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I:\TS\Committees\COT\2020\november 2020\Pre Read\"/>
    </mc:Choice>
  </mc:AlternateContent>
  <xr:revisionPtr revIDLastSave="0" documentId="8_{1CE26E5B-21A5-40D3-A8BF-91C8372C33E5}" xr6:coauthVersionLast="45" xr6:coauthVersionMax="45" xr10:uidLastSave="{00000000-0000-0000-0000-000000000000}"/>
  <bookViews>
    <workbookView xWindow="-110" yWindow="-110" windowWidth="19420" windowHeight="10420" xr2:uid="{00000000-000D-0000-FFFF-FFFF00000000}"/>
  </bookViews>
  <sheets>
    <sheet name="Man Accs" sheetId="24" r:id="rId1"/>
    <sheet name="Man Accs F4+8" sheetId="10" state="hidden" r:id="rId2"/>
    <sheet name="Balance Sheet" sheetId="3" r:id="rId3"/>
    <sheet name="TB (2) -Oct" sheetId="15" r:id="rId4"/>
    <sheet name="TB" sheetId="13" r:id="rId5"/>
    <sheet name="Investec 20-21" sheetId="28" r:id="rId6"/>
    <sheet name="Funds Split 20-21" sheetId="29" r:id="rId7"/>
    <sheet name="Investec 19-20" sheetId="25" r:id="rId8"/>
    <sheet name="Funds Split 19-20" sheetId="27" r:id="rId9"/>
    <sheet name="Notes" sheetId="20" state="hidden" r:id="rId10"/>
    <sheet name="Forecast Notes" sheetId="22" state="hidden" r:id="rId11"/>
  </sheets>
  <externalReferences>
    <externalReference r:id="rId12"/>
  </externalReferences>
  <definedNames>
    <definedName name="_xlnm._FilterDatabase" localSheetId="0" hidden="1">'Man Accs'!$B$2:$I$2</definedName>
    <definedName name="_xlnm._FilterDatabase" localSheetId="1" hidden="1">'Man Accs F4+8'!$B$2:$I$2</definedName>
    <definedName name="_xlnm._FilterDatabase" localSheetId="4" hidden="1">TB!$A$43:$D$126</definedName>
    <definedName name="_sJ43" localSheetId="6">'Man Accs F4+8'!#REF!</definedName>
    <definedName name="_sJ43" localSheetId="7">'[1]Man Accs '!#REF!</definedName>
    <definedName name="_sJ43" localSheetId="5">'[1]Man Accs '!#REF!</definedName>
    <definedName name="_sJ43" localSheetId="0">'Man Accs'!#REF!</definedName>
    <definedName name="_sJ43" localSheetId="3">'Man Accs F4+8'!#REF!</definedName>
    <definedName name="_sJ43">'Man Accs F4+8'!#REF!</definedName>
    <definedName name="_xlnm.Print_Area" localSheetId="2">'Balance Sheet'!$A$1:$P$40</definedName>
    <definedName name="_xlnm.Print_Area" localSheetId="0">'Man Accs'!$B$1:$P$88</definedName>
    <definedName name="_xlnm.Print_Area" localSheetId="1">'Man Accs F4+8'!$B$1:$P$94</definedName>
    <definedName name="_xlnm.Print_Area" localSheetId="4">TB!$A$1:$Q$131</definedName>
    <definedName name="_xlnm.Print_Area" localSheetId="3">'TB (2) -Oct'!$A$1:$F$131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5" i="3" l="1"/>
  <c r="C22" i="13"/>
  <c r="C20" i="3" s="1"/>
  <c r="H13" i="29" l="1"/>
  <c r="H6" i="29"/>
  <c r="H17" i="29" s="1"/>
  <c r="H18" i="29" s="1"/>
  <c r="E2" i="28" s="1"/>
  <c r="E63" i="28" s="1"/>
  <c r="E67" i="28" s="1"/>
  <c r="G66" i="28"/>
  <c r="G67" i="28" s="1"/>
  <c r="D66" i="28"/>
  <c r="D67" i="28" s="1"/>
  <c r="G61" i="28"/>
  <c r="G62" i="28" s="1"/>
  <c r="D61" i="28"/>
  <c r="D62" i="28" s="1"/>
  <c r="G56" i="28"/>
  <c r="G57" i="28" s="1"/>
  <c r="D56" i="28"/>
  <c r="D57" i="28" s="1"/>
  <c r="F50" i="28"/>
  <c r="F52" i="28" s="1"/>
  <c r="C50" i="28"/>
  <c r="C52" i="28" s="1"/>
  <c r="F45" i="28"/>
  <c r="C45" i="28"/>
  <c r="G35" i="28"/>
  <c r="G36" i="28" s="1"/>
  <c r="D35" i="28"/>
  <c r="D36" i="28" s="1"/>
  <c r="H34" i="28"/>
  <c r="F34" i="28"/>
  <c r="F36" i="28" s="1"/>
  <c r="C34" i="28"/>
  <c r="C36" i="28" s="1"/>
  <c r="H32" i="28"/>
  <c r="E28" i="28"/>
  <c r="E36" i="28" s="1"/>
  <c r="B28" i="28"/>
  <c r="B36" i="28" s="1"/>
  <c r="H24" i="28"/>
  <c r="G24" i="28" s="1"/>
  <c r="H23" i="28"/>
  <c r="F23" i="28"/>
  <c r="F25" i="28" s="1"/>
  <c r="C23" i="28"/>
  <c r="C25" i="28" s="1"/>
  <c r="H21" i="28"/>
  <c r="H17" i="28"/>
  <c r="E17" i="28"/>
  <c r="B17" i="28"/>
  <c r="H13" i="28"/>
  <c r="G13" i="28" s="1"/>
  <c r="G14" i="28" s="1"/>
  <c r="G25" i="28" s="1"/>
  <c r="H12" i="28"/>
  <c r="F12" i="28"/>
  <c r="F14" i="28" s="1"/>
  <c r="C12" i="28"/>
  <c r="C14" i="28" s="1"/>
  <c r="H10" i="28"/>
  <c r="H6" i="28"/>
  <c r="H14" i="28" s="1"/>
  <c r="H25" i="28" s="1"/>
  <c r="H36" i="28" s="1"/>
  <c r="E6" i="28"/>
  <c r="E14" i="28" s="1"/>
  <c r="E25" i="28" s="1"/>
  <c r="B6" i="28"/>
  <c r="B14" i="28" s="1"/>
  <c r="B25" i="28" s="1"/>
  <c r="B2" i="28" l="1"/>
  <c r="B48" i="28" s="1"/>
  <c r="B52" i="28" s="1"/>
  <c r="C2" i="28"/>
  <c r="E48" i="28"/>
  <c r="E52" i="28" s="1"/>
  <c r="G2" i="28"/>
  <c r="D13" i="28"/>
  <c r="D14" i="28" s="1"/>
  <c r="D25" i="28" s="1"/>
  <c r="C60" i="28"/>
  <c r="C62" i="28" s="1"/>
  <c r="B58" i="28"/>
  <c r="B62" i="28" s="1"/>
  <c r="D24" i="28"/>
  <c r="B53" i="28"/>
  <c r="B57" i="28" s="1"/>
  <c r="F2" i="28"/>
  <c r="E58" i="28"/>
  <c r="E62" i="28" s="1"/>
  <c r="E53" i="28"/>
  <c r="E57" i="28" s="1"/>
  <c r="B63" i="28"/>
  <c r="B67" i="28" s="1"/>
  <c r="C65" i="28" l="1"/>
  <c r="C67" i="28" s="1"/>
  <c r="D2" i="28"/>
  <c r="C68" i="28"/>
  <c r="C55" i="28"/>
  <c r="C57" i="28" s="1"/>
  <c r="F55" i="28"/>
  <c r="F57" i="28" s="1"/>
  <c r="F65" i="28"/>
  <c r="F67" i="28" s="1"/>
  <c r="F68" i="28"/>
  <c r="F60" i="28"/>
  <c r="F62" i="28" s="1"/>
  <c r="C31" i="24" l="1"/>
  <c r="C6" i="24"/>
  <c r="C5" i="24"/>
  <c r="C4" i="24"/>
  <c r="C11" i="24"/>
  <c r="C17" i="24"/>
  <c r="C34" i="24"/>
  <c r="C49" i="24"/>
  <c r="C50" i="24"/>
  <c r="C56" i="24"/>
  <c r="C66" i="24"/>
  <c r="C67" i="24"/>
  <c r="C70" i="24"/>
  <c r="C72" i="24"/>
  <c r="C73" i="24"/>
  <c r="C75" i="24"/>
  <c r="C76" i="24"/>
  <c r="C79" i="24"/>
  <c r="G18" i="24"/>
  <c r="G17" i="24"/>
  <c r="G34" i="24"/>
  <c r="G50" i="24"/>
  <c r="G49" i="24"/>
  <c r="G56" i="24"/>
  <c r="G66" i="24"/>
  <c r="G67" i="24"/>
  <c r="G70" i="24"/>
  <c r="G72" i="24"/>
  <c r="G73" i="24"/>
  <c r="G75" i="24"/>
  <c r="G76" i="24"/>
  <c r="G79" i="24"/>
  <c r="G31" i="24"/>
  <c r="G11" i="24"/>
  <c r="G6" i="24"/>
  <c r="G5" i="24"/>
  <c r="G4" i="24"/>
  <c r="C18" i="24" l="1"/>
  <c r="D36" i="3"/>
  <c r="D35" i="3"/>
  <c r="C24" i="3"/>
  <c r="V31" i="24"/>
  <c r="I75" i="24" l="1"/>
  <c r="E75" i="24"/>
  <c r="C23" i="3"/>
  <c r="C22" i="3"/>
  <c r="C21" i="3"/>
  <c r="C26" i="3" s="1"/>
  <c r="D75" i="24" l="1"/>
  <c r="H75" i="24"/>
  <c r="D40" i="3"/>
  <c r="C15" i="3"/>
  <c r="C14" i="3"/>
  <c r="C13" i="3"/>
  <c r="B11" i="3"/>
  <c r="B10" i="3"/>
  <c r="D7" i="3"/>
  <c r="L83" i="24"/>
  <c r="L74" i="24"/>
  <c r="L73" i="24"/>
  <c r="L72" i="24"/>
  <c r="L71" i="24"/>
  <c r="L70" i="24"/>
  <c r="L6" i="24"/>
  <c r="K84" i="24"/>
  <c r="K20" i="24"/>
  <c r="I83" i="24" l="1"/>
  <c r="I82" i="24"/>
  <c r="I79" i="24"/>
  <c r="I74" i="24"/>
  <c r="I73" i="24"/>
  <c r="I72" i="24"/>
  <c r="I71" i="24"/>
  <c r="I70" i="24"/>
  <c r="I67" i="24"/>
  <c r="I66" i="24"/>
  <c r="I65" i="24"/>
  <c r="I60" i="24"/>
  <c r="I56" i="24"/>
  <c r="I55" i="24"/>
  <c r="I54" i="24"/>
  <c r="I51" i="24"/>
  <c r="I50" i="24"/>
  <c r="I49" i="24"/>
  <c r="I42" i="24"/>
  <c r="I38" i="24"/>
  <c r="I37" i="24"/>
  <c r="I34" i="24"/>
  <c r="I33" i="24"/>
  <c r="I32" i="24"/>
  <c r="I31" i="24"/>
  <c r="I26" i="24"/>
  <c r="I25" i="24"/>
  <c r="I19" i="24"/>
  <c r="I18" i="24"/>
  <c r="I17" i="24"/>
  <c r="I76" i="24"/>
  <c r="I14" i="24"/>
  <c r="I11" i="24"/>
  <c r="I6" i="24"/>
  <c r="I5" i="24"/>
  <c r="I4" i="24"/>
  <c r="E83" i="24"/>
  <c r="E82" i="24"/>
  <c r="E79" i="24"/>
  <c r="E74" i="24"/>
  <c r="E73" i="24"/>
  <c r="E72" i="24"/>
  <c r="E71" i="24"/>
  <c r="E70" i="24"/>
  <c r="E67" i="24"/>
  <c r="E66" i="24"/>
  <c r="E65" i="24"/>
  <c r="E60" i="24"/>
  <c r="E56" i="24"/>
  <c r="E55" i="24"/>
  <c r="E54" i="24"/>
  <c r="E51" i="24"/>
  <c r="E50" i="24"/>
  <c r="E49" i="24"/>
  <c r="E42" i="24"/>
  <c r="E38" i="24"/>
  <c r="E37" i="24"/>
  <c r="E34" i="24"/>
  <c r="E33" i="24"/>
  <c r="E32" i="24"/>
  <c r="E31" i="24"/>
  <c r="E26" i="24"/>
  <c r="E25" i="24"/>
  <c r="E19" i="24"/>
  <c r="E18" i="24"/>
  <c r="E17" i="24"/>
  <c r="E76" i="24"/>
  <c r="E14" i="24"/>
  <c r="E11" i="24"/>
  <c r="E5" i="24"/>
  <c r="E6" i="24"/>
  <c r="E4" i="24"/>
  <c r="H2" i="24"/>
  <c r="E2" i="24"/>
  <c r="T82" i="24"/>
  <c r="L82" i="24" s="1"/>
  <c r="T79" i="24"/>
  <c r="L79" i="24" s="1"/>
  <c r="T67" i="24"/>
  <c r="L67" i="24" s="1"/>
  <c r="T66" i="24"/>
  <c r="L66" i="24" s="1"/>
  <c r="T65" i="24"/>
  <c r="L65" i="24" s="1"/>
  <c r="T60" i="24"/>
  <c r="L60" i="24" s="1"/>
  <c r="T56" i="24"/>
  <c r="L56" i="24" s="1"/>
  <c r="T55" i="24"/>
  <c r="L55" i="24" s="1"/>
  <c r="T54" i="24"/>
  <c r="L54" i="24" s="1"/>
  <c r="T51" i="24"/>
  <c r="L51" i="24" s="1"/>
  <c r="T50" i="24"/>
  <c r="L50" i="24" s="1"/>
  <c r="T49" i="24"/>
  <c r="L49" i="24" s="1"/>
  <c r="U61" i="24"/>
  <c r="T42" i="24"/>
  <c r="L42" i="24" s="1"/>
  <c r="T38" i="24"/>
  <c r="L38" i="24" s="1"/>
  <c r="T37" i="24"/>
  <c r="L37" i="24" s="1"/>
  <c r="T34" i="24"/>
  <c r="L34" i="24" s="1"/>
  <c r="T33" i="24"/>
  <c r="L33" i="24" s="1"/>
  <c r="T32" i="24"/>
  <c r="L32" i="24" s="1"/>
  <c r="T31" i="24"/>
  <c r="L31" i="24" s="1"/>
  <c r="T26" i="24"/>
  <c r="L26" i="24" s="1"/>
  <c r="T25" i="24"/>
  <c r="L25" i="24" s="1"/>
  <c r="T19" i="24"/>
  <c r="L19" i="24" s="1"/>
  <c r="T18" i="24"/>
  <c r="L18" i="24" s="1"/>
  <c r="T17" i="24"/>
  <c r="L17" i="24" s="1"/>
  <c r="T76" i="24"/>
  <c r="L76" i="24" s="1"/>
  <c r="T14" i="24"/>
  <c r="L14" i="24" s="1"/>
  <c r="T11" i="24"/>
  <c r="T5" i="24"/>
  <c r="L5" i="24" s="1"/>
  <c r="T4" i="24"/>
  <c r="L4" i="24" s="1"/>
  <c r="AF61" i="24"/>
  <c r="AF57" i="24"/>
  <c r="AF43" i="24"/>
  <c r="AF39" i="24"/>
  <c r="AF35" i="24"/>
  <c r="AF27" i="24"/>
  <c r="AF20" i="24"/>
  <c r="AF7" i="24"/>
  <c r="AE61" i="24"/>
  <c r="AE57" i="24"/>
  <c r="AE43" i="24"/>
  <c r="AE39" i="24"/>
  <c r="AE35" i="24"/>
  <c r="AE27" i="24"/>
  <c r="AE20" i="24"/>
  <c r="AE7" i="24"/>
  <c r="AD61" i="24"/>
  <c r="AD57" i="24"/>
  <c r="AD43" i="24"/>
  <c r="AD39" i="24"/>
  <c r="AD35" i="24"/>
  <c r="AD27" i="24"/>
  <c r="AD20" i="24"/>
  <c r="AD7" i="24"/>
  <c r="AC61" i="24"/>
  <c r="AC57" i="24"/>
  <c r="AC43" i="24"/>
  <c r="AC39" i="24"/>
  <c r="AC35" i="24"/>
  <c r="AC27" i="24"/>
  <c r="AC20" i="24"/>
  <c r="AC7" i="24"/>
  <c r="AB61" i="24"/>
  <c r="AB57" i="24"/>
  <c r="AB43" i="24"/>
  <c r="AB39" i="24"/>
  <c r="AB35" i="24"/>
  <c r="AB27" i="24"/>
  <c r="AB20" i="24"/>
  <c r="AB7" i="24"/>
  <c r="AA61" i="24"/>
  <c r="AA57" i="24"/>
  <c r="AA43" i="24"/>
  <c r="AA39" i="24"/>
  <c r="AA35" i="24"/>
  <c r="AA27" i="24"/>
  <c r="AA20" i="24"/>
  <c r="AA7" i="24"/>
  <c r="Z61" i="24"/>
  <c r="Z57" i="24"/>
  <c r="Z43" i="24"/>
  <c r="Z39" i="24"/>
  <c r="Z35" i="24"/>
  <c r="Z27" i="24"/>
  <c r="Z20" i="24"/>
  <c r="Z7" i="24"/>
  <c r="D5" i="3"/>
  <c r="D6" i="3" s="1"/>
  <c r="C12" i="3"/>
  <c r="C16" i="3" s="1"/>
  <c r="D29" i="3" s="1"/>
  <c r="AE22" i="24" l="1"/>
  <c r="D31" i="3"/>
  <c r="AB44" i="24"/>
  <c r="AA22" i="24"/>
  <c r="AC22" i="24"/>
  <c r="L84" i="24"/>
  <c r="T20" i="24"/>
  <c r="L11" i="24"/>
  <c r="Z84" i="24"/>
  <c r="Z85" i="24" s="1"/>
  <c r="AD44" i="24"/>
  <c r="AE44" i="24"/>
  <c r="AF44" i="24"/>
  <c r="AF22" i="24"/>
  <c r="Z44" i="24"/>
  <c r="AA44" i="24"/>
  <c r="AC44" i="24"/>
  <c r="AD22" i="24"/>
  <c r="Z22" i="24"/>
  <c r="AB22" i="24"/>
  <c r="D44" i="3"/>
  <c r="D45" i="3" s="1"/>
  <c r="H44" i="3"/>
  <c r="Z87" i="24" l="1"/>
  <c r="AA84" i="24"/>
  <c r="AA85" i="24" s="1"/>
  <c r="AA87" i="24" s="1"/>
  <c r="D6" i="24"/>
  <c r="K7" i="24"/>
  <c r="AB84" i="24" l="1"/>
  <c r="AB85" i="24" s="1"/>
  <c r="AB87" i="24" s="1"/>
  <c r="H6" i="24"/>
  <c r="C71" i="24"/>
  <c r="D71" i="24" s="1"/>
  <c r="AC84" i="24" l="1"/>
  <c r="AC85" i="24" s="1"/>
  <c r="AC87" i="24" s="1"/>
  <c r="H71" i="24"/>
  <c r="U84" i="24"/>
  <c r="AD84" i="24" l="1"/>
  <c r="AD85" i="24" s="1"/>
  <c r="AD87" i="24" s="1"/>
  <c r="E7" i="24"/>
  <c r="H83" i="24"/>
  <c r="U57" i="24"/>
  <c r="U43" i="24"/>
  <c r="U39" i="24"/>
  <c r="U35" i="24"/>
  <c r="U27" i="24"/>
  <c r="T7" i="24"/>
  <c r="U20" i="24"/>
  <c r="U7" i="24"/>
  <c r="AE84" i="24" l="1"/>
  <c r="AE85" i="24" s="1"/>
  <c r="AE87" i="24" s="1"/>
  <c r="AF84" i="24"/>
  <c r="AF85" i="24" s="1"/>
  <c r="AF87" i="24" s="1"/>
  <c r="U85" i="24"/>
  <c r="U22" i="24"/>
  <c r="U44" i="24"/>
  <c r="I7" i="24"/>
  <c r="D83" i="24"/>
  <c r="U87" i="24" l="1"/>
  <c r="E84" i="24" l="1"/>
  <c r="F50" i="25"/>
  <c r="C50" i="25"/>
  <c r="C52" i="25" s="1"/>
  <c r="H17" i="27"/>
  <c r="D2" i="25" s="1"/>
  <c r="L44" i="3"/>
  <c r="H13" i="27"/>
  <c r="B2" i="25" l="1"/>
  <c r="B53" i="25" s="1"/>
  <c r="C2" i="25"/>
  <c r="C68" i="25" s="1"/>
  <c r="H18" i="27"/>
  <c r="E2" i="25" s="1"/>
  <c r="G2" i="25" s="1"/>
  <c r="E58" i="25"/>
  <c r="E63" i="25"/>
  <c r="E48" i="25"/>
  <c r="C65" i="25"/>
  <c r="C55" i="25"/>
  <c r="C60" i="25"/>
  <c r="F2" i="25"/>
  <c r="B63" i="25" l="1"/>
  <c r="B58" i="25"/>
  <c r="B48" i="25"/>
  <c r="E53" i="25"/>
  <c r="F68" i="25"/>
  <c r="F65" i="25"/>
  <c r="F67" i="25" s="1"/>
  <c r="F60" i="25"/>
  <c r="F55" i="25"/>
  <c r="G66" i="25"/>
  <c r="G67" i="25" s="1"/>
  <c r="D66" i="25"/>
  <c r="D67" i="25" s="1"/>
  <c r="E67" i="25"/>
  <c r="B67" i="25" l="1"/>
  <c r="C67" i="25"/>
  <c r="L45" i="3"/>
  <c r="L5" i="3"/>
  <c r="L6" i="3" s="1"/>
  <c r="G61" i="25"/>
  <c r="G62" i="25" s="1"/>
  <c r="G56" i="25"/>
  <c r="G51" i="25"/>
  <c r="G52" i="25" s="1"/>
  <c r="E52" i="25"/>
  <c r="D61" i="25"/>
  <c r="D62" i="25" s="1"/>
  <c r="D56" i="25"/>
  <c r="D51" i="25"/>
  <c r="D52" i="25" s="1"/>
  <c r="B52" i="25"/>
  <c r="F52" i="25"/>
  <c r="F45" i="25"/>
  <c r="C45" i="25"/>
  <c r="G35" i="25"/>
  <c r="G36" i="25" s="1"/>
  <c r="D35" i="25"/>
  <c r="D36" i="25" s="1"/>
  <c r="H34" i="25"/>
  <c r="F34" i="25"/>
  <c r="F36" i="25" s="1"/>
  <c r="C34" i="25"/>
  <c r="C36" i="25" s="1"/>
  <c r="H32" i="25"/>
  <c r="E28" i="25"/>
  <c r="E36" i="25" s="1"/>
  <c r="H24" i="25"/>
  <c r="G24" i="25" s="1"/>
  <c r="H23" i="25"/>
  <c r="F23" i="25"/>
  <c r="F25" i="25" s="1"/>
  <c r="C23" i="25"/>
  <c r="C25" i="25" s="1"/>
  <c r="H21" i="25"/>
  <c r="H17" i="25"/>
  <c r="E17" i="25"/>
  <c r="B17" i="25"/>
  <c r="H13" i="25"/>
  <c r="G13" i="25" s="1"/>
  <c r="G14" i="25" s="1"/>
  <c r="H12" i="25"/>
  <c r="F12" i="25"/>
  <c r="F14" i="25" s="1"/>
  <c r="C12" i="25"/>
  <c r="C14" i="25" s="1"/>
  <c r="H10" i="25"/>
  <c r="H6" i="25"/>
  <c r="E6" i="25"/>
  <c r="E14" i="25" s="1"/>
  <c r="B6" i="25"/>
  <c r="B14" i="25" s="1"/>
  <c r="D13" i="25" l="1"/>
  <c r="D14" i="25" s="1"/>
  <c r="E25" i="25"/>
  <c r="D24" i="25"/>
  <c r="E57" i="25"/>
  <c r="B57" i="25"/>
  <c r="E62" i="25"/>
  <c r="C62" i="25"/>
  <c r="B25" i="25"/>
  <c r="G25" i="25"/>
  <c r="F57" i="25"/>
  <c r="C57" i="25"/>
  <c r="F62" i="25"/>
  <c r="H14" i="25"/>
  <c r="H25" i="25" s="1"/>
  <c r="H36" i="25" s="1"/>
  <c r="H52" i="25" s="1"/>
  <c r="G57" i="25"/>
  <c r="G70" i="25" s="1"/>
  <c r="G72" i="25" s="1"/>
  <c r="D57" i="25"/>
  <c r="D70" i="25" s="1"/>
  <c r="D72" i="25" s="1"/>
  <c r="B62" i="25"/>
  <c r="B28" i="25"/>
  <c r="B36" i="25" s="1"/>
  <c r="B70" i="25" l="1"/>
  <c r="B72" i="25" s="1"/>
  <c r="C70" i="25"/>
  <c r="C72" i="25" s="1"/>
  <c r="E70" i="25"/>
  <c r="E72" i="25" s="1"/>
  <c r="F70" i="25"/>
  <c r="F72" i="25" s="1"/>
  <c r="D25" i="25"/>
  <c r="H57" i="25"/>
  <c r="H62" i="25" s="1"/>
  <c r="H67" i="25" s="1"/>
  <c r="H47" i="28" s="1"/>
  <c r="H57" i="28" l="1"/>
  <c r="H62" i="28" s="1"/>
  <c r="H67" i="28" s="1"/>
  <c r="H51" i="28"/>
  <c r="E4" i="13"/>
  <c r="D4" i="13" s="1"/>
  <c r="E5" i="13"/>
  <c r="D5" i="13" s="1"/>
  <c r="E10" i="13"/>
  <c r="D10" i="13" s="1"/>
  <c r="E11" i="13"/>
  <c r="D11" i="13" s="1"/>
  <c r="E12" i="13"/>
  <c r="D12" i="13" s="1"/>
  <c r="E13" i="13"/>
  <c r="D13" i="13" s="1"/>
  <c r="E14" i="13"/>
  <c r="D14" i="13" s="1"/>
  <c r="E15" i="13"/>
  <c r="D15" i="13" s="1"/>
  <c r="E16" i="13"/>
  <c r="D16" i="13" s="1"/>
  <c r="E17" i="13"/>
  <c r="D17" i="13" s="1"/>
  <c r="E18" i="13"/>
  <c r="D18" i="13" s="1"/>
  <c r="E19" i="13"/>
  <c r="D19" i="13" s="1"/>
  <c r="E20" i="13"/>
  <c r="D20" i="13" s="1"/>
  <c r="E21" i="13"/>
  <c r="D21" i="13" s="1"/>
  <c r="E22" i="13"/>
  <c r="D22" i="13" s="1"/>
  <c r="E23" i="13"/>
  <c r="D23" i="13" s="1"/>
  <c r="E24" i="13"/>
  <c r="D24" i="13" s="1"/>
  <c r="E25" i="13"/>
  <c r="D25" i="13" s="1"/>
  <c r="E26" i="13"/>
  <c r="D26" i="13" s="1"/>
  <c r="E27" i="13"/>
  <c r="D27" i="13" s="1"/>
  <c r="E28" i="13"/>
  <c r="D28" i="13" s="1"/>
  <c r="E29" i="13"/>
  <c r="D29" i="13" s="1"/>
  <c r="E30" i="13"/>
  <c r="D30" i="13" s="1"/>
  <c r="E31" i="13"/>
  <c r="D31" i="13" s="1"/>
  <c r="E33" i="13"/>
  <c r="D33" i="13" s="1"/>
  <c r="E34" i="13"/>
  <c r="D34" i="13" s="1"/>
  <c r="E36" i="13"/>
  <c r="D36" i="13" s="1"/>
  <c r="E37" i="13"/>
  <c r="D37" i="13" s="1"/>
  <c r="E38" i="13"/>
  <c r="D38" i="13" s="1"/>
  <c r="E39" i="13"/>
  <c r="D39" i="13" s="1"/>
  <c r="E41" i="13"/>
  <c r="D41" i="13" s="1"/>
  <c r="E44" i="13"/>
  <c r="D44" i="13" s="1"/>
  <c r="E45" i="13"/>
  <c r="D45" i="13" s="1"/>
  <c r="E46" i="13"/>
  <c r="D46" i="13" s="1"/>
  <c r="E47" i="13"/>
  <c r="D47" i="13" s="1"/>
  <c r="E48" i="13"/>
  <c r="D48" i="13" s="1"/>
  <c r="E49" i="13"/>
  <c r="D49" i="13" s="1"/>
  <c r="E50" i="13"/>
  <c r="D50" i="13" s="1"/>
  <c r="E51" i="13"/>
  <c r="D51" i="13" s="1"/>
  <c r="E52" i="13"/>
  <c r="D52" i="13" s="1"/>
  <c r="E53" i="13"/>
  <c r="D53" i="13" s="1"/>
  <c r="E54" i="13"/>
  <c r="D54" i="13" s="1"/>
  <c r="D55" i="13"/>
  <c r="E56" i="13"/>
  <c r="D56" i="13" s="1"/>
  <c r="E57" i="13"/>
  <c r="D57" i="13" s="1"/>
  <c r="E58" i="13"/>
  <c r="D58" i="13" s="1"/>
  <c r="D59" i="13"/>
  <c r="E60" i="13"/>
  <c r="D60" i="13" s="1"/>
  <c r="E61" i="13"/>
  <c r="D61" i="13" s="1"/>
  <c r="E62" i="13"/>
  <c r="D62" i="13" s="1"/>
  <c r="E63" i="13"/>
  <c r="D63" i="13" s="1"/>
  <c r="E64" i="13"/>
  <c r="D64" i="13" s="1"/>
  <c r="E65" i="13"/>
  <c r="D65" i="13" s="1"/>
  <c r="E66" i="13"/>
  <c r="D66" i="13" s="1"/>
  <c r="E67" i="13"/>
  <c r="D67" i="13" s="1"/>
  <c r="E68" i="13"/>
  <c r="D68" i="13" s="1"/>
  <c r="E69" i="13"/>
  <c r="D69" i="13" s="1"/>
  <c r="E70" i="13"/>
  <c r="D70" i="13" s="1"/>
  <c r="E71" i="13"/>
  <c r="D71" i="13" s="1"/>
  <c r="E72" i="13"/>
  <c r="D72" i="13" s="1"/>
  <c r="E73" i="13"/>
  <c r="D73" i="13" s="1"/>
  <c r="E74" i="13"/>
  <c r="D74" i="13" s="1"/>
  <c r="E75" i="13"/>
  <c r="D75" i="13" s="1"/>
  <c r="E76" i="13"/>
  <c r="D76" i="13" s="1"/>
  <c r="E77" i="13"/>
  <c r="D77" i="13" s="1"/>
  <c r="E78" i="13"/>
  <c r="D78" i="13" s="1"/>
  <c r="E79" i="13"/>
  <c r="D79" i="13" s="1"/>
  <c r="E80" i="13"/>
  <c r="D80" i="13" s="1"/>
  <c r="E81" i="13"/>
  <c r="D81" i="13" s="1"/>
  <c r="E82" i="13"/>
  <c r="D82" i="13" s="1"/>
  <c r="E83" i="13"/>
  <c r="D83" i="13" s="1"/>
  <c r="E84" i="13"/>
  <c r="D84" i="13" s="1"/>
  <c r="E85" i="13"/>
  <c r="D85" i="13" s="1"/>
  <c r="E86" i="13"/>
  <c r="D86" i="13" s="1"/>
  <c r="E87" i="13"/>
  <c r="D87" i="13" s="1"/>
  <c r="E88" i="13"/>
  <c r="D88" i="13" s="1"/>
  <c r="E89" i="13"/>
  <c r="D89" i="13" s="1"/>
  <c r="E90" i="13"/>
  <c r="D90" i="13" s="1"/>
  <c r="E91" i="13"/>
  <c r="D91" i="13" s="1"/>
  <c r="E92" i="13"/>
  <c r="D92" i="13" s="1"/>
  <c r="E93" i="13"/>
  <c r="D93" i="13" s="1"/>
  <c r="E94" i="13"/>
  <c r="D94" i="13" s="1"/>
  <c r="E95" i="13"/>
  <c r="D95" i="13" s="1"/>
  <c r="E96" i="13"/>
  <c r="D96" i="13" s="1"/>
  <c r="E97" i="13"/>
  <c r="D97" i="13" s="1"/>
  <c r="E98" i="13"/>
  <c r="D98" i="13" s="1"/>
  <c r="E99" i="13"/>
  <c r="D99" i="13" s="1"/>
  <c r="E100" i="13"/>
  <c r="D100" i="13" s="1"/>
  <c r="E101" i="13"/>
  <c r="D101" i="13" s="1"/>
  <c r="E102" i="13"/>
  <c r="D102" i="13" s="1"/>
  <c r="E103" i="13"/>
  <c r="D103" i="13" s="1"/>
  <c r="E104" i="13"/>
  <c r="D104" i="13" s="1"/>
  <c r="E105" i="13"/>
  <c r="D105" i="13" s="1"/>
  <c r="E106" i="13"/>
  <c r="D106" i="13" s="1"/>
  <c r="E107" i="13"/>
  <c r="D107" i="13" s="1"/>
  <c r="E108" i="13"/>
  <c r="D108" i="13" s="1"/>
  <c r="E109" i="13"/>
  <c r="D109" i="13" s="1"/>
  <c r="E110" i="13"/>
  <c r="D110" i="13" s="1"/>
  <c r="E111" i="13"/>
  <c r="D111" i="13" s="1"/>
  <c r="E112" i="13"/>
  <c r="D112" i="13" s="1"/>
  <c r="E113" i="13"/>
  <c r="D113" i="13" s="1"/>
  <c r="E114" i="13"/>
  <c r="D114" i="13" s="1"/>
  <c r="E115" i="13"/>
  <c r="D115" i="13" s="1"/>
  <c r="E116" i="13"/>
  <c r="D116" i="13" s="1"/>
  <c r="E117" i="13"/>
  <c r="D117" i="13" s="1"/>
  <c r="E118" i="13"/>
  <c r="D118" i="13" s="1"/>
  <c r="E119" i="13"/>
  <c r="D119" i="13" s="1"/>
  <c r="E120" i="13"/>
  <c r="D120" i="13" s="1"/>
  <c r="E121" i="13"/>
  <c r="D121" i="13" s="1"/>
  <c r="E122" i="13"/>
  <c r="D122" i="13" s="1"/>
  <c r="E123" i="13"/>
  <c r="D123" i="13" s="1"/>
  <c r="E124" i="13"/>
  <c r="D124" i="13" s="1"/>
  <c r="E125" i="13"/>
  <c r="D125" i="13" s="1"/>
  <c r="E126" i="13"/>
  <c r="D126" i="13" s="1"/>
  <c r="D51" i="28" l="1"/>
  <c r="D52" i="28" s="1"/>
  <c r="G51" i="28"/>
  <c r="G52" i="28" s="1"/>
  <c r="D128" i="13"/>
  <c r="N26" i="3" l="1"/>
  <c r="K26" i="3"/>
  <c r="T27" i="24" l="1"/>
  <c r="G74" i="24" l="1"/>
  <c r="C74" i="24"/>
  <c r="E67" i="15" l="1"/>
  <c r="E68" i="15"/>
  <c r="D68" i="15" s="1"/>
  <c r="E69" i="15"/>
  <c r="D69" i="15" s="1"/>
  <c r="E70" i="15"/>
  <c r="D70" i="15" s="1"/>
  <c r="H74" i="24" l="1"/>
  <c r="D74" i="24"/>
  <c r="D73" i="24"/>
  <c r="D72" i="24"/>
  <c r="H73" i="24"/>
  <c r="I84" i="24"/>
  <c r="H72" i="24" l="1"/>
  <c r="W84" i="24" l="1"/>
  <c r="X84" i="24"/>
  <c r="Y84" i="24"/>
  <c r="V84" i="24"/>
  <c r="V27" i="24"/>
  <c r="T43" i="24"/>
  <c r="V7" i="24"/>
  <c r="V20" i="24"/>
  <c r="V35" i="24"/>
  <c r="V39" i="24"/>
  <c r="V43" i="24"/>
  <c r="V57" i="24"/>
  <c r="T61" i="24"/>
  <c r="V61" i="24"/>
  <c r="W7" i="24"/>
  <c r="X7" i="24"/>
  <c r="Y7" i="24"/>
  <c r="W20" i="24"/>
  <c r="X20" i="24"/>
  <c r="W27" i="24"/>
  <c r="X27" i="24"/>
  <c r="Y27" i="24"/>
  <c r="W35" i="24"/>
  <c r="X35" i="24"/>
  <c r="Y35" i="24"/>
  <c r="W39" i="24"/>
  <c r="X39" i="24"/>
  <c r="Y39" i="24"/>
  <c r="W43" i="24"/>
  <c r="X43" i="24"/>
  <c r="Y43" i="24"/>
  <c r="W57" i="24"/>
  <c r="X57" i="24"/>
  <c r="Y57" i="24"/>
  <c r="W61" i="24"/>
  <c r="X61" i="24"/>
  <c r="Y61" i="24"/>
  <c r="V22" i="24" l="1"/>
  <c r="T84" i="24"/>
  <c r="V44" i="24"/>
  <c r="W22" i="24"/>
  <c r="W85" i="24"/>
  <c r="X85" i="24"/>
  <c r="Y85" i="24"/>
  <c r="X44" i="24"/>
  <c r="W44" i="24"/>
  <c r="Y44" i="24"/>
  <c r="X22" i="24"/>
  <c r="Y20" i="24"/>
  <c r="Y22" i="24" s="1"/>
  <c r="V85" i="24"/>
  <c r="T57" i="24" l="1"/>
  <c r="T85" i="24" s="1"/>
  <c r="X87" i="24"/>
  <c r="W87" i="24"/>
  <c r="Y87" i="24"/>
  <c r="V87" i="24"/>
  <c r="T22" i="24"/>
  <c r="R84" i="24" l="1"/>
  <c r="N84" i="24"/>
  <c r="M84" i="24"/>
  <c r="O79" i="24"/>
  <c r="O75" i="24"/>
  <c r="O70" i="24"/>
  <c r="O67" i="24"/>
  <c r="O66" i="24"/>
  <c r="O65" i="24"/>
  <c r="R61" i="24"/>
  <c r="O61" i="24"/>
  <c r="N61" i="24"/>
  <c r="M61" i="24"/>
  <c r="K61" i="24"/>
  <c r="P60" i="24"/>
  <c r="P61" i="24" s="1"/>
  <c r="I61" i="24"/>
  <c r="G60" i="24"/>
  <c r="L61" i="24" s="1"/>
  <c r="E61" i="24"/>
  <c r="C60" i="24"/>
  <c r="R57" i="24"/>
  <c r="M57" i="24"/>
  <c r="K57" i="24"/>
  <c r="O56" i="24"/>
  <c r="H56" i="24"/>
  <c r="O55" i="24"/>
  <c r="P55" i="24" s="1"/>
  <c r="O54" i="24"/>
  <c r="O51" i="24"/>
  <c r="O50" i="24"/>
  <c r="N49" i="24"/>
  <c r="O49" i="24" s="1"/>
  <c r="R43" i="24"/>
  <c r="N43" i="24"/>
  <c r="M43" i="24"/>
  <c r="K43" i="24"/>
  <c r="O42" i="24"/>
  <c r="O43" i="24" s="1"/>
  <c r="I43" i="24"/>
  <c r="E43" i="24"/>
  <c r="R39" i="24"/>
  <c r="N39" i="24"/>
  <c r="M39" i="24"/>
  <c r="K39" i="24"/>
  <c r="P38" i="24"/>
  <c r="G38" i="24"/>
  <c r="O37" i="24"/>
  <c r="T39" i="24" s="1"/>
  <c r="G37" i="24"/>
  <c r="R35" i="24"/>
  <c r="N35" i="24"/>
  <c r="M35" i="24"/>
  <c r="K35" i="24"/>
  <c r="O34" i="24"/>
  <c r="P34" i="24" s="1"/>
  <c r="O33" i="24"/>
  <c r="O32" i="24"/>
  <c r="P32" i="24" s="1"/>
  <c r="O31" i="24"/>
  <c r="T35" i="24" s="1"/>
  <c r="R27" i="24"/>
  <c r="N27" i="24"/>
  <c r="M27" i="24"/>
  <c r="K27" i="24"/>
  <c r="O26" i="24"/>
  <c r="O25" i="24"/>
  <c r="R20" i="24"/>
  <c r="N20" i="24"/>
  <c r="M20" i="24"/>
  <c r="O19" i="24"/>
  <c r="P19" i="24" s="1"/>
  <c r="O18" i="24"/>
  <c r="P18" i="24" s="1"/>
  <c r="O17" i="24"/>
  <c r="P17" i="24" s="1"/>
  <c r="O76" i="24"/>
  <c r="P76" i="24" s="1"/>
  <c r="O14" i="24"/>
  <c r="P14" i="24" s="1"/>
  <c r="O11" i="24"/>
  <c r="P11" i="24" s="1"/>
  <c r="R7" i="24"/>
  <c r="N7" i="24"/>
  <c r="M7" i="24"/>
  <c r="O5" i="24"/>
  <c r="P5" i="24" s="1"/>
  <c r="O4" i="24"/>
  <c r="G2" i="24"/>
  <c r="M85" i="24" l="1"/>
  <c r="K85" i="24"/>
  <c r="H31" i="24"/>
  <c r="G27" i="24"/>
  <c r="T44" i="24"/>
  <c r="T87" i="24" s="1"/>
  <c r="N22" i="24"/>
  <c r="R22" i="24"/>
  <c r="D76" i="24"/>
  <c r="H25" i="24"/>
  <c r="C39" i="24"/>
  <c r="D31" i="24"/>
  <c r="D56" i="24"/>
  <c r="O7" i="24"/>
  <c r="G39" i="24"/>
  <c r="K22" i="24"/>
  <c r="D25" i="24"/>
  <c r="M22" i="24"/>
  <c r="C27" i="24"/>
  <c r="D82" i="24"/>
  <c r="P4" i="24"/>
  <c r="P7" i="24" s="1"/>
  <c r="H82" i="24"/>
  <c r="P31" i="24"/>
  <c r="K44" i="24"/>
  <c r="H38" i="24"/>
  <c r="O39" i="24"/>
  <c r="E20" i="24"/>
  <c r="R44" i="24"/>
  <c r="D60" i="24"/>
  <c r="O27" i="24"/>
  <c r="E35" i="24"/>
  <c r="L39" i="24"/>
  <c r="P25" i="24"/>
  <c r="R85" i="24"/>
  <c r="N44" i="24"/>
  <c r="P51" i="24"/>
  <c r="P70" i="24"/>
  <c r="I39" i="24"/>
  <c r="P67" i="24"/>
  <c r="E39" i="24"/>
  <c r="I35" i="24"/>
  <c r="I57" i="24"/>
  <c r="O84" i="24"/>
  <c r="P79" i="24"/>
  <c r="P33" i="24"/>
  <c r="E57" i="24"/>
  <c r="E85" i="24" s="1"/>
  <c r="M44" i="24"/>
  <c r="L27" i="24"/>
  <c r="P37" i="24"/>
  <c r="P39" i="24" s="1"/>
  <c r="P42" i="24"/>
  <c r="P43" i="24" s="1"/>
  <c r="P54" i="24"/>
  <c r="H60" i="24"/>
  <c r="D38" i="24"/>
  <c r="O57" i="24"/>
  <c r="P49" i="24"/>
  <c r="O20" i="24"/>
  <c r="P20" i="24" s="1"/>
  <c r="H37" i="24"/>
  <c r="P65" i="24"/>
  <c r="G61" i="24"/>
  <c r="H61" i="24" s="1"/>
  <c r="P26" i="24"/>
  <c r="P50" i="24"/>
  <c r="P56" i="24"/>
  <c r="P66" i="24"/>
  <c r="P75" i="24"/>
  <c r="O35" i="24"/>
  <c r="D37" i="24"/>
  <c r="N57" i="24"/>
  <c r="N85" i="24" s="1"/>
  <c r="C61" i="24"/>
  <c r="D61" i="24" s="1"/>
  <c r="O85" i="24" l="1"/>
  <c r="M87" i="24"/>
  <c r="K87" i="24"/>
  <c r="N87" i="24"/>
  <c r="P35" i="24"/>
  <c r="I20" i="24"/>
  <c r="I22" i="24" s="1"/>
  <c r="O44" i="24"/>
  <c r="P44" i="24" s="1"/>
  <c r="P22" i="24"/>
  <c r="E22" i="24"/>
  <c r="I44" i="24"/>
  <c r="E44" i="24"/>
  <c r="I85" i="24"/>
  <c r="H39" i="24"/>
  <c r="P27" i="24"/>
  <c r="D39" i="24"/>
  <c r="P57" i="24"/>
  <c r="O22" i="24"/>
  <c r="P84" i="24"/>
  <c r="O87" i="24" l="1"/>
  <c r="P85" i="24"/>
  <c r="P87" i="24" s="1"/>
  <c r="H26" i="24"/>
  <c r="I27" i="24"/>
  <c r="I87" i="24" s="1"/>
  <c r="D26" i="24"/>
  <c r="E27" i="24"/>
  <c r="H27" i="24" l="1"/>
  <c r="E87" i="24"/>
  <c r="D27" i="24"/>
  <c r="C57" i="10" l="1"/>
  <c r="E79" i="10"/>
  <c r="E78" i="10"/>
  <c r="E75" i="10"/>
  <c r="E71" i="10"/>
  <c r="E68" i="10"/>
  <c r="E67" i="10"/>
  <c r="E66" i="10"/>
  <c r="E57" i="10"/>
  <c r="E56" i="10"/>
  <c r="E55" i="10"/>
  <c r="E52" i="10"/>
  <c r="E51" i="10"/>
  <c r="E50" i="10"/>
  <c r="E43" i="10"/>
  <c r="E39" i="10"/>
  <c r="E38" i="10"/>
  <c r="E35" i="10"/>
  <c r="E34" i="10"/>
  <c r="E33" i="10"/>
  <c r="E32" i="10"/>
  <c r="E26" i="10"/>
  <c r="E20" i="10"/>
  <c r="E19" i="10"/>
  <c r="E18" i="10"/>
  <c r="E17" i="10"/>
  <c r="E14" i="10"/>
  <c r="E13" i="10"/>
  <c r="E10" i="10"/>
  <c r="E5" i="10"/>
  <c r="E4" i="10"/>
  <c r="I79" i="10" l="1"/>
  <c r="I78" i="10"/>
  <c r="I75" i="10"/>
  <c r="I71" i="10"/>
  <c r="I68" i="10"/>
  <c r="I67" i="10"/>
  <c r="I66" i="10"/>
  <c r="I57" i="10"/>
  <c r="I56" i="10"/>
  <c r="I55" i="10"/>
  <c r="I52" i="10"/>
  <c r="I51" i="10"/>
  <c r="I50" i="10"/>
  <c r="I43" i="10"/>
  <c r="I39" i="10"/>
  <c r="I38" i="10"/>
  <c r="I35" i="10"/>
  <c r="I34" i="10"/>
  <c r="I33" i="10"/>
  <c r="I32" i="10"/>
  <c r="I26" i="10"/>
  <c r="I20" i="10"/>
  <c r="I19" i="10"/>
  <c r="I18" i="10"/>
  <c r="I17" i="10"/>
  <c r="I14" i="10"/>
  <c r="I13" i="10"/>
  <c r="I10" i="10"/>
  <c r="I5" i="10"/>
  <c r="I4" i="10"/>
  <c r="G79" i="10" l="1"/>
  <c r="C79" i="10"/>
  <c r="D79" i="10" s="1"/>
  <c r="I80" i="10" l="1"/>
  <c r="E80" i="10"/>
  <c r="Z80" i="10"/>
  <c r="E61" i="10"/>
  <c r="H79" i="10"/>
  <c r="C61" i="10" l="1"/>
  <c r="G61" i="10"/>
  <c r="R36" i="10" l="1"/>
  <c r="K36" i="10"/>
  <c r="V36" i="10"/>
  <c r="W36" i="10"/>
  <c r="U36" i="10"/>
  <c r="C84" i="10"/>
  <c r="G84" i="10"/>
  <c r="L4" i="10"/>
  <c r="Q128" i="13" l="1"/>
  <c r="P128" i="13"/>
  <c r="O128" i="13"/>
  <c r="N128" i="13"/>
  <c r="M128" i="13"/>
  <c r="L128" i="13"/>
  <c r="K128" i="13"/>
  <c r="J128" i="13"/>
  <c r="I128" i="13"/>
  <c r="H128" i="13"/>
  <c r="G128" i="13"/>
  <c r="H70" i="24"/>
  <c r="C3" i="13"/>
  <c r="F128" i="15"/>
  <c r="E126" i="15"/>
  <c r="D126" i="15"/>
  <c r="C17" i="10" s="1"/>
  <c r="E125" i="15"/>
  <c r="D125" i="15" s="1"/>
  <c r="E124" i="15"/>
  <c r="D124" i="15"/>
  <c r="E123" i="15"/>
  <c r="D123" i="15" s="1"/>
  <c r="E122" i="15"/>
  <c r="D122" i="15"/>
  <c r="E121" i="15"/>
  <c r="D121" i="15" s="1"/>
  <c r="E120" i="15"/>
  <c r="D120" i="15"/>
  <c r="E119" i="15"/>
  <c r="D119" i="15" s="1"/>
  <c r="E118" i="15"/>
  <c r="D118" i="15"/>
  <c r="E117" i="15"/>
  <c r="D117" i="15" s="1"/>
  <c r="E116" i="15"/>
  <c r="D116" i="15" s="1"/>
  <c r="E115" i="15"/>
  <c r="D115" i="15" s="1"/>
  <c r="E114" i="15"/>
  <c r="D114" i="15"/>
  <c r="E113" i="15"/>
  <c r="D113" i="15" s="1"/>
  <c r="E112" i="15"/>
  <c r="D112" i="15"/>
  <c r="E111" i="15"/>
  <c r="D111" i="15" s="1"/>
  <c r="E110" i="15"/>
  <c r="D110" i="15"/>
  <c r="E109" i="15"/>
  <c r="D109" i="15" s="1"/>
  <c r="E108" i="15"/>
  <c r="D108" i="15"/>
  <c r="E107" i="15"/>
  <c r="D107" i="15" s="1"/>
  <c r="E106" i="15"/>
  <c r="D106" i="15"/>
  <c r="E105" i="15"/>
  <c r="D105" i="15" s="1"/>
  <c r="E104" i="15"/>
  <c r="D104" i="15" s="1"/>
  <c r="E103" i="15"/>
  <c r="D103" i="15" s="1"/>
  <c r="E102" i="15"/>
  <c r="D102" i="15"/>
  <c r="E101" i="15"/>
  <c r="D101" i="15" s="1"/>
  <c r="E100" i="15"/>
  <c r="D100" i="15"/>
  <c r="E99" i="15"/>
  <c r="D99" i="15" s="1"/>
  <c r="E98" i="15"/>
  <c r="D98" i="15"/>
  <c r="E97" i="15"/>
  <c r="D97" i="15" s="1"/>
  <c r="E96" i="15"/>
  <c r="D96" i="15"/>
  <c r="E95" i="15"/>
  <c r="D95" i="15" s="1"/>
  <c r="E94" i="15"/>
  <c r="D94" i="15"/>
  <c r="E93" i="15"/>
  <c r="D93" i="15" s="1"/>
  <c r="E92" i="15"/>
  <c r="D92" i="15"/>
  <c r="E91" i="15"/>
  <c r="D91" i="15" s="1"/>
  <c r="E90" i="15"/>
  <c r="D90" i="15"/>
  <c r="E89" i="15"/>
  <c r="D89" i="15" s="1"/>
  <c r="E88" i="15"/>
  <c r="D88" i="15"/>
  <c r="E87" i="15"/>
  <c r="D87" i="15" s="1"/>
  <c r="E86" i="15"/>
  <c r="D86" i="15"/>
  <c r="E85" i="15"/>
  <c r="D85" i="15" s="1"/>
  <c r="E84" i="15"/>
  <c r="D84" i="15" s="1"/>
  <c r="E83" i="15"/>
  <c r="D83" i="15" s="1"/>
  <c r="E82" i="15"/>
  <c r="D82" i="15"/>
  <c r="E81" i="15"/>
  <c r="D81" i="15" s="1"/>
  <c r="E80" i="15"/>
  <c r="D80" i="15"/>
  <c r="E79" i="15"/>
  <c r="D79" i="15" s="1"/>
  <c r="E78" i="15"/>
  <c r="D78" i="15"/>
  <c r="E77" i="15"/>
  <c r="D77" i="15" s="1"/>
  <c r="E76" i="15"/>
  <c r="D76" i="15"/>
  <c r="E75" i="15"/>
  <c r="D75" i="15" s="1"/>
  <c r="E74" i="15"/>
  <c r="D74" i="15"/>
  <c r="E73" i="15"/>
  <c r="D73" i="15" s="1"/>
  <c r="E72" i="15"/>
  <c r="D72" i="15" s="1"/>
  <c r="E71" i="15"/>
  <c r="D71" i="15" s="1"/>
  <c r="D67" i="15"/>
  <c r="E66" i="15"/>
  <c r="D66" i="15"/>
  <c r="E65" i="15"/>
  <c r="D65" i="15" s="1"/>
  <c r="E64" i="15"/>
  <c r="D64" i="15"/>
  <c r="E63" i="15"/>
  <c r="D63" i="15"/>
  <c r="E62" i="15"/>
  <c r="D62" i="15"/>
  <c r="E61" i="15"/>
  <c r="D61" i="15"/>
  <c r="E60" i="15"/>
  <c r="D60" i="15"/>
  <c r="E59" i="15"/>
  <c r="D59" i="15"/>
  <c r="E58" i="15"/>
  <c r="D58" i="15"/>
  <c r="E57" i="15"/>
  <c r="D57" i="15"/>
  <c r="E56" i="15"/>
  <c r="D56" i="15"/>
  <c r="E55" i="15"/>
  <c r="D55" i="15"/>
  <c r="E54" i="15"/>
  <c r="D54" i="15"/>
  <c r="E53" i="15"/>
  <c r="D53" i="15"/>
  <c r="E52" i="15"/>
  <c r="D52" i="15"/>
  <c r="E51" i="15"/>
  <c r="D51" i="15"/>
  <c r="E50" i="15"/>
  <c r="D50" i="15"/>
  <c r="E49" i="15"/>
  <c r="D49" i="15"/>
  <c r="E48" i="15"/>
  <c r="D48" i="15"/>
  <c r="E47" i="15"/>
  <c r="D47" i="15"/>
  <c r="E46" i="15"/>
  <c r="D46" i="15"/>
  <c r="E45" i="15"/>
  <c r="D45" i="15"/>
  <c r="E44" i="15"/>
  <c r="D44" i="15"/>
  <c r="E41" i="15"/>
  <c r="E39" i="15"/>
  <c r="E38" i="15"/>
  <c r="E37" i="15"/>
  <c r="E36" i="15"/>
  <c r="E34" i="15"/>
  <c r="E33" i="15"/>
  <c r="E32" i="15"/>
  <c r="E31" i="15"/>
  <c r="E30" i="15"/>
  <c r="E29" i="15"/>
  <c r="E28" i="15"/>
  <c r="E27" i="15"/>
  <c r="E26" i="15"/>
  <c r="E25" i="15"/>
  <c r="E24" i="15"/>
  <c r="E23" i="15"/>
  <c r="E22" i="15"/>
  <c r="E21" i="15"/>
  <c r="E20" i="15"/>
  <c r="E19" i="15"/>
  <c r="E18" i="15"/>
  <c r="E17" i="15"/>
  <c r="E16" i="15"/>
  <c r="E15" i="15"/>
  <c r="E14" i="15"/>
  <c r="E13" i="15"/>
  <c r="E12" i="15"/>
  <c r="E11" i="15"/>
  <c r="E10" i="15"/>
  <c r="E5" i="15"/>
  <c r="E4" i="15"/>
  <c r="E3" i="15" s="1"/>
  <c r="C3" i="15"/>
  <c r="L38" i="3"/>
  <c r="O36" i="3"/>
  <c r="O38" i="3" s="1"/>
  <c r="N16" i="3"/>
  <c r="O29" i="3" s="1"/>
  <c r="O31" i="3" s="1"/>
  <c r="O42" i="3" s="1"/>
  <c r="K12" i="3"/>
  <c r="K16" i="3" s="1"/>
  <c r="L29" i="3" s="1"/>
  <c r="L31" i="3" s="1"/>
  <c r="W80" i="10"/>
  <c r="V80" i="10"/>
  <c r="U80" i="10"/>
  <c r="R80" i="10"/>
  <c r="N80" i="10"/>
  <c r="M80" i="10"/>
  <c r="K80" i="10"/>
  <c r="O78" i="10"/>
  <c r="T79" i="10" s="1"/>
  <c r="L78" i="10"/>
  <c r="G78" i="10"/>
  <c r="O75" i="10"/>
  <c r="P75" i="10" s="1"/>
  <c r="L75" i="10"/>
  <c r="O72" i="10"/>
  <c r="T72" i="10" s="1"/>
  <c r="L72" i="10"/>
  <c r="O71" i="10"/>
  <c r="T71" i="10" s="1"/>
  <c r="L71" i="10"/>
  <c r="O68" i="10"/>
  <c r="T68" i="10" s="1"/>
  <c r="L68" i="10"/>
  <c r="O67" i="10"/>
  <c r="T67" i="10" s="1"/>
  <c r="L67" i="10"/>
  <c r="O66" i="10"/>
  <c r="L66" i="10"/>
  <c r="AF62" i="10"/>
  <c r="AE62" i="10"/>
  <c r="AD62" i="10"/>
  <c r="AC62" i="10"/>
  <c r="AB62" i="10"/>
  <c r="AA62" i="10"/>
  <c r="Z62" i="10"/>
  <c r="Y62" i="10"/>
  <c r="X62" i="10"/>
  <c r="W62" i="10"/>
  <c r="V62" i="10"/>
  <c r="U62" i="10"/>
  <c r="T62" i="10"/>
  <c r="R62" i="10"/>
  <c r="O62" i="10"/>
  <c r="N62" i="10"/>
  <c r="M62" i="10"/>
  <c r="K62" i="10"/>
  <c r="P61" i="10"/>
  <c r="P62" i="10" s="1"/>
  <c r="L61" i="10"/>
  <c r="L62" i="10" s="1"/>
  <c r="I61" i="10"/>
  <c r="I62" i="10" s="1"/>
  <c r="E62" i="10"/>
  <c r="R58" i="10"/>
  <c r="M58" i="10"/>
  <c r="K58" i="10"/>
  <c r="O57" i="10"/>
  <c r="T57" i="10" s="1"/>
  <c r="L57" i="10"/>
  <c r="O56" i="10"/>
  <c r="T56" i="10" s="1"/>
  <c r="L56" i="10"/>
  <c r="O55" i="10"/>
  <c r="T55" i="10" s="1"/>
  <c r="L55" i="10"/>
  <c r="O52" i="10"/>
  <c r="T52" i="10" s="1"/>
  <c r="L52" i="10"/>
  <c r="O51" i="10"/>
  <c r="T51" i="10" s="1"/>
  <c r="L51" i="10"/>
  <c r="N50" i="10"/>
  <c r="O50" i="10" s="1"/>
  <c r="L50" i="10"/>
  <c r="AE44" i="10"/>
  <c r="AD44" i="10"/>
  <c r="AB44" i="10"/>
  <c r="AA44" i="10"/>
  <c r="Y44" i="10"/>
  <c r="W44" i="10"/>
  <c r="V44" i="10"/>
  <c r="U44" i="10"/>
  <c r="R44" i="10"/>
  <c r="R45" i="10" s="1"/>
  <c r="N44" i="10"/>
  <c r="M44" i="10"/>
  <c r="K44" i="10"/>
  <c r="K45" i="10" s="1"/>
  <c r="O43" i="10"/>
  <c r="T43" i="10" s="1"/>
  <c r="Z44" i="10" s="1"/>
  <c r="L43" i="10"/>
  <c r="L44" i="10" s="1"/>
  <c r="E44" i="10"/>
  <c r="W40" i="10"/>
  <c r="V40" i="10"/>
  <c r="U40" i="10"/>
  <c r="R40" i="10"/>
  <c r="N40" i="10"/>
  <c r="M40" i="10"/>
  <c r="K40" i="10"/>
  <c r="T39" i="10"/>
  <c r="P39" i="10"/>
  <c r="L39" i="10"/>
  <c r="G39" i="10"/>
  <c r="C39" i="10"/>
  <c r="O38" i="10"/>
  <c r="O40" i="10" s="1"/>
  <c r="L38" i="10"/>
  <c r="G38" i="10"/>
  <c r="C38" i="10"/>
  <c r="N36" i="10"/>
  <c r="M36" i="10"/>
  <c r="O35" i="10"/>
  <c r="T35" i="10" s="1"/>
  <c r="L35" i="10"/>
  <c r="O34" i="10"/>
  <c r="T34" i="10" s="1"/>
  <c r="L34" i="10"/>
  <c r="O33" i="10"/>
  <c r="T33" i="10" s="1"/>
  <c r="L33" i="10"/>
  <c r="O32" i="10"/>
  <c r="P32" i="10" s="1"/>
  <c r="L32" i="10"/>
  <c r="L36" i="10" s="1"/>
  <c r="G32" i="10"/>
  <c r="C32" i="10"/>
  <c r="Y28" i="10"/>
  <c r="X28" i="10"/>
  <c r="W28" i="10"/>
  <c r="V28" i="10"/>
  <c r="U28" i="10"/>
  <c r="R28" i="10"/>
  <c r="N28" i="10"/>
  <c r="M28" i="10"/>
  <c r="K28" i="10"/>
  <c r="O27" i="10"/>
  <c r="P27" i="10" s="1"/>
  <c r="L27" i="10"/>
  <c r="G27" i="10"/>
  <c r="C27" i="10"/>
  <c r="O26" i="10"/>
  <c r="P26" i="10" s="1"/>
  <c r="L26" i="10"/>
  <c r="L28" i="10" s="1"/>
  <c r="G26" i="10"/>
  <c r="C26" i="10"/>
  <c r="R21" i="10"/>
  <c r="N21" i="10"/>
  <c r="M21" i="10"/>
  <c r="K21" i="10"/>
  <c r="O20" i="10"/>
  <c r="P20" i="10" s="1"/>
  <c r="L20" i="10"/>
  <c r="O19" i="10"/>
  <c r="T19" i="10" s="1"/>
  <c r="L19" i="10"/>
  <c r="O18" i="10"/>
  <c r="T18" i="10" s="1"/>
  <c r="L18" i="10"/>
  <c r="O17" i="10"/>
  <c r="T17" i="10" s="1"/>
  <c r="L17" i="10"/>
  <c r="O14" i="10"/>
  <c r="T14" i="10" s="1"/>
  <c r="L14" i="10"/>
  <c r="C14" i="10"/>
  <c r="O13" i="10"/>
  <c r="T13" i="10" s="1"/>
  <c r="L13" i="10"/>
  <c r="O10" i="10"/>
  <c r="T10" i="10" s="1"/>
  <c r="L10" i="10"/>
  <c r="X6" i="10"/>
  <c r="W6" i="10"/>
  <c r="V6" i="10"/>
  <c r="U6" i="10"/>
  <c r="R6" i="10"/>
  <c r="R23" i="10" s="1"/>
  <c r="N6" i="10"/>
  <c r="M6" i="10"/>
  <c r="K6" i="10"/>
  <c r="O5" i="10"/>
  <c r="T5" i="10" s="1"/>
  <c r="L5" i="10"/>
  <c r="L6" i="10" s="1"/>
  <c r="O4" i="10"/>
  <c r="P4" i="10" s="1"/>
  <c r="G2" i="10"/>
  <c r="P51" i="10" l="1"/>
  <c r="M45" i="10"/>
  <c r="P28" i="10"/>
  <c r="K23" i="10"/>
  <c r="M23" i="10"/>
  <c r="R81" i="10"/>
  <c r="T27" i="10"/>
  <c r="Z27" i="10" s="1"/>
  <c r="P34" i="10"/>
  <c r="P5" i="10"/>
  <c r="P6" i="10" s="1"/>
  <c r="K81" i="10"/>
  <c r="K83" i="10" s="1"/>
  <c r="K85" i="10" s="1"/>
  <c r="N23" i="10"/>
  <c r="D130" i="15"/>
  <c r="D67" i="24"/>
  <c r="D128" i="15"/>
  <c r="D70" i="24"/>
  <c r="D42" i="24"/>
  <c r="F32" i="13"/>
  <c r="E32" i="13" s="1"/>
  <c r="D32" i="13" s="1"/>
  <c r="L40" i="3"/>
  <c r="L42" i="3" s="1"/>
  <c r="G26" i="3"/>
  <c r="D17" i="24"/>
  <c r="H67" i="24"/>
  <c r="G51" i="10"/>
  <c r="D14" i="24"/>
  <c r="D34" i="24"/>
  <c r="H66" i="24"/>
  <c r="C18" i="10"/>
  <c r="D18" i="24"/>
  <c r="C33" i="10"/>
  <c r="C51" i="10"/>
  <c r="D50" i="24"/>
  <c r="D66" i="24"/>
  <c r="C78" i="10"/>
  <c r="D78" i="10" s="1"/>
  <c r="C50" i="10"/>
  <c r="C19" i="10"/>
  <c r="D19" i="10" s="1"/>
  <c r="D19" i="24"/>
  <c r="C5" i="10"/>
  <c r="D5" i="10" s="1"/>
  <c r="D5" i="24"/>
  <c r="C4" i="10"/>
  <c r="C52" i="10"/>
  <c r="D51" i="24"/>
  <c r="C56" i="10"/>
  <c r="D55" i="24"/>
  <c r="C34" i="10"/>
  <c r="D33" i="24"/>
  <c r="C55" i="10"/>
  <c r="D55" i="10" s="1"/>
  <c r="D54" i="24"/>
  <c r="C75" i="10"/>
  <c r="D75" i="10" s="1"/>
  <c r="D79" i="24"/>
  <c r="G52" i="10"/>
  <c r="G51" i="24"/>
  <c r="G56" i="10"/>
  <c r="G4" i="10"/>
  <c r="G55" i="10"/>
  <c r="G54" i="24"/>
  <c r="G75" i="10"/>
  <c r="G17" i="10"/>
  <c r="H17" i="24"/>
  <c r="G33" i="10"/>
  <c r="G32" i="24"/>
  <c r="G14" i="10"/>
  <c r="G19" i="10"/>
  <c r="G18" i="10"/>
  <c r="G50" i="10"/>
  <c r="G5" i="10"/>
  <c r="H5" i="10" s="1"/>
  <c r="G13" i="10"/>
  <c r="H13" i="10" s="1"/>
  <c r="G34" i="10"/>
  <c r="G33" i="24"/>
  <c r="C67" i="10"/>
  <c r="C71" i="10"/>
  <c r="C68" i="10"/>
  <c r="C66" i="10"/>
  <c r="C43" i="10"/>
  <c r="D43" i="10" s="1"/>
  <c r="G43" i="10"/>
  <c r="G44" i="10" s="1"/>
  <c r="G28" i="10"/>
  <c r="D37" i="3"/>
  <c r="D38" i="3" s="1"/>
  <c r="D42" i="3" s="1"/>
  <c r="C10" i="10"/>
  <c r="D3" i="15"/>
  <c r="C13" i="10"/>
  <c r="D13" i="10" s="1"/>
  <c r="C35" i="10"/>
  <c r="G68" i="10"/>
  <c r="G71" i="10"/>
  <c r="H71" i="10" s="1"/>
  <c r="G66" i="10"/>
  <c r="P18" i="10"/>
  <c r="P38" i="10"/>
  <c r="P40" i="10" s="1"/>
  <c r="U45" i="10"/>
  <c r="W45" i="10"/>
  <c r="P67" i="10"/>
  <c r="P78" i="10"/>
  <c r="G67" i="10"/>
  <c r="H67" i="10" s="1"/>
  <c r="G10" i="10"/>
  <c r="V45" i="10"/>
  <c r="P14" i="10"/>
  <c r="P55" i="10"/>
  <c r="P71" i="10"/>
  <c r="G35" i="10"/>
  <c r="D26" i="10"/>
  <c r="U21" i="10"/>
  <c r="U23" i="10" s="1"/>
  <c r="U58" i="10"/>
  <c r="U81" i="10" s="1"/>
  <c r="L58" i="10"/>
  <c r="L21" i="10"/>
  <c r="L23" i="10" s="1"/>
  <c r="P10" i="10"/>
  <c r="P13" i="10"/>
  <c r="P17" i="10"/>
  <c r="P19" i="10"/>
  <c r="O36" i="10"/>
  <c r="P33" i="10"/>
  <c r="P35" i="10"/>
  <c r="N45" i="10"/>
  <c r="L40" i="10"/>
  <c r="L45" i="10" s="1"/>
  <c r="P52" i="10"/>
  <c r="P56" i="10"/>
  <c r="P57" i="10"/>
  <c r="M81" i="10"/>
  <c r="P68" i="10"/>
  <c r="P72" i="10"/>
  <c r="O6" i="10"/>
  <c r="O21" i="10"/>
  <c r="P21" i="10" s="1"/>
  <c r="O58" i="10"/>
  <c r="T50" i="10"/>
  <c r="N58" i="10"/>
  <c r="N81" i="10" s="1"/>
  <c r="P66" i="10"/>
  <c r="O80" i="10"/>
  <c r="T4" i="10"/>
  <c r="T20" i="10"/>
  <c r="H26" i="10"/>
  <c r="T26" i="10"/>
  <c r="O28" i="10"/>
  <c r="O44" i="10"/>
  <c r="P43" i="10"/>
  <c r="P44" i="10" s="1"/>
  <c r="T44" i="10"/>
  <c r="P50" i="10"/>
  <c r="D61" i="10"/>
  <c r="C62" i="10"/>
  <c r="D62" i="10" s="1"/>
  <c r="G62" i="10"/>
  <c r="H62" i="10" s="1"/>
  <c r="H61" i="10"/>
  <c r="L80" i="10"/>
  <c r="T66" i="10"/>
  <c r="T75" i="10"/>
  <c r="T32" i="10"/>
  <c r="T36" i="10" s="1"/>
  <c r="T38" i="10"/>
  <c r="T40" i="10" s="1"/>
  <c r="G40" i="10"/>
  <c r="C28" i="10"/>
  <c r="X36" i="10"/>
  <c r="C40" i="10"/>
  <c r="P36" i="10" l="1"/>
  <c r="AA27" i="10"/>
  <c r="I27" i="10"/>
  <c r="Z28" i="10"/>
  <c r="O45" i="10"/>
  <c r="P45" i="10" s="1"/>
  <c r="C7" i="24"/>
  <c r="H14" i="24"/>
  <c r="H19" i="24"/>
  <c r="H79" i="24"/>
  <c r="H51" i="24"/>
  <c r="H5" i="24"/>
  <c r="L7" i="24"/>
  <c r="H76" i="24"/>
  <c r="H54" i="24"/>
  <c r="G43" i="24"/>
  <c r="H43" i="24" s="1"/>
  <c r="L43" i="24"/>
  <c r="H32" i="24"/>
  <c r="H50" i="24"/>
  <c r="H33" i="24"/>
  <c r="H18" i="24"/>
  <c r="H55" i="24"/>
  <c r="H11" i="24"/>
  <c r="G7" i="24"/>
  <c r="H7" i="24" s="1"/>
  <c r="C43" i="24"/>
  <c r="D43" i="24" s="1"/>
  <c r="G84" i="24"/>
  <c r="C84" i="24"/>
  <c r="D84" i="24" s="1"/>
  <c r="H45" i="3"/>
  <c r="F128" i="13"/>
  <c r="C44" i="10"/>
  <c r="D44" i="10" s="1"/>
  <c r="H42" i="24"/>
  <c r="H34" i="24"/>
  <c r="G6" i="10"/>
  <c r="C6" i="10"/>
  <c r="D65" i="24"/>
  <c r="C36" i="10"/>
  <c r="C20" i="24"/>
  <c r="D20" i="24" s="1"/>
  <c r="D11" i="24"/>
  <c r="C85" i="10"/>
  <c r="D4" i="24"/>
  <c r="D7" i="24" s="1"/>
  <c r="C57" i="24"/>
  <c r="D49" i="24"/>
  <c r="C35" i="24"/>
  <c r="D32" i="24"/>
  <c r="D35" i="24" s="1"/>
  <c r="C58" i="10"/>
  <c r="H4" i="24"/>
  <c r="G20" i="24"/>
  <c r="H20" i="24" s="1"/>
  <c r="G36" i="10"/>
  <c r="G45" i="10" s="1"/>
  <c r="H65" i="24"/>
  <c r="H49" i="24"/>
  <c r="G57" i="24"/>
  <c r="G35" i="24"/>
  <c r="C80" i="10"/>
  <c r="C21" i="10"/>
  <c r="G80" i="10"/>
  <c r="T80" i="10"/>
  <c r="O23" i="10"/>
  <c r="G16" i="3"/>
  <c r="H29" i="3" s="1"/>
  <c r="H31" i="3" s="1"/>
  <c r="T58" i="10"/>
  <c r="T81" i="10" s="1"/>
  <c r="H75" i="10"/>
  <c r="D67" i="10"/>
  <c r="U83" i="10"/>
  <c r="U85" i="10" s="1"/>
  <c r="V21" i="10"/>
  <c r="V23" i="10" s="1"/>
  <c r="V58" i="10"/>
  <c r="V81" i="10" s="1"/>
  <c r="E3" i="13"/>
  <c r="P58" i="10"/>
  <c r="P80" i="10"/>
  <c r="P23" i="10"/>
  <c r="L81" i="10"/>
  <c r="D57" i="10"/>
  <c r="T45" i="10"/>
  <c r="AF44" i="10"/>
  <c r="AC44" i="10"/>
  <c r="T28" i="10"/>
  <c r="D20" i="10"/>
  <c r="G20" i="10"/>
  <c r="G21" i="10" s="1"/>
  <c r="T6" i="10"/>
  <c r="G57" i="10"/>
  <c r="G58" i="10" s="1"/>
  <c r="O81" i="10"/>
  <c r="T21" i="10"/>
  <c r="H78" i="10"/>
  <c r="X80" i="10"/>
  <c r="H35" i="10"/>
  <c r="H36" i="10" s="1"/>
  <c r="H18" i="10"/>
  <c r="D17" i="10"/>
  <c r="H17" i="10"/>
  <c r="D71" i="10"/>
  <c r="X44" i="10"/>
  <c r="Y40" i="10"/>
  <c r="X40" i="10"/>
  <c r="I28" i="10" l="1"/>
  <c r="H28" i="10" s="1"/>
  <c r="H27" i="10"/>
  <c r="AB27" i="10"/>
  <c r="E27" i="10"/>
  <c r="AA28" i="10"/>
  <c r="O83" i="10"/>
  <c r="O85" i="10" s="1"/>
  <c r="L57" i="24"/>
  <c r="H35" i="24"/>
  <c r="G44" i="24"/>
  <c r="H44" i="24" s="1"/>
  <c r="L20" i="24"/>
  <c r="L22" i="24" s="1"/>
  <c r="L35" i="24"/>
  <c r="L44" i="24" s="1"/>
  <c r="H84" i="24"/>
  <c r="C44" i="24"/>
  <c r="D44" i="24" s="1"/>
  <c r="C85" i="24"/>
  <c r="D85" i="24" s="1"/>
  <c r="C23" i="10"/>
  <c r="C81" i="10"/>
  <c r="D57" i="24"/>
  <c r="C22" i="24"/>
  <c r="H57" i="24"/>
  <c r="G85" i="24"/>
  <c r="H85" i="24" s="1"/>
  <c r="G22" i="24"/>
  <c r="V83" i="10"/>
  <c r="V85" i="10" s="1"/>
  <c r="P81" i="10"/>
  <c r="Y36" i="10"/>
  <c r="Y45" i="10" s="1"/>
  <c r="X58" i="10"/>
  <c r="X81" i="10" s="1"/>
  <c r="W58" i="10"/>
  <c r="W81" i="10" s="1"/>
  <c r="W21" i="10"/>
  <c r="W23" i="10" s="1"/>
  <c r="D3" i="13"/>
  <c r="H38" i="3"/>
  <c r="H42" i="3" s="1"/>
  <c r="D130" i="13"/>
  <c r="H38" i="10"/>
  <c r="H57" i="10"/>
  <c r="G81" i="10"/>
  <c r="T23" i="10"/>
  <c r="T83" i="10" s="1"/>
  <c r="T85" i="10" s="1"/>
  <c r="H39" i="10"/>
  <c r="H20" i="10"/>
  <c r="G23" i="10"/>
  <c r="D33" i="10"/>
  <c r="D52" i="10"/>
  <c r="Y21" i="10"/>
  <c r="D51" i="10"/>
  <c r="Y80" i="10"/>
  <c r="D14" i="10"/>
  <c r="Y58" i="10"/>
  <c r="D56" i="10"/>
  <c r="D68" i="10"/>
  <c r="D39" i="10"/>
  <c r="I44" i="10"/>
  <c r="H44" i="10" s="1"/>
  <c r="H43" i="10"/>
  <c r="H52" i="10"/>
  <c r="D18" i="10"/>
  <c r="D35" i="10"/>
  <c r="D38" i="10"/>
  <c r="H51" i="10"/>
  <c r="H14" i="10"/>
  <c r="X45" i="10"/>
  <c r="C45" i="10"/>
  <c r="H56" i="10"/>
  <c r="H68" i="10"/>
  <c r="D27" i="10" l="1"/>
  <c r="E28" i="10"/>
  <c r="D28" i="10" s="1"/>
  <c r="AC27" i="10"/>
  <c r="AB28" i="10"/>
  <c r="L85" i="24"/>
  <c r="L87" i="24" s="1"/>
  <c r="C87" i="24"/>
  <c r="C83" i="10"/>
  <c r="G83" i="10"/>
  <c r="G85" i="10" s="1"/>
  <c r="G86" i="10" s="1"/>
  <c r="D22" i="24"/>
  <c r="G87" i="24"/>
  <c r="H22" i="24"/>
  <c r="Y81" i="10"/>
  <c r="Y23" i="10"/>
  <c r="D40" i="10"/>
  <c r="I40" i="10"/>
  <c r="X21" i="10"/>
  <c r="X23" i="10" s="1"/>
  <c r="X83" i="10" s="1"/>
  <c r="X85" i="10" s="1"/>
  <c r="H19" i="10"/>
  <c r="I36" i="10"/>
  <c r="H55" i="10"/>
  <c r="W83" i="10"/>
  <c r="W85" i="10" s="1"/>
  <c r="Z36" i="10"/>
  <c r="D34" i="10"/>
  <c r="E36" i="10"/>
  <c r="I6" i="10"/>
  <c r="H6" i="10" s="1"/>
  <c r="H4" i="10"/>
  <c r="H40" i="10"/>
  <c r="E6" i="10"/>
  <c r="D6" i="10" s="1"/>
  <c r="D4" i="10"/>
  <c r="I21" i="10"/>
  <c r="H10" i="10"/>
  <c r="Z58" i="10"/>
  <c r="Z81" i="10" s="1"/>
  <c r="D32" i="10"/>
  <c r="D80" i="10"/>
  <c r="D66" i="10"/>
  <c r="AA40" i="10"/>
  <c r="E21" i="10"/>
  <c r="D10" i="10"/>
  <c r="AA21" i="10"/>
  <c r="I58" i="10"/>
  <c r="H50" i="10"/>
  <c r="H80" i="10"/>
  <c r="H66" i="10"/>
  <c r="E40" i="10"/>
  <c r="E58" i="10"/>
  <c r="D50" i="10"/>
  <c r="Z40" i="10"/>
  <c r="Y83" i="10"/>
  <c r="Y85" i="10" s="1"/>
  <c r="Z21" i="10"/>
  <c r="AD27" i="10" l="1"/>
  <c r="AC28" i="10"/>
  <c r="D87" i="24"/>
  <c r="H87" i="24"/>
  <c r="D36" i="10"/>
  <c r="AA36" i="10"/>
  <c r="AA45" i="10" s="1"/>
  <c r="Z23" i="10"/>
  <c r="AA23" i="10"/>
  <c r="Z45" i="10"/>
  <c r="E81" i="10"/>
  <c r="D81" i="10" s="1"/>
  <c r="D58" i="10"/>
  <c r="I45" i="10"/>
  <c r="H45" i="10" s="1"/>
  <c r="AB21" i="10"/>
  <c r="AA58" i="10"/>
  <c r="AA80" i="10"/>
  <c r="I81" i="10"/>
  <c r="H81" i="10" s="1"/>
  <c r="H58" i="10"/>
  <c r="E23" i="10"/>
  <c r="D23" i="10" s="1"/>
  <c r="D21" i="10"/>
  <c r="AB40" i="10"/>
  <c r="E45" i="10"/>
  <c r="I23" i="10"/>
  <c r="H21" i="10"/>
  <c r="AE27" i="10" l="1"/>
  <c r="AD28" i="10"/>
  <c r="AB36" i="10"/>
  <c r="AB45" i="10" s="1"/>
  <c r="D45" i="10"/>
  <c r="E83" i="10"/>
  <c r="AB23" i="10"/>
  <c r="AA81" i="10"/>
  <c r="AA83" i="10" s="1"/>
  <c r="AA85" i="10" s="1"/>
  <c r="Z83" i="10"/>
  <c r="Z85" i="10" s="1"/>
  <c r="AB80" i="10"/>
  <c r="AC21" i="10"/>
  <c r="I83" i="10"/>
  <c r="H23" i="10"/>
  <c r="AC40" i="10"/>
  <c r="AB58" i="10"/>
  <c r="AF27" i="10" l="1"/>
  <c r="AF28" i="10" s="1"/>
  <c r="AE28" i="10"/>
  <c r="AB81" i="10"/>
  <c r="AB83" i="10" s="1"/>
  <c r="AB85" i="10" s="1"/>
  <c r="AC36" i="10"/>
  <c r="AC45" i="10" s="1"/>
  <c r="E85" i="10"/>
  <c r="D83" i="10"/>
  <c r="H83" i="10"/>
  <c r="I85" i="10"/>
  <c r="H85" i="10" s="1"/>
  <c r="AC23" i="10"/>
  <c r="AC58" i="10"/>
  <c r="AD21" i="10"/>
  <c r="AC80" i="10"/>
  <c r="AD40" i="10"/>
  <c r="AD36" i="10" l="1"/>
  <c r="AD45" i="10" s="1"/>
  <c r="AD23" i="10"/>
  <c r="AF40" i="10"/>
  <c r="AE40" i="10"/>
  <c r="AF21" i="10"/>
  <c r="AE21" i="10"/>
  <c r="AD58" i="10"/>
  <c r="AD80" i="10"/>
  <c r="AC81" i="10"/>
  <c r="AC83" i="10" s="1"/>
  <c r="AC85" i="10" s="1"/>
  <c r="AE36" i="10" l="1"/>
  <c r="AE45" i="10" s="1"/>
  <c r="AF23" i="10"/>
  <c r="AE23" i="10"/>
  <c r="AE80" i="10"/>
  <c r="AF80" i="10"/>
  <c r="AF58" i="10"/>
  <c r="AE58" i="10"/>
  <c r="AD81" i="10"/>
  <c r="AD83" i="10" s="1"/>
  <c r="AD85" i="10" s="1"/>
  <c r="AF36" i="10" l="1"/>
  <c r="AF45" i="10" s="1"/>
  <c r="AE81" i="10"/>
  <c r="AE83" i="10" s="1"/>
  <c r="AE85" i="10" s="1"/>
  <c r="AF81" i="10"/>
  <c r="AF83" i="10" l="1"/>
  <c r="AF85" i="10" s="1"/>
  <c r="D85" i="10"/>
  <c r="C86"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Anna Mizerska</author>
  </authors>
  <commentList>
    <comment ref="O37" authorId="0" shapeId="0" xr:uid="{00000000-0006-0000-0200-000001000000}">
      <text>
        <r>
          <rPr>
            <b/>
            <sz val="9"/>
            <color indexed="81"/>
            <rFont val="Tahoma"/>
            <family val="2"/>
          </rPr>
          <t>Anna Mizerska:</t>
        </r>
        <r>
          <rPr>
            <sz val="9"/>
            <color indexed="81"/>
            <rFont val="Tahoma"/>
            <family val="2"/>
          </rPr>
          <t xml:space="preserve">
Profit 9 months Jan - Sep 18
</t>
        </r>
      </text>
    </comment>
  </commentList>
</comments>
</file>

<file path=xl/sharedStrings.xml><?xml version="1.0" encoding="utf-8"?>
<sst xmlns="http://schemas.openxmlformats.org/spreadsheetml/2006/main" count="1192" uniqueCount="504">
  <si>
    <t>Membership Assessment</t>
  </si>
  <si>
    <t>Accreditation</t>
  </si>
  <si>
    <t>Moderation</t>
  </si>
  <si>
    <t>President's Expenses</t>
  </si>
  <si>
    <t>Website</t>
  </si>
  <si>
    <t>Admin Support HK</t>
  </si>
  <si>
    <t>Certificates</t>
  </si>
  <si>
    <t>Secretarial</t>
  </si>
  <si>
    <t>Income Total</t>
  </si>
  <si>
    <t>THE CHARTERED INSTITUTE OF LOGISTICS AND TRANSPORT</t>
  </si>
  <si>
    <t>FIXED ASSETS</t>
  </si>
  <si>
    <t>Investments</t>
  </si>
  <si>
    <t>CURRENT ASSETS</t>
  </si>
  <si>
    <t>Cash at bank and in hand</t>
  </si>
  <si>
    <t>LIABILITIES</t>
  </si>
  <si>
    <t>CREDITORS: Amounts falling due within one year</t>
  </si>
  <si>
    <t xml:space="preserve">NET ASSETS </t>
  </si>
  <si>
    <t>Endowment funds</t>
  </si>
  <si>
    <t>Unrestricted income funds</t>
  </si>
  <si>
    <t>TOTAL INSTITUTE FUNDS</t>
  </si>
  <si>
    <t xml:space="preserve">NET CURRENT ASSETS </t>
  </si>
  <si>
    <t>BALANCE SHEET AT :</t>
  </si>
  <si>
    <t>Accruals</t>
  </si>
  <si>
    <t>P6450</t>
  </si>
  <si>
    <t>P6660</t>
  </si>
  <si>
    <t>P6800</t>
  </si>
  <si>
    <t>P6320</t>
  </si>
  <si>
    <t>B401</t>
  </si>
  <si>
    <t>B330</t>
  </si>
  <si>
    <t>B520</t>
  </si>
  <si>
    <t>P6310</t>
  </si>
  <si>
    <t>P6241</t>
  </si>
  <si>
    <t>P6540</t>
  </si>
  <si>
    <t>Committee Expenses</t>
  </si>
  <si>
    <t>Development</t>
  </si>
  <si>
    <t>Expenditure</t>
  </si>
  <si>
    <t>Sundry Administration Costs</t>
  </si>
  <si>
    <t>Annual Conference</t>
  </si>
  <si>
    <t>Committee Costs</t>
  </si>
  <si>
    <t>The Chartered Institute of Logistics &amp; Transport</t>
  </si>
  <si>
    <t>Education &amp; Qualifications</t>
  </si>
  <si>
    <t>Education Development &amp; Marketing</t>
  </si>
  <si>
    <t>Website &amp; Communications</t>
  </si>
  <si>
    <t>Audit, Legal &amp; Professional</t>
  </si>
  <si>
    <t>Vice President Development Projects</t>
  </si>
  <si>
    <t>Sundry Creditors</t>
  </si>
  <si>
    <t>Sundry Debtors</t>
  </si>
  <si>
    <t>Annual Fees - Prior Years</t>
  </si>
  <si>
    <t>B320</t>
  </si>
  <si>
    <t>Accreditation Costs</t>
  </si>
  <si>
    <t>No.</t>
  </si>
  <si>
    <t>Name</t>
  </si>
  <si>
    <t>B010</t>
  </si>
  <si>
    <t>B110</t>
  </si>
  <si>
    <t>B210</t>
  </si>
  <si>
    <t>Bank Account Current</t>
  </si>
  <si>
    <t>B211</t>
  </si>
  <si>
    <t>Receipts Bank Account</t>
  </si>
  <si>
    <t>B220</t>
  </si>
  <si>
    <t>Bank Deposit Account</t>
  </si>
  <si>
    <t>B221</t>
  </si>
  <si>
    <t>Petty Cash</t>
  </si>
  <si>
    <t>B301</t>
  </si>
  <si>
    <t>Creditors Control</t>
  </si>
  <si>
    <t>B310</t>
  </si>
  <si>
    <t>B340</t>
  </si>
  <si>
    <t>B510</t>
  </si>
  <si>
    <t>Sales VAT</t>
  </si>
  <si>
    <t>B515</t>
  </si>
  <si>
    <t>Purchase VAT</t>
  </si>
  <si>
    <t>VAT Liability</t>
  </si>
  <si>
    <t>B610</t>
  </si>
  <si>
    <t>General Fund</t>
  </si>
  <si>
    <t>B620</t>
  </si>
  <si>
    <t>B890</t>
  </si>
  <si>
    <t>P&amp;L Account</t>
  </si>
  <si>
    <t>B350</t>
  </si>
  <si>
    <t>B315</t>
  </si>
  <si>
    <t>Prepayments</t>
  </si>
  <si>
    <t>(Deficit)/Surplus for year</t>
  </si>
  <si>
    <t>Professional Development Co-ordinator Fee</t>
  </si>
  <si>
    <t>Professional Development Co-ordinator Expenses</t>
  </si>
  <si>
    <t>Education Certificate Costs</t>
  </si>
  <si>
    <t>I4111</t>
  </si>
  <si>
    <t>VBF fees  20% Levy</t>
  </si>
  <si>
    <t>Student Registration Fees</t>
  </si>
  <si>
    <t>I4180</t>
  </si>
  <si>
    <t>Dividends</t>
  </si>
  <si>
    <t>I4181</t>
  </si>
  <si>
    <t>Short Term Interest</t>
  </si>
  <si>
    <t>I4285</t>
  </si>
  <si>
    <t>CILT Membership Assessment fee</t>
  </si>
  <si>
    <t>CILT PD Material Sales</t>
  </si>
  <si>
    <t>I4302</t>
  </si>
  <si>
    <t>I4303</t>
  </si>
  <si>
    <t>I4304</t>
  </si>
  <si>
    <t>I4305</t>
  </si>
  <si>
    <t>Educational Income</t>
  </si>
  <si>
    <t>I4401</t>
  </si>
  <si>
    <t>Other Income</t>
  </si>
  <si>
    <t>P6141</t>
  </si>
  <si>
    <t>P6144</t>
  </si>
  <si>
    <t>P6145</t>
  </si>
  <si>
    <t>D of PD Fee</t>
  </si>
  <si>
    <t>P6146</t>
  </si>
  <si>
    <t>Dir Intnl Dev Fee</t>
  </si>
  <si>
    <t>P6147</t>
  </si>
  <si>
    <t>Moderation fee</t>
  </si>
  <si>
    <t>P6242</t>
  </si>
  <si>
    <t>President Expenses</t>
  </si>
  <si>
    <t>P6243</t>
  </si>
  <si>
    <t>President's Assistant Fee</t>
  </si>
  <si>
    <t>President's Assistant Expenses</t>
  </si>
  <si>
    <t>P6244</t>
  </si>
  <si>
    <t>Director of Finance Expen</t>
  </si>
  <si>
    <t>P6245</t>
  </si>
  <si>
    <t>Director of PD Expenses</t>
  </si>
  <si>
    <t>P6245A</t>
  </si>
  <si>
    <t>P6246</t>
  </si>
  <si>
    <t>Dir Intnl Dev  Expenses</t>
  </si>
  <si>
    <t>P6251</t>
  </si>
  <si>
    <t>DG Other Expenses</t>
  </si>
  <si>
    <t>P6253</t>
  </si>
  <si>
    <t>Exam costs</t>
  </si>
  <si>
    <t>P6254</t>
  </si>
  <si>
    <t>P6255</t>
  </si>
  <si>
    <t>Scholarship</t>
  </si>
  <si>
    <t>P6275</t>
  </si>
  <si>
    <t>P6276</t>
  </si>
  <si>
    <t>ICM costs</t>
  </si>
  <si>
    <t>Bank Charges</t>
  </si>
  <si>
    <t>Bank Interest</t>
  </si>
  <si>
    <t>P6330</t>
  </si>
  <si>
    <t>Exchange differences</t>
  </si>
  <si>
    <t>P6460</t>
  </si>
  <si>
    <t>Audit Fees</t>
  </si>
  <si>
    <t>P6490</t>
  </si>
  <si>
    <t>Membership Admin Expenses</t>
  </si>
  <si>
    <t>P6542</t>
  </si>
  <si>
    <t>P6550</t>
  </si>
  <si>
    <t>P6560</t>
  </si>
  <si>
    <t>P6670</t>
  </si>
  <si>
    <t>P6880</t>
  </si>
  <si>
    <t>P6900</t>
  </si>
  <si>
    <t>P7720</t>
  </si>
  <si>
    <t>Conference Expenses</t>
  </si>
  <si>
    <t>P7780</t>
  </si>
  <si>
    <t>P8010</t>
  </si>
  <si>
    <t>Services</t>
  </si>
  <si>
    <t>P8020</t>
  </si>
  <si>
    <t>PD Co ordinator Fees</t>
  </si>
  <si>
    <t>P8030</t>
  </si>
  <si>
    <t>PD Co ordinator Expenses</t>
  </si>
  <si>
    <t>P8040</t>
  </si>
  <si>
    <t>Teritories&amp;Branches Govenance</t>
  </si>
  <si>
    <t>P8050</t>
  </si>
  <si>
    <t xml:space="preserve">Membership Admin Costs </t>
  </si>
  <si>
    <t>P6277</t>
  </si>
  <si>
    <t>P6278</t>
  </si>
  <si>
    <t>IAC Meeting Costs</t>
  </si>
  <si>
    <t>COT Meeting Costs</t>
  </si>
  <si>
    <t>P7790</t>
  </si>
  <si>
    <t>P8060</t>
  </si>
  <si>
    <t>P6279</t>
  </si>
  <si>
    <t>IMC</t>
  </si>
  <si>
    <t>Adjusted TB</t>
  </si>
  <si>
    <t>P6252</t>
  </si>
  <si>
    <t>Education Material</t>
  </si>
  <si>
    <t>B345</t>
  </si>
  <si>
    <t>Moderation, Exam Fees and Material</t>
  </si>
  <si>
    <t xml:space="preserve">Territory &amp; Branch Governance </t>
  </si>
  <si>
    <t>Adjustments</t>
  </si>
  <si>
    <t>Secretary General Fee</t>
  </si>
  <si>
    <t>Secretary General Expenses</t>
  </si>
  <si>
    <t>B611</t>
  </si>
  <si>
    <t>Feb</t>
  </si>
  <si>
    <t>Mar</t>
  </si>
  <si>
    <t>Apr</t>
  </si>
  <si>
    <t>May</t>
  </si>
  <si>
    <t>Jun</t>
  </si>
  <si>
    <t>Jul</t>
  </si>
  <si>
    <t>Aug</t>
  </si>
  <si>
    <t>Sep</t>
  </si>
  <si>
    <t>Oct</t>
  </si>
  <si>
    <t>Nov</t>
  </si>
  <si>
    <t>Dec</t>
  </si>
  <si>
    <t>Surplus/(Deficit) for the period</t>
  </si>
  <si>
    <t xml:space="preserve">          Territory Annual Fees</t>
  </si>
  <si>
    <t xml:space="preserve">          Branches Annual Fees</t>
  </si>
  <si>
    <t>I4306</t>
  </si>
  <si>
    <t>P6256</t>
  </si>
  <si>
    <t>Revaluation - General Fund</t>
  </si>
  <si>
    <t>Suspense</t>
  </si>
  <si>
    <t>Annual Fees - Territories</t>
  </si>
  <si>
    <t>Annual Fees - Branches</t>
  </si>
  <si>
    <t>Secretary General Fees</t>
  </si>
  <si>
    <t>Secretary General - Expenses</t>
  </si>
  <si>
    <t>Secretariat costs</t>
  </si>
  <si>
    <t>UK Licence Fee</t>
  </si>
  <si>
    <t>P6257</t>
  </si>
  <si>
    <t>To Date</t>
  </si>
  <si>
    <t>I4500</t>
  </si>
  <si>
    <t>I4501</t>
  </si>
  <si>
    <t>P7001</t>
  </si>
  <si>
    <t>P7002</t>
  </si>
  <si>
    <t>P7003</t>
  </si>
  <si>
    <t>P7004</t>
  </si>
  <si>
    <t>P7006</t>
  </si>
  <si>
    <t>Business Development [Mkt'ing]</t>
  </si>
  <si>
    <t>P7005</t>
  </si>
  <si>
    <t>Convention - Delegate Income</t>
  </si>
  <si>
    <t>Convention- Sponsorship Income</t>
  </si>
  <si>
    <t>Convention - Venue Costs</t>
  </si>
  <si>
    <t>Convention - AV Costs</t>
  </si>
  <si>
    <t>Convention - Event Admin</t>
  </si>
  <si>
    <t>Convention - Event Management</t>
  </si>
  <si>
    <t>Convention - Speaker Costs</t>
  </si>
  <si>
    <t>Convention - Other Costs</t>
  </si>
  <si>
    <t>Trade Creditors</t>
  </si>
  <si>
    <t>Dividends/Interest</t>
  </si>
  <si>
    <t>Due to Suspense</t>
  </si>
  <si>
    <t>CILT UK Intercompany</t>
  </si>
  <si>
    <t>PTRC Intercompany</t>
  </si>
  <si>
    <t>B402</t>
  </si>
  <si>
    <t>TB w/ADJUSTMENTS</t>
  </si>
  <si>
    <t>B312</t>
  </si>
  <si>
    <t>B222</t>
  </si>
  <si>
    <t>Accrued Income</t>
  </si>
  <si>
    <t>I4600</t>
  </si>
  <si>
    <t>P7100</t>
  </si>
  <si>
    <t>P7007</t>
  </si>
  <si>
    <t>Convention - Prior Year</t>
  </si>
  <si>
    <t>Subscription and fees</t>
  </si>
  <si>
    <t>Annual Convention</t>
  </si>
  <si>
    <t>Dividends and short term interest</t>
  </si>
  <si>
    <t>Total Subscription and fees</t>
  </si>
  <si>
    <t>Total Annual Convention</t>
  </si>
  <si>
    <t>Total Dividends and short term interest</t>
  </si>
  <si>
    <t>Membership and fees</t>
  </si>
  <si>
    <t>Secretariat and member</t>
  </si>
  <si>
    <t>Presidential and VP activity</t>
  </si>
  <si>
    <t>Moderation Fee</t>
  </si>
  <si>
    <t>Accreditation and examination</t>
  </si>
  <si>
    <t>Governance</t>
  </si>
  <si>
    <t>Comunications and website</t>
  </si>
  <si>
    <t>Audit</t>
  </si>
  <si>
    <t>Governance support to territories and branches</t>
  </si>
  <si>
    <t>Total cost of charitable activities</t>
  </si>
  <si>
    <t>Services - Ireland</t>
  </si>
  <si>
    <t>Services HK</t>
  </si>
  <si>
    <t>Total expenditure</t>
  </si>
  <si>
    <t>Education Income</t>
  </si>
  <si>
    <t>Education Cost</t>
  </si>
  <si>
    <t>Total Education Income</t>
  </si>
  <si>
    <t>Total Education Cost</t>
  </si>
  <si>
    <t>Education Margin</t>
  </si>
  <si>
    <t>Total Governance</t>
  </si>
  <si>
    <t>Total Membership and fees</t>
  </si>
  <si>
    <t>Subscription and other income</t>
  </si>
  <si>
    <t>B700</t>
  </si>
  <si>
    <t>B800</t>
  </si>
  <si>
    <t>B701</t>
  </si>
  <si>
    <t>P6340</t>
  </si>
  <si>
    <t>B801</t>
  </si>
  <si>
    <t>Endowment Fund - Investment Income</t>
  </si>
  <si>
    <t>Endowment Fund - Net Gains/Losses</t>
  </si>
  <si>
    <t>Endowment Fund - Expenditure Raising Funds</t>
  </si>
  <si>
    <t>Endowment Fund - Expenditure Charitible Activities</t>
  </si>
  <si>
    <t>Investment Management Fees</t>
  </si>
  <si>
    <t>Accreditation Income</t>
  </si>
  <si>
    <t>B100</t>
  </si>
  <si>
    <t>Debtors Control Account</t>
  </si>
  <si>
    <t>Debtors</t>
  </si>
  <si>
    <t>B101</t>
  </si>
  <si>
    <t>Bad Debt Provision</t>
  </si>
  <si>
    <t>P6520</t>
  </si>
  <si>
    <t>Bad Debt</t>
  </si>
  <si>
    <t>Bad debt provision</t>
  </si>
  <si>
    <t>Net debtors/bad debt provision</t>
  </si>
  <si>
    <t>Variance</t>
  </si>
  <si>
    <t xml:space="preserve">Kazakhstan project </t>
  </si>
  <si>
    <t>Kazakhstan Project</t>
  </si>
  <si>
    <t>Centenary Event</t>
  </si>
  <si>
    <t>Total Other Income</t>
  </si>
  <si>
    <t>Kazakhstan Project Income</t>
  </si>
  <si>
    <t>Kazakhstan Project Expenditure</t>
  </si>
  <si>
    <t>Kazakhstan Project Margin</t>
  </si>
  <si>
    <t>Variance to Forecast</t>
  </si>
  <si>
    <t>Budget</t>
  </si>
  <si>
    <t>Annual Fees - prior year</t>
  </si>
  <si>
    <t>Other income</t>
  </si>
  <si>
    <t>Dividends and Interest</t>
  </si>
  <si>
    <t>SG Fee</t>
  </si>
  <si>
    <t>SG Expenses</t>
  </si>
  <si>
    <t>Presidents Expenses</t>
  </si>
  <si>
    <t>VP Development Projects</t>
  </si>
  <si>
    <t>PDC Fee</t>
  </si>
  <si>
    <t>PDC Expenses</t>
  </si>
  <si>
    <t>Moderation, Exam Fees</t>
  </si>
  <si>
    <t>Accreditation Recharge</t>
  </si>
  <si>
    <t>Education Devp &amp; Marketing</t>
  </si>
  <si>
    <t>Membership Admin Costs</t>
  </si>
  <si>
    <t>UK License Fees</t>
  </si>
  <si>
    <t>Only HK fees at £4500 a year pro rated</t>
  </si>
  <si>
    <t>Territory &amp; Branch Governance</t>
  </si>
  <si>
    <t>RISKS</t>
  </si>
  <si>
    <t>Based on 2018-19</t>
  </si>
  <si>
    <t>See Education Development Word document</t>
  </si>
  <si>
    <t>ANO - 3 months education support for KN - November to January inclusive = £350 x 1.2 days a week x 12 weeks = £5040</t>
  </si>
  <si>
    <t>Zoe Roberts full year costs including employment costs = £35k</t>
  </si>
  <si>
    <t>Global Convenor WiLAT travel costs = $5930 = £4875</t>
  </si>
  <si>
    <t xml:space="preserve">Rules for President established as Malaysia take costs after first £5k </t>
  </si>
  <si>
    <t>Education Income History 2016 = £313k; 2017 = £368k; 2018 = £285k (9 month Jan - September)</t>
  </si>
  <si>
    <t>Split between Accrediation and Registration income as per 2018-19 modified by Oct to December 2018 not being correctly assigned</t>
  </si>
  <si>
    <t>2018-19 (12 months Financial year) Actual Oct to Dec = £97.0k. Actual Jan to July = £262.3k (Database income plus direct income from China etc.) Aug to Sept 2018 actuals = £65.9k Total = £425.2k</t>
  </si>
  <si>
    <t xml:space="preserve">NB: YTD Jan to July invoiced income 2019 In database = £253.8k cf same period in 2018 = £199.2k = 25% increase. </t>
  </si>
  <si>
    <t>Recruitment of new business development lead from February 1st 2020 = 8 months salary of £45k pa = £30000. Plus employment costs = NI at 13.8% &amp; Pension at 6% = £4140 NI, £1800 Pension</t>
  </si>
  <si>
    <t>Recruitment costs to recruit a new BD Manager = £15k</t>
  </si>
  <si>
    <t>Assumed flat line compared with 2018-19</t>
  </si>
  <si>
    <t>China income to be increased from £2640 to £5k for 2020 conference</t>
  </si>
  <si>
    <t>Same cost base as 2018-19</t>
  </si>
  <si>
    <t>WiLAT Office - admin costs borne by International = £2500</t>
  </si>
  <si>
    <t>President Elect and IVP travel for supporting events = £12k</t>
  </si>
  <si>
    <t xml:space="preserve">Centenary Income </t>
  </si>
  <si>
    <t>No sponsorship income assumed - possible from Air Asia still</t>
  </si>
  <si>
    <t>Additional £5k for extra task in conference weeks</t>
  </si>
  <si>
    <t>No costs planned</t>
  </si>
  <si>
    <t>Capped at £21k for Savoy event &amp; £29,470 for brand support &amp; web &amp; email maintenance costs</t>
  </si>
  <si>
    <t>2018/19 Quote £5000 plus 5% = £5250 and insurance £793.22. Total £6043.22</t>
  </si>
  <si>
    <t>Average £5500</t>
  </si>
  <si>
    <t>YE Sep 19</t>
  </si>
  <si>
    <t>Actual 
2019/20</t>
  </si>
  <si>
    <t>2018/19</t>
  </si>
  <si>
    <t>B vs YE 2018/19</t>
  </si>
  <si>
    <t>Merger cost</t>
  </si>
  <si>
    <t>Add in 4.75% increase year on year to increase rate from £2.10 to £2.20 per member</t>
  </si>
  <si>
    <t>£35.4k per calendar month average over the YTD for 2018-19</t>
  </si>
  <si>
    <t xml:space="preserve">Projection for 2019-20 at £35.4 per month = £425k.  </t>
  </si>
  <si>
    <t>Flatline 2019-20 at £425k as a base &amp; then add price increase from April 1st 2020 (Flatline because of risk in delivery as Join Up activities in education are scoped)</t>
  </si>
  <si>
    <t>Price Increase: 6 months of  price increase of 9% from 1st April 2020 = £425k x 4.5% = £444k</t>
  </si>
  <si>
    <t>Accreditation Income = £20k Registration Income = £424k</t>
  </si>
  <si>
    <t>KN = £400 a day x 3.5 days x 48 weeks x 1.2 VAT rate = £80640</t>
  </si>
  <si>
    <t>ANO = £350 a day x 1 day x 12 weeks = £4200</t>
  </si>
  <si>
    <t>Total = £84840</t>
  </si>
  <si>
    <t>No convention held in this budget year - will be costs in Secretarial but no support attendance costs for 2019-20</t>
  </si>
  <si>
    <t>JH one month costs plus one months support costs for handover = £350 x 1.2 days a week x 10 weeks = £4200</t>
  </si>
  <si>
    <t>Forecast view of 2018-19 is £92k total spend. Risks with new moderators starting in October 2019 so apply increase on moderation fees on 2018-19 = Total £100.62k</t>
  </si>
  <si>
    <t>Capped at £71300 against Marketing Submission</t>
  </si>
  <si>
    <t>CW = 25hrs a week x 48 x £30 an hour = £36000</t>
  </si>
  <si>
    <t>JC = 15 hours a week x 48 x £20 an hour = £14400</t>
  </si>
  <si>
    <t>C Weldon = 15 hours a week x 48 x £15 an hour = £10800</t>
  </si>
  <si>
    <r>
      <t xml:space="preserve">Total Education Income for 2019-20 = </t>
    </r>
    <r>
      <rPr>
        <b/>
        <sz val="10"/>
        <rFont val="Arial"/>
        <family val="2"/>
      </rPr>
      <t>£444k</t>
    </r>
  </si>
  <si>
    <t>B622</t>
  </si>
  <si>
    <t>Endowment Fund - Unexpended Revenue</t>
  </si>
  <si>
    <t>Endowment Fund - Capital</t>
  </si>
  <si>
    <t xml:space="preserve">Management Accounts </t>
  </si>
  <si>
    <t>Actual 4 months</t>
  </si>
  <si>
    <t>Forecast Feb-Sep-20</t>
  </si>
  <si>
    <t>Forecast 4+8 total</t>
  </si>
  <si>
    <t>Forecast 4+8</t>
  </si>
  <si>
    <t>F 4+8 vs Budget</t>
  </si>
  <si>
    <t>Forecast 4 plus 8 2019-20 Explanatory Notes</t>
  </si>
  <si>
    <t>Overall Risks</t>
  </si>
  <si>
    <t xml:space="preserve">Assume there are no additional costs from the join up organisational changes other than Legal &amp; HR support costs. </t>
  </si>
  <si>
    <t xml:space="preserve">Also this budget assumes no additional resource requirements from the Join Up work are needed. </t>
  </si>
  <si>
    <t xml:space="preserve">China income received from 2019 conference. Assume no further income in 2019-20 as conference not confirmed </t>
  </si>
  <si>
    <t>Stay as per Budget</t>
  </si>
  <si>
    <t>KN = £400 a day x 3.5 days x 34 weeks (no VAT) = £47600</t>
  </si>
  <si>
    <t>O Cofler Feb to Sept = 2 Days a month support on Kazakhstan project = £350 a day x 2 days x 8 months = £5600</t>
  </si>
  <si>
    <t>Total Estimated costs are:</t>
  </si>
  <si>
    <t>COT visits – Hotel &amp; in country costs = £900; Flight £1300. 4 meetings in UK = £8800</t>
  </si>
  <si>
    <t>Join Up Visits – 2 provisioned for, costs as per COT = £4400</t>
  </si>
  <si>
    <t>Africa Forum = £1544 flight costs with other expenses borne by Ghana</t>
  </si>
  <si>
    <t>Flight costs for other country Visits, expect 4 at an average of £1k per visit = £4000 (Hotel costs with the country)</t>
  </si>
  <si>
    <t>Global Convenor WiLAT travel costs = $5930 = £4875 includes Africa Forum &amp; country visits</t>
  </si>
  <si>
    <t>IVP travel for supporting events, country audits (Ghana – March 2020 &amp; Rwanda Jan 2020), Africa Forum attendance for IVP Africa other approved travel = £15k</t>
  </si>
  <si>
    <t>No convention held in this budget year - will be costs in Secretarial but no support attendance costs for 2019-20 as costs will be posted in 2020-21 accounts</t>
  </si>
  <si>
    <t>JH contract costs until start date = £350 x 10 days a month x 3 months = £10500</t>
  </si>
  <si>
    <t>JH employment from May 1st 2020 = 5 month’s salary of £60k pa = £25000. Plus employment costs = NI at 13.8% (£3450) &amp; Pension at 6% (£1500) = Total £4950 NI &amp; Pension</t>
  </si>
  <si>
    <t>Zoe Roberts full year costs including employment costs = £37.2k</t>
  </si>
  <si>
    <t>Monthly cost = £3100</t>
  </si>
  <si>
    <t>8 months = £24,800</t>
  </si>
  <si>
    <t>Increased travel for business development once JH starts employment – 4 additional visits at £1k per visit</t>
  </si>
  <si>
    <t>Budget was at 48 weeks per person – increased to 52 weeks as tasks have to be covered whilst on holiday – YTD overspend &amp; rate of spend covered in this way</t>
  </si>
  <si>
    <t>Philippines Grant – 3 payments of £3125 in Feb, May, August with further &amp; final payment in budget year 2020-2021 of £3125 November 2020</t>
  </si>
  <si>
    <t>Includes Savoy Spend transferred from 2018-19 - £7012</t>
  </si>
  <si>
    <t>Legal - Merger</t>
  </si>
  <si>
    <t>Actual</t>
  </si>
  <si>
    <t>Phased Forecast</t>
  </si>
  <si>
    <t>Add in £2100 HR support / advice costs for the Join Up based on quotation from Impact HR. Risk here if change costs &amp; redundancy</t>
  </si>
  <si>
    <t>Total</t>
  </si>
  <si>
    <t>Kazakhstan Expenditure</t>
  </si>
  <si>
    <t>Kazakhstan Income</t>
  </si>
  <si>
    <t>Payment of £10k (Tax?) to be invoiced before end of September for Phase 2 work</t>
  </si>
  <si>
    <t>Reduce by £10k based on new moderators &amp; Jon Harris taking on more consultancy work typically done by moderators</t>
  </si>
  <si>
    <t>Run rate YTD increases income by £2k</t>
  </si>
  <si>
    <t>Forecast now phased but income year to date is close to budget. Assume stays on budget for the rest of the financial year. Potential upside as Jon Harris begins in May – could increase to £481k based on new business in Russia, Ukraine, Saudi, Ecuador - but hold on budget</t>
  </si>
  <si>
    <t>Total costs =£17200. Split agreed 50/50 with CILT Malaysia</t>
  </si>
  <si>
    <t>Reduce by £7.5k based on projects planned to complete</t>
  </si>
  <si>
    <t>Other projects as per budget but £7k reduction on budget challenge taken to reduce below budget – need to find savings to this level</t>
  </si>
  <si>
    <t xml:space="preserve">No costs assumed from conference in Perth in October 2020 </t>
  </si>
  <si>
    <t>Add in 4.75% increase year on year to increase rate from £2.10 to £2.20 per member – invoicing still in progress so complete picture not yet known. Late payment of invoices in 2018-19 has given a £7.7k addition in 2019-20. Numbers based om the latest returns.</t>
  </si>
  <si>
    <t xml:space="preserve">Income from 2019 November Savoy Event sponsorship. </t>
  </si>
  <si>
    <t>Educational Income  - provision against bad debt</t>
  </si>
  <si>
    <t>Adjusted Surplus/(Deficit) for the period</t>
  </si>
  <si>
    <t>Project support</t>
  </si>
  <si>
    <t>Forecast</t>
  </si>
  <si>
    <t>Philippine Grant</t>
  </si>
  <si>
    <t>INVESTMENT</t>
  </si>
  <si>
    <t>Cash</t>
  </si>
  <si>
    <t>Stock</t>
  </si>
  <si>
    <t>Deposit Interest</t>
  </si>
  <si>
    <t>Fees and charges</t>
  </si>
  <si>
    <t>Unrealised gains</t>
  </si>
  <si>
    <t>May 2020</t>
  </si>
  <si>
    <t>P6110</t>
  </si>
  <si>
    <t>Salaries</t>
  </si>
  <si>
    <t>P6120</t>
  </si>
  <si>
    <t>NIC</t>
  </si>
  <si>
    <t>P6130</t>
  </si>
  <si>
    <t>Pension</t>
  </si>
  <si>
    <t>PAYE</t>
  </si>
  <si>
    <t>Insurance</t>
  </si>
  <si>
    <t>HR Consultant</t>
  </si>
  <si>
    <t>Interim FD</t>
  </si>
  <si>
    <t>Audit fee</t>
  </si>
  <si>
    <t>Unidentified Cash</t>
  </si>
  <si>
    <t>Deferred Income</t>
  </si>
  <si>
    <t>Salary Control</t>
  </si>
  <si>
    <t>Accreditation (Database Invoicing)</t>
  </si>
  <si>
    <t>Educational Income (Database Invoicing)</t>
  </si>
  <si>
    <t>Sundry Expenses</t>
  </si>
  <si>
    <t>Deferred income</t>
  </si>
  <si>
    <t>HR Support</t>
  </si>
  <si>
    <t>Investments - balance attributable to Endowment Fund</t>
  </si>
  <si>
    <t>Investments - balance attributable to General Fund</t>
  </si>
  <si>
    <t>Investments - total</t>
  </si>
  <si>
    <t>End</t>
  </si>
  <si>
    <t>Gen</t>
  </si>
  <si>
    <t>General fund % to be used 2019/20</t>
  </si>
  <si>
    <t>Endowment fund % to be used 2019/20</t>
  </si>
  <si>
    <t>B700 - End Inc</t>
  </si>
  <si>
    <t>B800 - End cost</t>
  </si>
  <si>
    <t>B701 End GAINS</t>
  </si>
  <si>
    <t>I4180 - Gen Income</t>
  </si>
  <si>
    <t>P6340 - Gen Cost</t>
  </si>
  <si>
    <t>B611 - Gen Revaluation</t>
  </si>
  <si>
    <t>Cash in bank</t>
  </si>
  <si>
    <t>Charges 2019/20 - accrued</t>
  </si>
  <si>
    <t>Unrealised Gain</t>
  </si>
  <si>
    <t>Unrealised Loss</t>
  </si>
  <si>
    <t>Dividends split as per Funds split</t>
  </si>
  <si>
    <t>Investec charges</t>
  </si>
  <si>
    <t>Investec Charges 2018/19</t>
  </si>
  <si>
    <t>YEAR END Sep-20</t>
  </si>
  <si>
    <t>NAV</t>
  </si>
  <si>
    <t>General fund</t>
  </si>
  <si>
    <t>Investments total YE Sep-20</t>
  </si>
  <si>
    <t>Aviva</t>
  </si>
  <si>
    <t>Other grants - trf to general fund</t>
  </si>
  <si>
    <t>International Support Costs</t>
  </si>
  <si>
    <t>Hong Kong Fee</t>
  </si>
  <si>
    <t>Other staff cost</t>
  </si>
  <si>
    <t>Education Staff Costs</t>
  </si>
  <si>
    <t>Education Staff Expenses</t>
  </si>
  <si>
    <t>Bad debt</t>
  </si>
  <si>
    <t>B015</t>
  </si>
  <si>
    <t>Investment Additions</t>
  </si>
  <si>
    <t>B020</t>
  </si>
  <si>
    <t>Investments Disposals</t>
  </si>
  <si>
    <t>B025</t>
  </si>
  <si>
    <t>Investments Revaluation</t>
  </si>
  <si>
    <t>B030</t>
  </si>
  <si>
    <t>Investments Cash</t>
  </si>
  <si>
    <t>B001</t>
  </si>
  <si>
    <t>October 2020</t>
  </si>
  <si>
    <t>Budget 2020-21</t>
  </si>
  <si>
    <t>YE Sep 20</t>
  </si>
  <si>
    <t>2019/20</t>
  </si>
  <si>
    <t>Actual 
2020/21</t>
  </si>
  <si>
    <t>Variance to Budget</t>
  </si>
  <si>
    <t>YE2019/20 vs Budget 2020/21</t>
  </si>
  <si>
    <t>Intercompany</t>
  </si>
  <si>
    <t>Business Services</t>
  </si>
  <si>
    <t>B360</t>
  </si>
  <si>
    <t>Holiday accruals</t>
  </si>
  <si>
    <t>I4112</t>
  </si>
  <si>
    <t>I4113</t>
  </si>
  <si>
    <t>I4700</t>
  </si>
  <si>
    <t>I4800</t>
  </si>
  <si>
    <t>I4900</t>
  </si>
  <si>
    <t>I4901</t>
  </si>
  <si>
    <t>I4902</t>
  </si>
  <si>
    <t>Vice President Expenses International Support Cost</t>
  </si>
  <si>
    <t>P6243A</t>
  </si>
  <si>
    <t>P6243B</t>
  </si>
  <si>
    <t>Legal Fees</t>
  </si>
  <si>
    <t>Grants</t>
  </si>
  <si>
    <t>A</t>
  </si>
  <si>
    <t>B</t>
  </si>
  <si>
    <t>C</t>
  </si>
  <si>
    <t>D</t>
  </si>
  <si>
    <t>Legal fees</t>
  </si>
  <si>
    <t>Loss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</si>
</sst>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3" formatCode="_-* #,##0.00_-;\-* #,##0.00_-;_-* &quot;-&quot;??_-;_-@_-"/>
    <numFmt numFmtId="164" formatCode="\ #,##0_);\(#,##0\);\ &quot;&quot;_);_-@_-"/>
    <numFmt numFmtId="165" formatCode="\ #,##0_);\(#,##0\);\ &quot;-&quot;_);_-@_-"/>
    <numFmt numFmtId="166" formatCode="&quot;£&quot;#,##0;\(&quot;£&quot;#,##0\)"/>
    <numFmt numFmtId="167" formatCode="_(\ #,##0.00_);\(* #,##0.00\);\ &quot;-&quot;_);_-@_-"/>
    <numFmt numFmtId="168" formatCode="&quot;£&quot;#,##0.00;\(&quot;£&quot;#,##0.00\)"/>
    <numFmt numFmtId="169" formatCode="\ #,##0_);[Red]\(* #,##0\);\ &quot;-&quot;_);_-@_-"/>
    <numFmt numFmtId="170" formatCode="#,##0.00;[Red]\(#,##0.00\)"/>
    <numFmt numFmtId="171" formatCode="&quot;£&quot;#,##0;[Red]\(&quot;£&quot;#,##0\)"/>
    <numFmt numFmtId="172" formatCode="#,##0.00;\(#,##0.00\)"/>
    <numFmt numFmtId="173" formatCode="_(* #,##0.00_);_(* \(#,##0.00\);_(* &quot;-&quot;??_);_(@_)"/>
    <numFmt numFmtId="174" formatCode="#,##0.00;[Red]#,##0.00"/>
    <numFmt numFmtId="175" formatCode="&quot;£&quot;#,##0;[Red]&quot;£&quot;#,##0"/>
    <numFmt numFmtId="176" formatCode="#,##0;\(#,##0\)"/>
    <numFmt numFmtId="177" formatCode="#,##0;[Red]#,##0"/>
    <numFmt numFmtId="178" formatCode="#,##0.00000"/>
    <numFmt numFmtId="179" formatCode="#,##0;[Red]\(#,##0\)"/>
    <numFmt numFmtId="180" formatCode="#,##0.000;\(#,##0.000\)"/>
    <numFmt numFmtId="181" formatCode="#,##0.0000;\(#,##0.0000\)"/>
    <numFmt numFmtId="182" formatCode="#,##0.0000;[Red]\(#,##0.0000\)"/>
    <numFmt numFmtId="183" formatCode="&quot;£&quot;#,##0.00;[Red]&quot;£&quot;#,##0.00"/>
  </numFmts>
  <fonts count="21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8"/>
      <name val="Arial"/>
      <family val="2"/>
    </font>
    <font>
      <b/>
      <sz val="12"/>
      <name val="Arial"/>
      <family val="2"/>
    </font>
    <font>
      <b/>
      <u/>
      <sz val="10"/>
      <name val="Arial"/>
      <family val="2"/>
    </font>
    <font>
      <sz val="10"/>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Arial"/>
      <family val="2"/>
    </font>
    <font>
      <sz val="11"/>
      <name val="Arial"/>
      <family val="2"/>
    </font>
    <font>
      <sz val="11"/>
      <name val="Arial"/>
      <family val="2"/>
    </font>
    <font>
      <sz val="10"/>
      <name val="Arial"/>
      <family val="2"/>
    </font>
    <font>
      <b/>
      <sz val="11"/>
      <name val="Calibri"/>
      <family val="2"/>
      <scheme val="minor"/>
    </font>
    <font>
      <sz val="10"/>
      <name val="Calibri"/>
      <family val="2"/>
      <scheme val="minor"/>
    </font>
    <font>
      <b/>
      <sz val="10"/>
      <name val="Calibri"/>
      <family val="2"/>
      <scheme val="minor"/>
    </font>
    <font>
      <b/>
      <i/>
      <sz val="10"/>
      <name val="Calibri"/>
      <family val="2"/>
      <scheme val="minor"/>
    </font>
    <font>
      <i/>
      <sz val="10"/>
      <name val="Calibri"/>
      <family val="2"/>
      <scheme val="minor"/>
    </font>
    <font>
      <b/>
      <sz val="9"/>
      <color indexed="81"/>
      <name val="Tahoma"/>
      <family val="2"/>
    </font>
    <font>
      <i/>
      <sz val="10"/>
      <name val="Arial"/>
      <family val="2"/>
    </font>
    <font>
      <b/>
      <sz val="14"/>
      <name val="Lucida Console"/>
      <family val="3"/>
    </font>
    <font>
      <sz val="14"/>
      <name val="Lucida Console"/>
      <family val="3"/>
    </font>
    <font>
      <b/>
      <sz val="9"/>
      <name val="Lucida Console"/>
      <family val="3"/>
    </font>
    <font>
      <b/>
      <sz val="10"/>
      <name val="Lucida Console"/>
      <family val="3"/>
    </font>
    <font>
      <sz val="10"/>
      <name val="Lucida Console"/>
      <family val="3"/>
    </font>
    <font>
      <b/>
      <sz val="8"/>
      <name val="Lucida Console"/>
      <family val="3"/>
    </font>
    <font>
      <b/>
      <sz val="10"/>
      <color theme="1" tint="0.499984740745262"/>
      <name val="Lucida Console"/>
      <family val="3"/>
    </font>
    <font>
      <sz val="10"/>
      <color theme="1" tint="0.499984740745262"/>
      <name val="Lucida Console"/>
      <family val="3"/>
    </font>
    <font>
      <i/>
      <sz val="9"/>
      <name val="Calibri Light"/>
      <family val="2"/>
    </font>
    <font>
      <sz val="15"/>
      <name val="Calibri"/>
      <family val="2"/>
      <scheme val="minor"/>
    </font>
    <font>
      <b/>
      <sz val="15"/>
      <name val="Calibri"/>
      <family val="2"/>
      <scheme val="minor"/>
    </font>
    <font>
      <sz val="11"/>
      <name val="Calibri"/>
      <family val="2"/>
      <scheme val="minor"/>
    </font>
    <font>
      <sz val="9"/>
      <color indexed="81"/>
      <name val="Tahoma"/>
      <family val="2"/>
    </font>
    <font>
      <b/>
      <sz val="10"/>
      <color theme="1"/>
      <name val="Calibri"/>
      <family val="2"/>
      <scheme val="minor"/>
    </font>
    <font>
      <b/>
      <sz val="8"/>
      <color theme="1"/>
      <name val="Calibri"/>
      <family val="2"/>
      <scheme val="minor"/>
    </font>
    <font>
      <sz val="10"/>
      <color rgb="FFFF0000"/>
      <name val="Arial"/>
      <family val="2"/>
    </font>
    <font>
      <sz val="11"/>
      <name val="Calibri"/>
      <family val="2"/>
    </font>
    <font>
      <b/>
      <sz val="11"/>
      <name val="Arial"/>
      <family val="2"/>
    </font>
    <font>
      <sz val="9"/>
      <name val="Arial"/>
      <family val="2"/>
    </font>
    <font>
      <sz val="10"/>
      <color theme="0"/>
      <name val="Calibri"/>
      <family val="2"/>
      <scheme val="minor"/>
    </font>
    <font>
      <sz val="11"/>
      <color theme="1"/>
      <name val="Arial"/>
      <family val="2"/>
    </font>
    <font>
      <sz val="8"/>
      <color theme="1"/>
      <name val="Calibri"/>
      <family val="2"/>
      <scheme val="minor"/>
    </font>
    <font>
      <sz val="8"/>
      <color theme="1"/>
      <name val="Arial"/>
      <family val="2"/>
    </font>
    <font>
      <b/>
      <sz val="8"/>
      <color theme="1"/>
      <name val="Arial"/>
      <family val="2"/>
    </font>
    <font>
      <sz val="10"/>
      <name val="Arial"/>
      <family val="2"/>
    </font>
    <font>
      <b/>
      <sz val="8"/>
      <name val="Arial"/>
      <family val="2"/>
    </font>
  </fonts>
  <fills count="49">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darkDown">
        <fgColor theme="0"/>
        <bgColor theme="6" tint="0.79998168889431442"/>
      </patternFill>
    </fill>
    <fill>
      <patternFill patternType="solid">
        <fgColor theme="6" tint="0.79998168889431442"/>
        <bgColor indexed="64"/>
      </patternFill>
    </fill>
    <fill>
      <patternFill patternType="solid">
        <fgColor rgb="FFFFC000"/>
        <bgColor indexed="64"/>
      </patternFill>
    </fill>
    <fill>
      <patternFill patternType="darkDown">
        <fgColor theme="0"/>
        <bgColor theme="0"/>
      </patternFill>
    </fill>
    <fill>
      <patternFill patternType="darkDown">
        <fgColor theme="0"/>
        <bgColor theme="0" tint="-4.9989318521683403E-2"/>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rgb="FF92D050"/>
        <bgColor indexed="64"/>
      </patternFill>
    </fill>
  </fills>
  <borders count="49">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style="hair">
        <color indexed="64"/>
      </left>
      <right style="hair">
        <color indexed="64"/>
      </right>
      <top style="medium">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hair">
        <color indexed="64"/>
      </right>
      <top/>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bottom style="medium">
        <color indexed="64"/>
      </bottom>
      <diagonal/>
    </border>
  </borders>
  <cellStyleXfs count="44619">
    <xf numFmtId="0" fontId="0" fillId="0" borderId="0"/>
    <xf numFmtId="0" fontId="159" fillId="2" borderId="0" applyNumberFormat="0" applyBorder="0" applyAlignment="0" applyProtection="0"/>
    <xf numFmtId="0" fontId="159" fillId="2" borderId="0" applyNumberFormat="0" applyBorder="0" applyAlignment="0" applyProtection="0"/>
    <xf numFmtId="0" fontId="159" fillId="3" borderId="0" applyNumberFormat="0" applyBorder="0" applyAlignment="0" applyProtection="0"/>
    <xf numFmtId="0" fontId="159" fillId="3" borderId="0" applyNumberFormat="0" applyBorder="0" applyAlignment="0" applyProtection="0"/>
    <xf numFmtId="0" fontId="159" fillId="4" borderId="0" applyNumberFormat="0" applyBorder="0" applyAlignment="0" applyProtection="0"/>
    <xf numFmtId="0" fontId="159" fillId="4" borderId="0" applyNumberFormat="0" applyBorder="0" applyAlignment="0" applyProtection="0"/>
    <xf numFmtId="0" fontId="159" fillId="5" borderId="0" applyNumberFormat="0" applyBorder="0" applyAlignment="0" applyProtection="0"/>
    <xf numFmtId="0" fontId="159" fillId="5" borderId="0" applyNumberFormat="0" applyBorder="0" applyAlignment="0" applyProtection="0"/>
    <xf numFmtId="0" fontId="159" fillId="6" borderId="0" applyNumberFormat="0" applyBorder="0" applyAlignment="0" applyProtection="0"/>
    <xf numFmtId="0" fontId="159" fillId="6" borderId="0" applyNumberFormat="0" applyBorder="0" applyAlignment="0" applyProtection="0"/>
    <xf numFmtId="0" fontId="159" fillId="7" borderId="0" applyNumberFormat="0" applyBorder="0" applyAlignment="0" applyProtection="0"/>
    <xf numFmtId="0" fontId="159" fillId="7" borderId="0" applyNumberFormat="0" applyBorder="0" applyAlignment="0" applyProtection="0"/>
    <xf numFmtId="0" fontId="159" fillId="8" borderId="0" applyNumberFormat="0" applyBorder="0" applyAlignment="0" applyProtection="0"/>
    <xf numFmtId="0" fontId="159" fillId="8" borderId="0" applyNumberFormat="0" applyBorder="0" applyAlignment="0" applyProtection="0"/>
    <xf numFmtId="0" fontId="159" fillId="9" borderId="0" applyNumberFormat="0" applyBorder="0" applyAlignment="0" applyProtection="0"/>
    <xf numFmtId="0" fontId="159" fillId="9" borderId="0" applyNumberFormat="0" applyBorder="0" applyAlignment="0" applyProtection="0"/>
    <xf numFmtId="0" fontId="159" fillId="10" borderId="0" applyNumberFormat="0" applyBorder="0" applyAlignment="0" applyProtection="0"/>
    <xf numFmtId="0" fontId="159" fillId="10" borderId="0" applyNumberFormat="0" applyBorder="0" applyAlignment="0" applyProtection="0"/>
    <xf numFmtId="0" fontId="159" fillId="11" borderId="0" applyNumberFormat="0" applyBorder="0" applyAlignment="0" applyProtection="0"/>
    <xf numFmtId="0" fontId="159" fillId="11" borderId="0" applyNumberFormat="0" applyBorder="0" applyAlignment="0" applyProtection="0"/>
    <xf numFmtId="0" fontId="159" fillId="12" borderId="0" applyNumberFormat="0" applyBorder="0" applyAlignment="0" applyProtection="0"/>
    <xf numFmtId="0" fontId="159" fillId="12" borderId="0" applyNumberFormat="0" applyBorder="0" applyAlignment="0" applyProtection="0"/>
    <xf numFmtId="0" fontId="159" fillId="13" borderId="0" applyNumberFormat="0" applyBorder="0" applyAlignment="0" applyProtection="0"/>
    <xf numFmtId="0" fontId="159" fillId="13" borderId="0" applyNumberFormat="0" applyBorder="0" applyAlignment="0" applyProtection="0"/>
    <xf numFmtId="0" fontId="160" fillId="14" borderId="0" applyNumberFormat="0" applyBorder="0" applyAlignment="0" applyProtection="0"/>
    <xf numFmtId="0" fontId="160" fillId="15" borderId="0" applyNumberFormat="0" applyBorder="0" applyAlignment="0" applyProtection="0"/>
    <xf numFmtId="0" fontId="160" fillId="16" borderId="0" applyNumberFormat="0" applyBorder="0" applyAlignment="0" applyProtection="0"/>
    <xf numFmtId="0" fontId="160" fillId="17" borderId="0" applyNumberFormat="0" applyBorder="0" applyAlignment="0" applyProtection="0"/>
    <xf numFmtId="0" fontId="160" fillId="18" borderId="0" applyNumberFormat="0" applyBorder="0" applyAlignment="0" applyProtection="0"/>
    <xf numFmtId="0" fontId="160" fillId="19" borderId="0" applyNumberFormat="0" applyBorder="0" applyAlignment="0" applyProtection="0"/>
    <xf numFmtId="0" fontId="160" fillId="20" borderId="0" applyNumberFormat="0" applyBorder="0" applyAlignment="0" applyProtection="0"/>
    <xf numFmtId="0" fontId="160" fillId="21" borderId="0" applyNumberFormat="0" applyBorder="0" applyAlignment="0" applyProtection="0"/>
    <xf numFmtId="0" fontId="160" fillId="22" borderId="0" applyNumberFormat="0" applyBorder="0" applyAlignment="0" applyProtection="0"/>
    <xf numFmtId="0" fontId="160" fillId="23" borderId="0" applyNumberFormat="0" applyBorder="0" applyAlignment="0" applyProtection="0"/>
    <xf numFmtId="0" fontId="160" fillId="24" borderId="0" applyNumberFormat="0" applyBorder="0" applyAlignment="0" applyProtection="0"/>
    <xf numFmtId="0" fontId="160" fillId="25" borderId="0" applyNumberFormat="0" applyBorder="0" applyAlignment="0" applyProtection="0"/>
    <xf numFmtId="0" fontId="161" fillId="26" borderId="0" applyNumberFormat="0" applyBorder="0" applyAlignment="0" applyProtection="0"/>
    <xf numFmtId="0" fontId="162" fillId="27" borderId="12" applyNumberFormat="0" applyAlignment="0" applyProtection="0"/>
    <xf numFmtId="0" fontId="163" fillId="28" borderId="13" applyNumberFormat="0" applyAlignment="0" applyProtection="0"/>
    <xf numFmtId="0" fontId="164" fillId="0" borderId="0" applyNumberFormat="0" applyFill="0" applyBorder="0" applyAlignment="0" applyProtection="0"/>
    <xf numFmtId="0" fontId="165" fillId="29" borderId="0" applyNumberFormat="0" applyBorder="0" applyAlignment="0" applyProtection="0"/>
    <xf numFmtId="0" fontId="166" fillId="0" borderId="14" applyNumberFormat="0" applyFill="0" applyAlignment="0" applyProtection="0"/>
    <xf numFmtId="0" fontId="167" fillId="0" borderId="15" applyNumberFormat="0" applyFill="0" applyAlignment="0" applyProtection="0"/>
    <xf numFmtId="0" fontId="168" fillId="0" borderId="16" applyNumberFormat="0" applyFill="0" applyAlignment="0" applyProtection="0"/>
    <xf numFmtId="0" fontId="168" fillId="0" borderId="0" applyNumberFormat="0" applyFill="0" applyBorder="0" applyAlignment="0" applyProtection="0"/>
    <xf numFmtId="0" fontId="169" fillId="30" borderId="12" applyNumberFormat="0" applyAlignment="0" applyProtection="0"/>
    <xf numFmtId="0" fontId="170" fillId="0" borderId="17" applyNumberFormat="0" applyFill="0" applyAlignment="0" applyProtection="0"/>
    <xf numFmtId="0" fontId="171" fillId="31" borderId="0" applyNumberFormat="0" applyBorder="0" applyAlignment="0" applyProtection="0"/>
    <xf numFmtId="0" fontId="158" fillId="0" borderId="0"/>
    <xf numFmtId="0" fontId="159" fillId="32" borderId="18" applyNumberFormat="0" applyFont="0" applyAlignment="0" applyProtection="0"/>
    <xf numFmtId="0" fontId="159" fillId="32" borderId="18" applyNumberFormat="0" applyFont="0" applyAlignment="0" applyProtection="0"/>
    <xf numFmtId="0" fontId="172" fillId="27" borderId="19" applyNumberFormat="0" applyAlignment="0" applyProtection="0"/>
    <xf numFmtId="0" fontId="173" fillId="0" borderId="0" applyNumberFormat="0" applyFill="0" applyBorder="0" applyAlignment="0" applyProtection="0"/>
    <xf numFmtId="0" fontId="174" fillId="0" borderId="20" applyNumberFormat="0" applyFill="0" applyAlignment="0" applyProtection="0"/>
    <xf numFmtId="0" fontId="175" fillId="0" borderId="0" applyNumberFormat="0" applyFill="0" applyBorder="0" applyAlignment="0" applyProtection="0"/>
    <xf numFmtId="0" fontId="166" fillId="0" borderId="14" applyNumberFormat="0" applyFill="0" applyAlignment="0" applyProtection="0"/>
    <xf numFmtId="0" fontId="167" fillId="0" borderId="15" applyNumberFormat="0" applyFill="0" applyAlignment="0" applyProtection="0"/>
    <xf numFmtId="0" fontId="168" fillId="0" borderId="16" applyNumberFormat="0" applyFill="0" applyAlignment="0" applyProtection="0"/>
    <xf numFmtId="0" fontId="168" fillId="0" borderId="0" applyNumberFormat="0" applyFill="0" applyBorder="0" applyAlignment="0" applyProtection="0"/>
    <xf numFmtId="0" fontId="165" fillId="29" borderId="0" applyNumberFormat="0" applyBorder="0" applyAlignment="0" applyProtection="0"/>
    <xf numFmtId="0" fontId="161" fillId="26" borderId="0" applyNumberFormat="0" applyBorder="0" applyAlignment="0" applyProtection="0"/>
    <xf numFmtId="0" fontId="171" fillId="31" borderId="0" applyNumberFormat="0" applyBorder="0" applyAlignment="0" applyProtection="0"/>
    <xf numFmtId="0" fontId="169" fillId="30" borderId="12" applyNumberFormat="0" applyAlignment="0" applyProtection="0"/>
    <xf numFmtId="0" fontId="172" fillId="27" borderId="19" applyNumberFormat="0" applyAlignment="0" applyProtection="0"/>
    <xf numFmtId="0" fontId="162" fillId="27" borderId="12" applyNumberFormat="0" applyAlignment="0" applyProtection="0"/>
    <xf numFmtId="0" fontId="170" fillId="0" borderId="17" applyNumberFormat="0" applyFill="0" applyAlignment="0" applyProtection="0"/>
    <xf numFmtId="0" fontId="163" fillId="28" borderId="13" applyNumberFormat="0" applyAlignment="0" applyProtection="0"/>
    <xf numFmtId="0" fontId="175" fillId="0" borderId="0" applyNumberFormat="0" applyFill="0" applyBorder="0" applyAlignment="0" applyProtection="0"/>
    <xf numFmtId="0" fontId="164" fillId="0" borderId="0" applyNumberFormat="0" applyFill="0" applyBorder="0" applyAlignment="0" applyProtection="0"/>
    <xf numFmtId="0" fontId="174" fillId="0" borderId="20" applyNumberFormat="0" applyFill="0" applyAlignment="0" applyProtection="0"/>
    <xf numFmtId="0" fontId="160" fillId="20" borderId="0" applyNumberFormat="0" applyBorder="0" applyAlignment="0" applyProtection="0"/>
    <xf numFmtId="0" fontId="152" fillId="2" borderId="0" applyNumberFormat="0" applyBorder="0" applyAlignment="0" applyProtection="0"/>
    <xf numFmtId="0" fontId="152" fillId="8" borderId="0" applyNumberFormat="0" applyBorder="0" applyAlignment="0" applyProtection="0"/>
    <xf numFmtId="0" fontId="160" fillId="14" borderId="0" applyNumberFormat="0" applyBorder="0" applyAlignment="0" applyProtection="0"/>
    <xf numFmtId="0" fontId="160" fillId="21" borderId="0" applyNumberFormat="0" applyBorder="0" applyAlignment="0" applyProtection="0"/>
    <xf numFmtId="0" fontId="152" fillId="3" borderId="0" applyNumberFormat="0" applyBorder="0" applyAlignment="0" applyProtection="0"/>
    <xf numFmtId="0" fontId="152" fillId="9" borderId="0" applyNumberFormat="0" applyBorder="0" applyAlignment="0" applyProtection="0"/>
    <xf numFmtId="0" fontId="160" fillId="15" borderId="0" applyNumberFormat="0" applyBorder="0" applyAlignment="0" applyProtection="0"/>
    <xf numFmtId="0" fontId="160" fillId="22" borderId="0" applyNumberFormat="0" applyBorder="0" applyAlignment="0" applyProtection="0"/>
    <xf numFmtId="0" fontId="152" fillId="4" borderId="0" applyNumberFormat="0" applyBorder="0" applyAlignment="0" applyProtection="0"/>
    <xf numFmtId="0" fontId="152" fillId="10" borderId="0" applyNumberFormat="0" applyBorder="0" applyAlignment="0" applyProtection="0"/>
    <xf numFmtId="0" fontId="160" fillId="16" borderId="0" applyNumberFormat="0" applyBorder="0" applyAlignment="0" applyProtection="0"/>
    <xf numFmtId="0" fontId="160" fillId="23" borderId="0" applyNumberFormat="0" applyBorder="0" applyAlignment="0" applyProtection="0"/>
    <xf numFmtId="0" fontId="152" fillId="5" borderId="0" applyNumberFormat="0" applyBorder="0" applyAlignment="0" applyProtection="0"/>
    <xf numFmtId="0" fontId="152" fillId="11" borderId="0" applyNumberFormat="0" applyBorder="0" applyAlignment="0" applyProtection="0"/>
    <xf numFmtId="0" fontId="160" fillId="17" borderId="0" applyNumberFormat="0" applyBorder="0" applyAlignment="0" applyProtection="0"/>
    <xf numFmtId="0" fontId="160" fillId="24" borderId="0" applyNumberFormat="0" applyBorder="0" applyAlignment="0" applyProtection="0"/>
    <xf numFmtId="0" fontId="152" fillId="6" borderId="0" applyNumberFormat="0" applyBorder="0" applyAlignment="0" applyProtection="0"/>
    <xf numFmtId="0" fontId="152" fillId="12" borderId="0" applyNumberFormat="0" applyBorder="0" applyAlignment="0" applyProtection="0"/>
    <xf numFmtId="0" fontId="160" fillId="18" borderId="0" applyNumberFormat="0" applyBorder="0" applyAlignment="0" applyProtection="0"/>
    <xf numFmtId="0" fontId="160" fillId="25" borderId="0" applyNumberFormat="0" applyBorder="0" applyAlignment="0" applyProtection="0"/>
    <xf numFmtId="0" fontId="152" fillId="7" borderId="0" applyNumberFormat="0" applyBorder="0" applyAlignment="0" applyProtection="0"/>
    <xf numFmtId="0" fontId="152" fillId="13" borderId="0" applyNumberFormat="0" applyBorder="0" applyAlignment="0" applyProtection="0"/>
    <xf numFmtId="0" fontId="160" fillId="19" borderId="0" applyNumberFormat="0" applyBorder="0" applyAlignment="0" applyProtection="0"/>
    <xf numFmtId="0" fontId="154" fillId="0" borderId="0"/>
    <xf numFmtId="0" fontId="152" fillId="32" borderId="18" applyNumberFormat="0" applyFont="0" applyAlignment="0" applyProtection="0"/>
    <xf numFmtId="0" fontId="151" fillId="2" borderId="0" applyNumberFormat="0" applyBorder="0" applyAlignment="0" applyProtection="0"/>
    <xf numFmtId="0" fontId="151" fillId="3" borderId="0" applyNumberFormat="0" applyBorder="0" applyAlignment="0" applyProtection="0"/>
    <xf numFmtId="0" fontId="151" fillId="4" borderId="0" applyNumberFormat="0" applyBorder="0" applyAlignment="0" applyProtection="0"/>
    <xf numFmtId="0" fontId="151" fillId="5" borderId="0" applyNumberFormat="0" applyBorder="0" applyAlignment="0" applyProtection="0"/>
    <xf numFmtId="0" fontId="151" fillId="6" borderId="0" applyNumberFormat="0" applyBorder="0" applyAlignment="0" applyProtection="0"/>
    <xf numFmtId="0" fontId="151" fillId="7" borderId="0" applyNumberFormat="0" applyBorder="0" applyAlignment="0" applyProtection="0"/>
    <xf numFmtId="0" fontId="151" fillId="8" borderId="0" applyNumberFormat="0" applyBorder="0" applyAlignment="0" applyProtection="0"/>
    <xf numFmtId="0" fontId="151" fillId="9" borderId="0" applyNumberFormat="0" applyBorder="0" applyAlignment="0" applyProtection="0"/>
    <xf numFmtId="0" fontId="151" fillId="10" borderId="0" applyNumberFormat="0" applyBorder="0" applyAlignment="0" applyProtection="0"/>
    <xf numFmtId="0" fontId="151" fillId="11" borderId="0" applyNumberFormat="0" applyBorder="0" applyAlignment="0" applyProtection="0"/>
    <xf numFmtId="0" fontId="151" fillId="12" borderId="0" applyNumberFormat="0" applyBorder="0" applyAlignment="0" applyProtection="0"/>
    <xf numFmtId="0" fontId="151" fillId="13" borderId="0" applyNumberFormat="0" applyBorder="0" applyAlignment="0" applyProtection="0"/>
    <xf numFmtId="0" fontId="176" fillId="0" borderId="0"/>
    <xf numFmtId="0" fontId="151" fillId="32" borderId="18" applyNumberFormat="0" applyFont="0" applyAlignment="0" applyProtection="0"/>
    <xf numFmtId="0" fontId="150" fillId="32" borderId="18" applyNumberFormat="0" applyFont="0" applyAlignment="0" applyProtection="0"/>
    <xf numFmtId="0" fontId="150" fillId="2" borderId="0" applyNumberFormat="0" applyBorder="0" applyAlignment="0" applyProtection="0"/>
    <xf numFmtId="0" fontId="150" fillId="8" borderId="0" applyNumberFormat="0" applyBorder="0" applyAlignment="0" applyProtection="0"/>
    <xf numFmtId="0" fontId="150" fillId="3" borderId="0" applyNumberFormat="0" applyBorder="0" applyAlignment="0" applyProtection="0"/>
    <xf numFmtId="0" fontId="150" fillId="9" borderId="0" applyNumberFormat="0" applyBorder="0" applyAlignment="0" applyProtection="0"/>
    <xf numFmtId="0" fontId="150" fillId="4" borderId="0" applyNumberFormat="0" applyBorder="0" applyAlignment="0" applyProtection="0"/>
    <xf numFmtId="0" fontId="150" fillId="10" borderId="0" applyNumberFormat="0" applyBorder="0" applyAlignment="0" applyProtection="0"/>
    <xf numFmtId="0" fontId="150" fillId="5" borderId="0" applyNumberFormat="0" applyBorder="0" applyAlignment="0" applyProtection="0"/>
    <xf numFmtId="0" fontId="150" fillId="11" borderId="0" applyNumberFormat="0" applyBorder="0" applyAlignment="0" applyProtection="0"/>
    <xf numFmtId="0" fontId="150" fillId="6" borderId="0" applyNumberFormat="0" applyBorder="0" applyAlignment="0" applyProtection="0"/>
    <xf numFmtId="0" fontId="150" fillId="12" borderId="0" applyNumberFormat="0" applyBorder="0" applyAlignment="0" applyProtection="0"/>
    <xf numFmtId="0" fontId="150" fillId="7" borderId="0" applyNumberFormat="0" applyBorder="0" applyAlignment="0" applyProtection="0"/>
    <xf numFmtId="0" fontId="150" fillId="13" borderId="0" applyNumberFormat="0" applyBorder="0" applyAlignment="0" applyProtection="0"/>
    <xf numFmtId="0" fontId="149" fillId="32" borderId="18" applyNumberFormat="0" applyFont="0" applyAlignment="0" applyProtection="0"/>
    <xf numFmtId="0" fontId="149" fillId="2" borderId="0" applyNumberFormat="0" applyBorder="0" applyAlignment="0" applyProtection="0"/>
    <xf numFmtId="0" fontId="149" fillId="8" borderId="0" applyNumberFormat="0" applyBorder="0" applyAlignment="0" applyProtection="0"/>
    <xf numFmtId="0" fontId="149" fillId="3" borderId="0" applyNumberFormat="0" applyBorder="0" applyAlignment="0" applyProtection="0"/>
    <xf numFmtId="0" fontId="149" fillId="9" borderId="0" applyNumberFormat="0" applyBorder="0" applyAlignment="0" applyProtection="0"/>
    <xf numFmtId="0" fontId="149" fillId="4" borderId="0" applyNumberFormat="0" applyBorder="0" applyAlignment="0" applyProtection="0"/>
    <xf numFmtId="0" fontId="149" fillId="10" borderId="0" applyNumberFormat="0" applyBorder="0" applyAlignment="0" applyProtection="0"/>
    <xf numFmtId="0" fontId="149" fillId="5" borderId="0" applyNumberFormat="0" applyBorder="0" applyAlignment="0" applyProtection="0"/>
    <xf numFmtId="0" fontId="149" fillId="11" borderId="0" applyNumberFormat="0" applyBorder="0" applyAlignment="0" applyProtection="0"/>
    <xf numFmtId="0" fontId="149" fillId="6" borderId="0" applyNumberFormat="0" applyBorder="0" applyAlignment="0" applyProtection="0"/>
    <xf numFmtId="0" fontId="149" fillId="12" borderId="0" applyNumberFormat="0" applyBorder="0" applyAlignment="0" applyProtection="0"/>
    <xf numFmtId="0" fontId="149" fillId="7" borderId="0" applyNumberFormat="0" applyBorder="0" applyAlignment="0" applyProtection="0"/>
    <xf numFmtId="0" fontId="149" fillId="13" borderId="0" applyNumberFormat="0" applyBorder="0" applyAlignment="0" applyProtection="0"/>
    <xf numFmtId="0" fontId="149" fillId="32" borderId="18" applyNumberFormat="0" applyFont="0" applyAlignment="0" applyProtection="0"/>
    <xf numFmtId="0" fontId="149" fillId="2" borderId="0" applyNumberFormat="0" applyBorder="0" applyAlignment="0" applyProtection="0"/>
    <xf numFmtId="0" fontId="149" fillId="8" borderId="0" applyNumberFormat="0" applyBorder="0" applyAlignment="0" applyProtection="0"/>
    <xf numFmtId="0" fontId="149" fillId="3" borderId="0" applyNumberFormat="0" applyBorder="0" applyAlignment="0" applyProtection="0"/>
    <xf numFmtId="0" fontId="149" fillId="9" borderId="0" applyNumberFormat="0" applyBorder="0" applyAlignment="0" applyProtection="0"/>
    <xf numFmtId="0" fontId="149" fillId="4" borderId="0" applyNumberFormat="0" applyBorder="0" applyAlignment="0" applyProtection="0"/>
    <xf numFmtId="0" fontId="149" fillId="10" borderId="0" applyNumberFormat="0" applyBorder="0" applyAlignment="0" applyProtection="0"/>
    <xf numFmtId="0" fontId="149" fillId="5" borderId="0" applyNumberFormat="0" applyBorder="0" applyAlignment="0" applyProtection="0"/>
    <xf numFmtId="0" fontId="149" fillId="11" borderId="0" applyNumberFormat="0" applyBorder="0" applyAlignment="0" applyProtection="0"/>
    <xf numFmtId="0" fontId="149" fillId="6" borderId="0" applyNumberFormat="0" applyBorder="0" applyAlignment="0" applyProtection="0"/>
    <xf numFmtId="0" fontId="149" fillId="12" borderId="0" applyNumberFormat="0" applyBorder="0" applyAlignment="0" applyProtection="0"/>
    <xf numFmtId="0" fontId="149" fillId="7" borderId="0" applyNumberFormat="0" applyBorder="0" applyAlignment="0" applyProtection="0"/>
    <xf numFmtId="0" fontId="149" fillId="13" borderId="0" applyNumberFormat="0" applyBorder="0" applyAlignment="0" applyProtection="0"/>
    <xf numFmtId="0" fontId="148" fillId="0" borderId="0"/>
    <xf numFmtId="0" fontId="147" fillId="32" borderId="18" applyNumberFormat="0" applyFont="0" applyAlignment="0" applyProtection="0"/>
    <xf numFmtId="0" fontId="147" fillId="2" borderId="0" applyNumberFormat="0" applyBorder="0" applyAlignment="0" applyProtection="0"/>
    <xf numFmtId="0" fontId="147" fillId="8" borderId="0" applyNumberFormat="0" applyBorder="0" applyAlignment="0" applyProtection="0"/>
    <xf numFmtId="0" fontId="147" fillId="3" borderId="0" applyNumberFormat="0" applyBorder="0" applyAlignment="0" applyProtection="0"/>
    <xf numFmtId="0" fontId="147" fillId="9" borderId="0" applyNumberFormat="0" applyBorder="0" applyAlignment="0" applyProtection="0"/>
    <xf numFmtId="0" fontId="147" fillId="4" borderId="0" applyNumberFormat="0" applyBorder="0" applyAlignment="0" applyProtection="0"/>
    <xf numFmtId="0" fontId="147" fillId="10" borderId="0" applyNumberFormat="0" applyBorder="0" applyAlignment="0" applyProtection="0"/>
    <xf numFmtId="0" fontId="147" fillId="5" borderId="0" applyNumberFormat="0" applyBorder="0" applyAlignment="0" applyProtection="0"/>
    <xf numFmtId="0" fontId="147" fillId="11" borderId="0" applyNumberFormat="0" applyBorder="0" applyAlignment="0" applyProtection="0"/>
    <xf numFmtId="0" fontId="147" fillId="6" borderId="0" applyNumberFormat="0" applyBorder="0" applyAlignment="0" applyProtection="0"/>
    <xf numFmtId="0" fontId="147" fillId="12" borderId="0" applyNumberFormat="0" applyBorder="0" applyAlignment="0" applyProtection="0"/>
    <xf numFmtId="0" fontId="147" fillId="7" borderId="0" applyNumberFormat="0" applyBorder="0" applyAlignment="0" applyProtection="0"/>
    <xf numFmtId="0" fontId="147" fillId="13" borderId="0" applyNumberFormat="0" applyBorder="0" applyAlignment="0" applyProtection="0"/>
    <xf numFmtId="0" fontId="147" fillId="32" borderId="18" applyNumberFormat="0" applyFont="0" applyAlignment="0" applyProtection="0"/>
    <xf numFmtId="0" fontId="147" fillId="2" borderId="0" applyNumberFormat="0" applyBorder="0" applyAlignment="0" applyProtection="0"/>
    <xf numFmtId="0" fontId="147" fillId="8" borderId="0" applyNumberFormat="0" applyBorder="0" applyAlignment="0" applyProtection="0"/>
    <xf numFmtId="0" fontId="147" fillId="3" borderId="0" applyNumberFormat="0" applyBorder="0" applyAlignment="0" applyProtection="0"/>
    <xf numFmtId="0" fontId="147" fillId="9" borderId="0" applyNumberFormat="0" applyBorder="0" applyAlignment="0" applyProtection="0"/>
    <xf numFmtId="0" fontId="147" fillId="4" borderId="0" applyNumberFormat="0" applyBorder="0" applyAlignment="0" applyProtection="0"/>
    <xf numFmtId="0" fontId="147" fillId="10" borderId="0" applyNumberFormat="0" applyBorder="0" applyAlignment="0" applyProtection="0"/>
    <xf numFmtId="0" fontId="147" fillId="5" borderId="0" applyNumberFormat="0" applyBorder="0" applyAlignment="0" applyProtection="0"/>
    <xf numFmtId="0" fontId="147" fillId="11" borderId="0" applyNumberFormat="0" applyBorder="0" applyAlignment="0" applyProtection="0"/>
    <xf numFmtId="0" fontId="147" fillId="6" borderId="0" applyNumberFormat="0" applyBorder="0" applyAlignment="0" applyProtection="0"/>
    <xf numFmtId="0" fontId="147" fillId="12" borderId="0" applyNumberFormat="0" applyBorder="0" applyAlignment="0" applyProtection="0"/>
    <xf numFmtId="0" fontId="147" fillId="7" borderId="0" applyNumberFormat="0" applyBorder="0" applyAlignment="0" applyProtection="0"/>
    <xf numFmtId="0" fontId="147" fillId="13" borderId="0" applyNumberFormat="0" applyBorder="0" applyAlignment="0" applyProtection="0"/>
    <xf numFmtId="0" fontId="146" fillId="32" borderId="18" applyNumberFormat="0" applyFont="0" applyAlignment="0" applyProtection="0"/>
    <xf numFmtId="0" fontId="146" fillId="2" borderId="0" applyNumberFormat="0" applyBorder="0" applyAlignment="0" applyProtection="0"/>
    <xf numFmtId="0" fontId="146" fillId="8" borderId="0" applyNumberFormat="0" applyBorder="0" applyAlignment="0" applyProtection="0"/>
    <xf numFmtId="0" fontId="146" fillId="3" borderId="0" applyNumberFormat="0" applyBorder="0" applyAlignment="0" applyProtection="0"/>
    <xf numFmtId="0" fontId="146" fillId="9" borderId="0" applyNumberFormat="0" applyBorder="0" applyAlignment="0" applyProtection="0"/>
    <xf numFmtId="0" fontId="146" fillId="4" borderId="0" applyNumberFormat="0" applyBorder="0" applyAlignment="0" applyProtection="0"/>
    <xf numFmtId="0" fontId="146" fillId="10" borderId="0" applyNumberFormat="0" applyBorder="0" applyAlignment="0" applyProtection="0"/>
    <xf numFmtId="0" fontId="146" fillId="5" borderId="0" applyNumberFormat="0" applyBorder="0" applyAlignment="0" applyProtection="0"/>
    <xf numFmtId="0" fontId="146" fillId="11" borderId="0" applyNumberFormat="0" applyBorder="0" applyAlignment="0" applyProtection="0"/>
    <xf numFmtId="0" fontId="146" fillId="6" borderId="0" applyNumberFormat="0" applyBorder="0" applyAlignment="0" applyProtection="0"/>
    <xf numFmtId="0" fontId="146" fillId="12" borderId="0" applyNumberFormat="0" applyBorder="0" applyAlignment="0" applyProtection="0"/>
    <xf numFmtId="0" fontId="146" fillId="7" borderId="0" applyNumberFormat="0" applyBorder="0" applyAlignment="0" applyProtection="0"/>
    <xf numFmtId="0" fontId="146" fillId="13" borderId="0" applyNumberFormat="0" applyBorder="0" applyAlignment="0" applyProtection="0"/>
    <xf numFmtId="0" fontId="145" fillId="32" borderId="18" applyNumberFormat="0" applyFont="0" applyAlignment="0" applyProtection="0"/>
    <xf numFmtId="0" fontId="145" fillId="2" borderId="0" applyNumberFormat="0" applyBorder="0" applyAlignment="0" applyProtection="0"/>
    <xf numFmtId="0" fontId="145" fillId="8" borderId="0" applyNumberFormat="0" applyBorder="0" applyAlignment="0" applyProtection="0"/>
    <xf numFmtId="0" fontId="145" fillId="3" borderId="0" applyNumberFormat="0" applyBorder="0" applyAlignment="0" applyProtection="0"/>
    <xf numFmtId="0" fontId="145" fillId="9" borderId="0" applyNumberFormat="0" applyBorder="0" applyAlignment="0" applyProtection="0"/>
    <xf numFmtId="0" fontId="145" fillId="4" borderId="0" applyNumberFormat="0" applyBorder="0" applyAlignment="0" applyProtection="0"/>
    <xf numFmtId="0" fontId="145" fillId="10" borderId="0" applyNumberFormat="0" applyBorder="0" applyAlignment="0" applyProtection="0"/>
    <xf numFmtId="0" fontId="145" fillId="5" borderId="0" applyNumberFormat="0" applyBorder="0" applyAlignment="0" applyProtection="0"/>
    <xf numFmtId="0" fontId="145" fillId="11" borderId="0" applyNumberFormat="0" applyBorder="0" applyAlignment="0" applyProtection="0"/>
    <xf numFmtId="0" fontId="145" fillId="6" borderId="0" applyNumberFormat="0" applyBorder="0" applyAlignment="0" applyProtection="0"/>
    <xf numFmtId="0" fontId="145" fillId="12" borderId="0" applyNumberFormat="0" applyBorder="0" applyAlignment="0" applyProtection="0"/>
    <xf numFmtId="0" fontId="145" fillId="7" borderId="0" applyNumberFormat="0" applyBorder="0" applyAlignment="0" applyProtection="0"/>
    <xf numFmtId="0" fontId="145" fillId="13" borderId="0" applyNumberFormat="0" applyBorder="0" applyAlignment="0" applyProtection="0"/>
    <xf numFmtId="0" fontId="144" fillId="32" borderId="18" applyNumberFormat="0" applyFont="0" applyAlignment="0" applyProtection="0"/>
    <xf numFmtId="0" fontId="144" fillId="2" borderId="0" applyNumberFormat="0" applyBorder="0" applyAlignment="0" applyProtection="0"/>
    <xf numFmtId="0" fontId="144" fillId="8" borderId="0" applyNumberFormat="0" applyBorder="0" applyAlignment="0" applyProtection="0"/>
    <xf numFmtId="0" fontId="144" fillId="3" borderId="0" applyNumberFormat="0" applyBorder="0" applyAlignment="0" applyProtection="0"/>
    <xf numFmtId="0" fontId="144" fillId="9" borderId="0" applyNumberFormat="0" applyBorder="0" applyAlignment="0" applyProtection="0"/>
    <xf numFmtId="0" fontId="144" fillId="4" borderId="0" applyNumberFormat="0" applyBorder="0" applyAlignment="0" applyProtection="0"/>
    <xf numFmtId="0" fontId="144" fillId="10" borderId="0" applyNumberFormat="0" applyBorder="0" applyAlignment="0" applyProtection="0"/>
    <xf numFmtId="0" fontId="144" fillId="5" borderId="0" applyNumberFormat="0" applyBorder="0" applyAlignment="0" applyProtection="0"/>
    <xf numFmtId="0" fontId="144" fillId="11" borderId="0" applyNumberFormat="0" applyBorder="0" applyAlignment="0" applyProtection="0"/>
    <xf numFmtId="0" fontId="144" fillId="6" borderId="0" applyNumberFormat="0" applyBorder="0" applyAlignment="0" applyProtection="0"/>
    <xf numFmtId="0" fontId="144" fillId="12" borderId="0" applyNumberFormat="0" applyBorder="0" applyAlignment="0" applyProtection="0"/>
    <xf numFmtId="0" fontId="144" fillId="7" borderId="0" applyNumberFormat="0" applyBorder="0" applyAlignment="0" applyProtection="0"/>
    <xf numFmtId="0" fontId="144" fillId="13" borderId="0" applyNumberFormat="0" applyBorder="0" applyAlignment="0" applyProtection="0"/>
    <xf numFmtId="0" fontId="143" fillId="32" borderId="18" applyNumberFormat="0" applyFont="0" applyAlignment="0" applyProtection="0"/>
    <xf numFmtId="0" fontId="143" fillId="2" borderId="0" applyNumberFormat="0" applyBorder="0" applyAlignment="0" applyProtection="0"/>
    <xf numFmtId="0" fontId="143" fillId="8" borderId="0" applyNumberFormat="0" applyBorder="0" applyAlignment="0" applyProtection="0"/>
    <xf numFmtId="0" fontId="143" fillId="3" borderId="0" applyNumberFormat="0" applyBorder="0" applyAlignment="0" applyProtection="0"/>
    <xf numFmtId="0" fontId="143" fillId="9" borderId="0" applyNumberFormat="0" applyBorder="0" applyAlignment="0" applyProtection="0"/>
    <xf numFmtId="0" fontId="143" fillId="4" borderId="0" applyNumberFormat="0" applyBorder="0" applyAlignment="0" applyProtection="0"/>
    <xf numFmtId="0" fontId="143" fillId="10" borderId="0" applyNumberFormat="0" applyBorder="0" applyAlignment="0" applyProtection="0"/>
    <xf numFmtId="0" fontId="143" fillId="5" borderId="0" applyNumberFormat="0" applyBorder="0" applyAlignment="0" applyProtection="0"/>
    <xf numFmtId="0" fontId="143" fillId="11" borderId="0" applyNumberFormat="0" applyBorder="0" applyAlignment="0" applyProtection="0"/>
    <xf numFmtId="0" fontId="143" fillId="6" borderId="0" applyNumberFormat="0" applyBorder="0" applyAlignment="0" applyProtection="0"/>
    <xf numFmtId="0" fontId="143" fillId="12" borderId="0" applyNumberFormat="0" applyBorder="0" applyAlignment="0" applyProtection="0"/>
    <xf numFmtId="0" fontId="143" fillId="7" borderId="0" applyNumberFormat="0" applyBorder="0" applyAlignment="0" applyProtection="0"/>
    <xf numFmtId="0" fontId="143" fillId="13" borderId="0" applyNumberFormat="0" applyBorder="0" applyAlignment="0" applyProtection="0"/>
    <xf numFmtId="0" fontId="142" fillId="32" borderId="18" applyNumberFormat="0" applyFont="0" applyAlignment="0" applyProtection="0"/>
    <xf numFmtId="0" fontId="142" fillId="2" borderId="0" applyNumberFormat="0" applyBorder="0" applyAlignment="0" applyProtection="0"/>
    <xf numFmtId="0" fontId="142" fillId="8" borderId="0" applyNumberFormat="0" applyBorder="0" applyAlignment="0" applyProtection="0"/>
    <xf numFmtId="0" fontId="142" fillId="3" borderId="0" applyNumberFormat="0" applyBorder="0" applyAlignment="0" applyProtection="0"/>
    <xf numFmtId="0" fontId="142" fillId="9" borderId="0" applyNumberFormat="0" applyBorder="0" applyAlignment="0" applyProtection="0"/>
    <xf numFmtId="0" fontId="142" fillId="4" borderId="0" applyNumberFormat="0" applyBorder="0" applyAlignment="0" applyProtection="0"/>
    <xf numFmtId="0" fontId="142" fillId="10" borderId="0" applyNumberFormat="0" applyBorder="0" applyAlignment="0" applyProtection="0"/>
    <xf numFmtId="0" fontId="142" fillId="5" borderId="0" applyNumberFormat="0" applyBorder="0" applyAlignment="0" applyProtection="0"/>
    <xf numFmtId="0" fontId="142" fillId="11" borderId="0" applyNumberFormat="0" applyBorder="0" applyAlignment="0" applyProtection="0"/>
    <xf numFmtId="0" fontId="142" fillId="6" borderId="0" applyNumberFormat="0" applyBorder="0" applyAlignment="0" applyProtection="0"/>
    <xf numFmtId="0" fontId="142" fillId="12" borderId="0" applyNumberFormat="0" applyBorder="0" applyAlignment="0" applyProtection="0"/>
    <xf numFmtId="0" fontId="142" fillId="7" borderId="0" applyNumberFormat="0" applyBorder="0" applyAlignment="0" applyProtection="0"/>
    <xf numFmtId="0" fontId="142" fillId="13" borderId="0" applyNumberFormat="0" applyBorder="0" applyAlignment="0" applyProtection="0"/>
    <xf numFmtId="0" fontId="141" fillId="32" borderId="18" applyNumberFormat="0" applyFont="0" applyAlignment="0" applyProtection="0"/>
    <xf numFmtId="0" fontId="141" fillId="2" borderId="0" applyNumberFormat="0" applyBorder="0" applyAlignment="0" applyProtection="0"/>
    <xf numFmtId="0" fontId="141" fillId="8" borderId="0" applyNumberFormat="0" applyBorder="0" applyAlignment="0" applyProtection="0"/>
    <xf numFmtId="0" fontId="141" fillId="3" borderId="0" applyNumberFormat="0" applyBorder="0" applyAlignment="0" applyProtection="0"/>
    <xf numFmtId="0" fontId="141" fillId="9" borderId="0" applyNumberFormat="0" applyBorder="0" applyAlignment="0" applyProtection="0"/>
    <xf numFmtId="0" fontId="141" fillId="4" borderId="0" applyNumberFormat="0" applyBorder="0" applyAlignment="0" applyProtection="0"/>
    <xf numFmtId="0" fontId="141" fillId="10" borderId="0" applyNumberFormat="0" applyBorder="0" applyAlignment="0" applyProtection="0"/>
    <xf numFmtId="0" fontId="141" fillId="5" borderId="0" applyNumberFormat="0" applyBorder="0" applyAlignment="0" applyProtection="0"/>
    <xf numFmtId="0" fontId="141" fillId="11" borderId="0" applyNumberFormat="0" applyBorder="0" applyAlignment="0" applyProtection="0"/>
    <xf numFmtId="0" fontId="141" fillId="6" borderId="0" applyNumberFormat="0" applyBorder="0" applyAlignment="0" applyProtection="0"/>
    <xf numFmtId="0" fontId="141" fillId="12" borderId="0" applyNumberFormat="0" applyBorder="0" applyAlignment="0" applyProtection="0"/>
    <xf numFmtId="0" fontId="141" fillId="7" borderId="0" applyNumberFormat="0" applyBorder="0" applyAlignment="0" applyProtection="0"/>
    <xf numFmtId="0" fontId="141" fillId="13" borderId="0" applyNumberFormat="0" applyBorder="0" applyAlignment="0" applyProtection="0"/>
    <xf numFmtId="0" fontId="140" fillId="32" borderId="18" applyNumberFormat="0" applyFont="0" applyAlignment="0" applyProtection="0"/>
    <xf numFmtId="0" fontId="140" fillId="2" borderId="0" applyNumberFormat="0" applyBorder="0" applyAlignment="0" applyProtection="0"/>
    <xf numFmtId="0" fontId="140" fillId="8" borderId="0" applyNumberFormat="0" applyBorder="0" applyAlignment="0" applyProtection="0"/>
    <xf numFmtId="0" fontId="140" fillId="3" borderId="0" applyNumberFormat="0" applyBorder="0" applyAlignment="0" applyProtection="0"/>
    <xf numFmtId="0" fontId="140" fillId="9" borderId="0" applyNumberFormat="0" applyBorder="0" applyAlignment="0" applyProtection="0"/>
    <xf numFmtId="0" fontId="140" fillId="4" borderId="0" applyNumberFormat="0" applyBorder="0" applyAlignment="0" applyProtection="0"/>
    <xf numFmtId="0" fontId="140" fillId="10" borderId="0" applyNumberFormat="0" applyBorder="0" applyAlignment="0" applyProtection="0"/>
    <xf numFmtId="0" fontId="140" fillId="5" borderId="0" applyNumberFormat="0" applyBorder="0" applyAlignment="0" applyProtection="0"/>
    <xf numFmtId="0" fontId="140" fillId="11" borderId="0" applyNumberFormat="0" applyBorder="0" applyAlignment="0" applyProtection="0"/>
    <xf numFmtId="0" fontId="140" fillId="6" borderId="0" applyNumberFormat="0" applyBorder="0" applyAlignment="0" applyProtection="0"/>
    <xf numFmtId="0" fontId="140" fillId="12" borderId="0" applyNumberFormat="0" applyBorder="0" applyAlignment="0" applyProtection="0"/>
    <xf numFmtId="0" fontId="140" fillId="7" borderId="0" applyNumberFormat="0" applyBorder="0" applyAlignment="0" applyProtection="0"/>
    <xf numFmtId="0" fontId="140" fillId="13" borderId="0" applyNumberFormat="0" applyBorder="0" applyAlignment="0" applyProtection="0"/>
    <xf numFmtId="0" fontId="140" fillId="32" borderId="18" applyNumberFormat="0" applyFont="0" applyAlignment="0" applyProtection="0"/>
    <xf numFmtId="0" fontId="140" fillId="2" borderId="0" applyNumberFormat="0" applyBorder="0" applyAlignment="0" applyProtection="0"/>
    <xf numFmtId="0" fontId="140" fillId="8" borderId="0" applyNumberFormat="0" applyBorder="0" applyAlignment="0" applyProtection="0"/>
    <xf numFmtId="0" fontId="140" fillId="3" borderId="0" applyNumberFormat="0" applyBorder="0" applyAlignment="0" applyProtection="0"/>
    <xf numFmtId="0" fontId="140" fillId="9" borderId="0" applyNumberFormat="0" applyBorder="0" applyAlignment="0" applyProtection="0"/>
    <xf numFmtId="0" fontId="140" fillId="4" borderId="0" applyNumberFormat="0" applyBorder="0" applyAlignment="0" applyProtection="0"/>
    <xf numFmtId="0" fontId="140" fillId="10" borderId="0" applyNumberFormat="0" applyBorder="0" applyAlignment="0" applyProtection="0"/>
    <xf numFmtId="0" fontId="140" fillId="5" borderId="0" applyNumberFormat="0" applyBorder="0" applyAlignment="0" applyProtection="0"/>
    <xf numFmtId="0" fontId="140" fillId="11" borderId="0" applyNumberFormat="0" applyBorder="0" applyAlignment="0" applyProtection="0"/>
    <xf numFmtId="0" fontId="140" fillId="6" borderId="0" applyNumberFormat="0" applyBorder="0" applyAlignment="0" applyProtection="0"/>
    <xf numFmtId="0" fontId="140" fillId="12" borderId="0" applyNumberFormat="0" applyBorder="0" applyAlignment="0" applyProtection="0"/>
    <xf numFmtId="0" fontId="140" fillId="7" borderId="0" applyNumberFormat="0" applyBorder="0" applyAlignment="0" applyProtection="0"/>
    <xf numFmtId="0" fontId="140" fillId="13" borderId="0" applyNumberFormat="0" applyBorder="0" applyAlignment="0" applyProtection="0"/>
    <xf numFmtId="0" fontId="140" fillId="32" borderId="18" applyNumberFormat="0" applyFont="0" applyAlignment="0" applyProtection="0"/>
    <xf numFmtId="0" fontId="140" fillId="2" borderId="0" applyNumberFormat="0" applyBorder="0" applyAlignment="0" applyProtection="0"/>
    <xf numFmtId="0" fontId="140" fillId="8" borderId="0" applyNumberFormat="0" applyBorder="0" applyAlignment="0" applyProtection="0"/>
    <xf numFmtId="0" fontId="140" fillId="3" borderId="0" applyNumberFormat="0" applyBorder="0" applyAlignment="0" applyProtection="0"/>
    <xf numFmtId="0" fontId="140" fillId="9" borderId="0" applyNumberFormat="0" applyBorder="0" applyAlignment="0" applyProtection="0"/>
    <xf numFmtId="0" fontId="140" fillId="4" borderId="0" applyNumberFormat="0" applyBorder="0" applyAlignment="0" applyProtection="0"/>
    <xf numFmtId="0" fontId="140" fillId="10" borderId="0" applyNumberFormat="0" applyBorder="0" applyAlignment="0" applyProtection="0"/>
    <xf numFmtId="0" fontId="140" fillId="5" borderId="0" applyNumberFormat="0" applyBorder="0" applyAlignment="0" applyProtection="0"/>
    <xf numFmtId="0" fontId="140" fillId="11" borderId="0" applyNumberFormat="0" applyBorder="0" applyAlignment="0" applyProtection="0"/>
    <xf numFmtId="0" fontId="140" fillId="6" borderId="0" applyNumberFormat="0" applyBorder="0" applyAlignment="0" applyProtection="0"/>
    <xf numFmtId="0" fontId="140" fillId="12" borderId="0" applyNumberFormat="0" applyBorder="0" applyAlignment="0" applyProtection="0"/>
    <xf numFmtId="0" fontId="140" fillId="7" borderId="0" applyNumberFormat="0" applyBorder="0" applyAlignment="0" applyProtection="0"/>
    <xf numFmtId="0" fontId="140" fillId="13" borderId="0" applyNumberFormat="0" applyBorder="0" applyAlignment="0" applyProtection="0"/>
    <xf numFmtId="0" fontId="139" fillId="32" borderId="18" applyNumberFormat="0" applyFont="0" applyAlignment="0" applyProtection="0"/>
    <xf numFmtId="0" fontId="139" fillId="2" borderId="0" applyNumberFormat="0" applyBorder="0" applyAlignment="0" applyProtection="0"/>
    <xf numFmtId="0" fontId="139" fillId="8" borderId="0" applyNumberFormat="0" applyBorder="0" applyAlignment="0" applyProtection="0"/>
    <xf numFmtId="0" fontId="139" fillId="3" borderId="0" applyNumberFormat="0" applyBorder="0" applyAlignment="0" applyProtection="0"/>
    <xf numFmtId="0" fontId="139" fillId="9" borderId="0" applyNumberFormat="0" applyBorder="0" applyAlignment="0" applyProtection="0"/>
    <xf numFmtId="0" fontId="139" fillId="4" borderId="0" applyNumberFormat="0" applyBorder="0" applyAlignment="0" applyProtection="0"/>
    <xf numFmtId="0" fontId="139" fillId="10" borderId="0" applyNumberFormat="0" applyBorder="0" applyAlignment="0" applyProtection="0"/>
    <xf numFmtId="0" fontId="139" fillId="5" borderId="0" applyNumberFormat="0" applyBorder="0" applyAlignment="0" applyProtection="0"/>
    <xf numFmtId="0" fontId="139" fillId="11" borderId="0" applyNumberFormat="0" applyBorder="0" applyAlignment="0" applyProtection="0"/>
    <xf numFmtId="0" fontId="139" fillId="6" borderId="0" applyNumberFormat="0" applyBorder="0" applyAlignment="0" applyProtection="0"/>
    <xf numFmtId="0" fontId="139" fillId="12" borderId="0" applyNumberFormat="0" applyBorder="0" applyAlignment="0" applyProtection="0"/>
    <xf numFmtId="0" fontId="139" fillId="7" borderId="0" applyNumberFormat="0" applyBorder="0" applyAlignment="0" applyProtection="0"/>
    <xf numFmtId="0" fontId="139" fillId="13" borderId="0" applyNumberFormat="0" applyBorder="0" applyAlignment="0" applyProtection="0"/>
    <xf numFmtId="0" fontId="139" fillId="32" borderId="18" applyNumberFormat="0" applyFont="0" applyAlignment="0" applyProtection="0"/>
    <xf numFmtId="0" fontId="139" fillId="2" borderId="0" applyNumberFormat="0" applyBorder="0" applyAlignment="0" applyProtection="0"/>
    <xf numFmtId="0" fontId="139" fillId="8" borderId="0" applyNumberFormat="0" applyBorder="0" applyAlignment="0" applyProtection="0"/>
    <xf numFmtId="0" fontId="139" fillId="3" borderId="0" applyNumberFormat="0" applyBorder="0" applyAlignment="0" applyProtection="0"/>
    <xf numFmtId="0" fontId="139" fillId="9" borderId="0" applyNumberFormat="0" applyBorder="0" applyAlignment="0" applyProtection="0"/>
    <xf numFmtId="0" fontId="139" fillId="4" borderId="0" applyNumberFormat="0" applyBorder="0" applyAlignment="0" applyProtection="0"/>
    <xf numFmtId="0" fontId="139" fillId="10" borderId="0" applyNumberFormat="0" applyBorder="0" applyAlignment="0" applyProtection="0"/>
    <xf numFmtId="0" fontId="139" fillId="5" borderId="0" applyNumberFormat="0" applyBorder="0" applyAlignment="0" applyProtection="0"/>
    <xf numFmtId="0" fontId="139" fillId="11" borderId="0" applyNumberFormat="0" applyBorder="0" applyAlignment="0" applyProtection="0"/>
    <xf numFmtId="0" fontId="139" fillId="6" borderId="0" applyNumberFormat="0" applyBorder="0" applyAlignment="0" applyProtection="0"/>
    <xf numFmtId="0" fontId="139" fillId="12" borderId="0" applyNumberFormat="0" applyBorder="0" applyAlignment="0" applyProtection="0"/>
    <xf numFmtId="0" fontId="139" fillId="7" borderId="0" applyNumberFormat="0" applyBorder="0" applyAlignment="0" applyProtection="0"/>
    <xf numFmtId="0" fontId="139"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32" borderId="18" applyNumberFormat="0" applyFont="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0" borderId="0"/>
    <xf numFmtId="0" fontId="177" fillId="0" borderId="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43" fontId="178" fillId="0" borderId="0" applyFont="0" applyFill="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78" fillId="0" borderId="0"/>
    <xf numFmtId="0" fontId="138" fillId="2" borderId="0" applyNumberFormat="0" applyBorder="0" applyAlignment="0" applyProtection="0"/>
    <xf numFmtId="0" fontId="138" fillId="3" borderId="0" applyNumberFormat="0" applyBorder="0" applyAlignment="0" applyProtection="0"/>
    <xf numFmtId="0" fontId="138" fillId="4" borderId="0" applyNumberFormat="0" applyBorder="0" applyAlignment="0" applyProtection="0"/>
    <xf numFmtId="0" fontId="138" fillId="5" borderId="0" applyNumberFormat="0" applyBorder="0" applyAlignment="0" applyProtection="0"/>
    <xf numFmtId="0" fontId="138" fillId="6"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13" borderId="0" applyNumberFormat="0" applyBorder="0" applyAlignment="0" applyProtection="0"/>
    <xf numFmtId="0" fontId="138" fillId="0" borderId="0"/>
    <xf numFmtId="0" fontId="154" fillId="0" borderId="0"/>
    <xf numFmtId="0" fontId="138" fillId="32" borderId="18" applyNumberFormat="0" applyFont="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43" fontId="178" fillId="0" borderId="0" applyFont="0" applyFill="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2" borderId="0" applyNumberFormat="0" applyBorder="0" applyAlignment="0" applyProtection="0"/>
    <xf numFmtId="0" fontId="138" fillId="3" borderId="0" applyNumberFormat="0" applyBorder="0" applyAlignment="0" applyProtection="0"/>
    <xf numFmtId="0" fontId="138" fillId="4" borderId="0" applyNumberFormat="0" applyBorder="0" applyAlignment="0" applyProtection="0"/>
    <xf numFmtId="0" fontId="138" fillId="5" borderId="0" applyNumberFormat="0" applyBorder="0" applyAlignment="0" applyProtection="0"/>
    <xf numFmtId="0" fontId="138" fillId="6"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13" borderId="0" applyNumberFormat="0" applyBorder="0" applyAlignment="0" applyProtection="0"/>
    <xf numFmtId="0" fontId="138" fillId="0" borderId="0"/>
    <xf numFmtId="0" fontId="138" fillId="32" borderId="18" applyNumberFormat="0" applyFont="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2" borderId="0" applyNumberFormat="0" applyBorder="0" applyAlignment="0" applyProtection="0"/>
    <xf numFmtId="0" fontId="138" fillId="3" borderId="0" applyNumberFormat="0" applyBorder="0" applyAlignment="0" applyProtection="0"/>
    <xf numFmtId="0" fontId="138" fillId="4" borderId="0" applyNumberFormat="0" applyBorder="0" applyAlignment="0" applyProtection="0"/>
    <xf numFmtId="0" fontId="138" fillId="5" borderId="0" applyNumberFormat="0" applyBorder="0" applyAlignment="0" applyProtection="0"/>
    <xf numFmtId="0" fontId="138" fillId="6"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13" borderId="0" applyNumberFormat="0" applyBorder="0" applyAlignment="0" applyProtection="0"/>
    <xf numFmtId="0" fontId="138" fillId="0" borderId="0"/>
    <xf numFmtId="0" fontId="138" fillId="32" borderId="18" applyNumberFormat="0" applyFont="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2" borderId="0" applyNumberFormat="0" applyBorder="0" applyAlignment="0" applyProtection="0"/>
    <xf numFmtId="0" fontId="138" fillId="3" borderId="0" applyNumberFormat="0" applyBorder="0" applyAlignment="0" applyProtection="0"/>
    <xf numFmtId="0" fontId="138" fillId="4" borderId="0" applyNumberFormat="0" applyBorder="0" applyAlignment="0" applyProtection="0"/>
    <xf numFmtId="0" fontId="138" fillId="5" borderId="0" applyNumberFormat="0" applyBorder="0" applyAlignment="0" applyProtection="0"/>
    <xf numFmtId="0" fontId="138" fillId="6"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13" borderId="0" applyNumberFormat="0" applyBorder="0" applyAlignment="0" applyProtection="0"/>
    <xf numFmtId="0" fontId="138" fillId="0" borderId="0"/>
    <xf numFmtId="0" fontId="138" fillId="32" borderId="18" applyNumberFormat="0" applyFont="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78" fillId="0" borderId="0"/>
    <xf numFmtId="0" fontId="138" fillId="2" borderId="0" applyNumberFormat="0" applyBorder="0" applyAlignment="0" applyProtection="0"/>
    <xf numFmtId="0" fontId="138" fillId="3" borderId="0" applyNumberFormat="0" applyBorder="0" applyAlignment="0" applyProtection="0"/>
    <xf numFmtId="0" fontId="138" fillId="4" borderId="0" applyNumberFormat="0" applyBorder="0" applyAlignment="0" applyProtection="0"/>
    <xf numFmtId="0" fontId="138" fillId="5" borderId="0" applyNumberFormat="0" applyBorder="0" applyAlignment="0" applyProtection="0"/>
    <xf numFmtId="0" fontId="138" fillId="6"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13" borderId="0" applyNumberFormat="0" applyBorder="0" applyAlignment="0" applyProtection="0"/>
    <xf numFmtId="0" fontId="138" fillId="0" borderId="0"/>
    <xf numFmtId="0" fontId="138" fillId="32" borderId="18" applyNumberFormat="0" applyFont="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43" fontId="178" fillId="0" borderId="0" applyFont="0" applyFill="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2" borderId="0" applyNumberFormat="0" applyBorder="0" applyAlignment="0" applyProtection="0"/>
    <xf numFmtId="0" fontId="138" fillId="3" borderId="0" applyNumberFormat="0" applyBorder="0" applyAlignment="0" applyProtection="0"/>
    <xf numFmtId="0" fontId="138" fillId="4" borderId="0" applyNumberFormat="0" applyBorder="0" applyAlignment="0" applyProtection="0"/>
    <xf numFmtId="0" fontId="138" fillId="5" borderId="0" applyNumberFormat="0" applyBorder="0" applyAlignment="0" applyProtection="0"/>
    <xf numFmtId="0" fontId="138" fillId="6"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13" borderId="0" applyNumberFormat="0" applyBorder="0" applyAlignment="0" applyProtection="0"/>
    <xf numFmtId="0" fontId="138" fillId="0" borderId="0"/>
    <xf numFmtId="0" fontId="138" fillId="32" borderId="18" applyNumberFormat="0" applyFont="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2" borderId="0" applyNumberFormat="0" applyBorder="0" applyAlignment="0" applyProtection="0"/>
    <xf numFmtId="0" fontId="138" fillId="3" borderId="0" applyNumberFormat="0" applyBorder="0" applyAlignment="0" applyProtection="0"/>
    <xf numFmtId="0" fontId="138" fillId="4" borderId="0" applyNumberFormat="0" applyBorder="0" applyAlignment="0" applyProtection="0"/>
    <xf numFmtId="0" fontId="138" fillId="5" borderId="0" applyNumberFormat="0" applyBorder="0" applyAlignment="0" applyProtection="0"/>
    <xf numFmtId="0" fontId="138" fillId="6"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13" borderId="0" applyNumberFormat="0" applyBorder="0" applyAlignment="0" applyProtection="0"/>
    <xf numFmtId="0" fontId="138" fillId="0" borderId="0"/>
    <xf numFmtId="0" fontId="138" fillId="32" borderId="18" applyNumberFormat="0" applyFont="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2" borderId="0" applyNumberFormat="0" applyBorder="0" applyAlignment="0" applyProtection="0"/>
    <xf numFmtId="0" fontId="138" fillId="3" borderId="0" applyNumberFormat="0" applyBorder="0" applyAlignment="0" applyProtection="0"/>
    <xf numFmtId="0" fontId="138" fillId="4" borderId="0" applyNumberFormat="0" applyBorder="0" applyAlignment="0" applyProtection="0"/>
    <xf numFmtId="0" fontId="138" fillId="5" borderId="0" applyNumberFormat="0" applyBorder="0" applyAlignment="0" applyProtection="0"/>
    <xf numFmtId="0" fontId="138" fillId="6"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13" borderId="0" applyNumberFormat="0" applyBorder="0" applyAlignment="0" applyProtection="0"/>
    <xf numFmtId="0" fontId="138" fillId="0" borderId="0"/>
    <xf numFmtId="0" fontId="138" fillId="32" borderId="18" applyNumberFormat="0" applyFont="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2" borderId="0" applyNumberFormat="0" applyBorder="0" applyAlignment="0" applyProtection="0"/>
    <xf numFmtId="0" fontId="138" fillId="3" borderId="0" applyNumberFormat="0" applyBorder="0" applyAlignment="0" applyProtection="0"/>
    <xf numFmtId="0" fontId="138" fillId="4" borderId="0" applyNumberFormat="0" applyBorder="0" applyAlignment="0" applyProtection="0"/>
    <xf numFmtId="0" fontId="138" fillId="5" borderId="0" applyNumberFormat="0" applyBorder="0" applyAlignment="0" applyProtection="0"/>
    <xf numFmtId="0" fontId="138" fillId="6"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13" borderId="0" applyNumberFormat="0" applyBorder="0" applyAlignment="0" applyProtection="0"/>
    <xf numFmtId="0" fontId="138" fillId="0" borderId="0"/>
    <xf numFmtId="0" fontId="138" fillId="32" borderId="18" applyNumberFormat="0" applyFont="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8"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7" fillId="32" borderId="18" applyNumberFormat="0" applyFont="0" applyAlignment="0" applyProtection="0"/>
    <xf numFmtId="0" fontId="137" fillId="2" borderId="0" applyNumberFormat="0" applyBorder="0" applyAlignment="0" applyProtection="0"/>
    <xf numFmtId="0" fontId="137" fillId="8" borderId="0" applyNumberFormat="0" applyBorder="0" applyAlignment="0" applyProtection="0"/>
    <xf numFmtId="0" fontId="137" fillId="3" borderId="0" applyNumberFormat="0" applyBorder="0" applyAlignment="0" applyProtection="0"/>
    <xf numFmtId="0" fontId="137" fillId="9" borderId="0" applyNumberFormat="0" applyBorder="0" applyAlignment="0" applyProtection="0"/>
    <xf numFmtId="0" fontId="137" fillId="4" borderId="0" applyNumberFormat="0" applyBorder="0" applyAlignment="0" applyProtection="0"/>
    <xf numFmtId="0" fontId="137" fillId="10" borderId="0" applyNumberFormat="0" applyBorder="0" applyAlignment="0" applyProtection="0"/>
    <xf numFmtId="0" fontId="137" fillId="5" borderId="0" applyNumberFormat="0" applyBorder="0" applyAlignment="0" applyProtection="0"/>
    <xf numFmtId="0" fontId="137" fillId="11" borderId="0" applyNumberFormat="0" applyBorder="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32" borderId="18" applyNumberFormat="0" applyFont="0" applyAlignment="0" applyProtection="0"/>
    <xf numFmtId="0" fontId="137" fillId="2" borderId="0" applyNumberFormat="0" applyBorder="0" applyAlignment="0" applyProtection="0"/>
    <xf numFmtId="0" fontId="137" fillId="8" borderId="0" applyNumberFormat="0" applyBorder="0" applyAlignment="0" applyProtection="0"/>
    <xf numFmtId="0" fontId="137" fillId="3" borderId="0" applyNumberFormat="0" applyBorder="0" applyAlignment="0" applyProtection="0"/>
    <xf numFmtId="0" fontId="137" fillId="9" borderId="0" applyNumberFormat="0" applyBorder="0" applyAlignment="0" applyProtection="0"/>
    <xf numFmtId="0" fontId="137" fillId="4" borderId="0" applyNumberFormat="0" applyBorder="0" applyAlignment="0" applyProtection="0"/>
    <xf numFmtId="0" fontId="137" fillId="10" borderId="0" applyNumberFormat="0" applyBorder="0" applyAlignment="0" applyProtection="0"/>
    <xf numFmtId="0" fontId="137" fillId="5" borderId="0" applyNumberFormat="0" applyBorder="0" applyAlignment="0" applyProtection="0"/>
    <xf numFmtId="0" fontId="137" fillId="11" borderId="0" applyNumberFormat="0" applyBorder="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6" fillId="32" borderId="18" applyNumberFormat="0" applyFont="0" applyAlignment="0" applyProtection="0"/>
    <xf numFmtId="0" fontId="136" fillId="2" borderId="0" applyNumberFormat="0" applyBorder="0" applyAlignment="0" applyProtection="0"/>
    <xf numFmtId="0" fontId="136" fillId="8" borderId="0" applyNumberFormat="0" applyBorder="0" applyAlignment="0" applyProtection="0"/>
    <xf numFmtId="0" fontId="136" fillId="3" borderId="0" applyNumberFormat="0" applyBorder="0" applyAlignment="0" applyProtection="0"/>
    <xf numFmtId="0" fontId="136" fillId="9" borderId="0" applyNumberFormat="0" applyBorder="0" applyAlignment="0" applyProtection="0"/>
    <xf numFmtId="0" fontId="136" fillId="4" borderId="0" applyNumberFormat="0" applyBorder="0" applyAlignment="0" applyProtection="0"/>
    <xf numFmtId="0" fontId="136" fillId="10" borderId="0" applyNumberFormat="0" applyBorder="0" applyAlignment="0" applyProtection="0"/>
    <xf numFmtId="0" fontId="136" fillId="5" borderId="0" applyNumberFormat="0" applyBorder="0" applyAlignment="0" applyProtection="0"/>
    <xf numFmtId="0" fontId="136" fillId="11" borderId="0" applyNumberFormat="0" applyBorder="0" applyAlignment="0" applyProtection="0"/>
    <xf numFmtId="0" fontId="136" fillId="6" borderId="0" applyNumberFormat="0" applyBorder="0" applyAlignment="0" applyProtection="0"/>
    <xf numFmtId="0" fontId="136" fillId="12" borderId="0" applyNumberFormat="0" applyBorder="0" applyAlignment="0" applyProtection="0"/>
    <xf numFmtId="0" fontId="136" fillId="7" borderId="0" applyNumberFormat="0" applyBorder="0" applyAlignment="0" applyProtection="0"/>
    <xf numFmtId="0" fontId="136" fillId="13" borderId="0" applyNumberFormat="0" applyBorder="0" applyAlignment="0" applyProtection="0"/>
    <xf numFmtId="0" fontId="136" fillId="32" borderId="18" applyNumberFormat="0" applyFont="0" applyAlignment="0" applyProtection="0"/>
    <xf numFmtId="0" fontId="136" fillId="2" borderId="0" applyNumberFormat="0" applyBorder="0" applyAlignment="0" applyProtection="0"/>
    <xf numFmtId="0" fontId="136" fillId="8" borderId="0" applyNumberFormat="0" applyBorder="0" applyAlignment="0" applyProtection="0"/>
    <xf numFmtId="0" fontId="136" fillId="3" borderId="0" applyNumberFormat="0" applyBorder="0" applyAlignment="0" applyProtection="0"/>
    <xf numFmtId="0" fontId="136" fillId="9" borderId="0" applyNumberFormat="0" applyBorder="0" applyAlignment="0" applyProtection="0"/>
    <xf numFmtId="0" fontId="136" fillId="4" borderId="0" applyNumberFormat="0" applyBorder="0" applyAlignment="0" applyProtection="0"/>
    <xf numFmtId="0" fontId="136" fillId="10" borderId="0" applyNumberFormat="0" applyBorder="0" applyAlignment="0" applyProtection="0"/>
    <xf numFmtId="0" fontId="136" fillId="5" borderId="0" applyNumberFormat="0" applyBorder="0" applyAlignment="0" applyProtection="0"/>
    <xf numFmtId="0" fontId="136" fillId="11" borderId="0" applyNumberFormat="0" applyBorder="0" applyAlignment="0" applyProtection="0"/>
    <xf numFmtId="0" fontId="136" fillId="6" borderId="0" applyNumberFormat="0" applyBorder="0" applyAlignment="0" applyProtection="0"/>
    <xf numFmtId="0" fontId="136" fillId="12" borderId="0" applyNumberFormat="0" applyBorder="0" applyAlignment="0" applyProtection="0"/>
    <xf numFmtId="0" fontId="136" fillId="7" borderId="0" applyNumberFormat="0" applyBorder="0" applyAlignment="0" applyProtection="0"/>
    <xf numFmtId="0" fontId="136" fillId="13" borderId="0" applyNumberFormat="0" applyBorder="0" applyAlignment="0" applyProtection="0"/>
    <xf numFmtId="0" fontId="135" fillId="32" borderId="18" applyNumberFormat="0" applyFont="0" applyAlignment="0" applyProtection="0"/>
    <xf numFmtId="0" fontId="135" fillId="2" borderId="0" applyNumberFormat="0" applyBorder="0" applyAlignment="0" applyProtection="0"/>
    <xf numFmtId="0" fontId="135" fillId="8" borderId="0" applyNumberFormat="0" applyBorder="0" applyAlignment="0" applyProtection="0"/>
    <xf numFmtId="0" fontId="135" fillId="3" borderId="0" applyNumberFormat="0" applyBorder="0" applyAlignment="0" applyProtection="0"/>
    <xf numFmtId="0" fontId="135" fillId="9" borderId="0" applyNumberFormat="0" applyBorder="0" applyAlignment="0" applyProtection="0"/>
    <xf numFmtId="0" fontId="135" fillId="4" borderId="0" applyNumberFormat="0" applyBorder="0" applyAlignment="0" applyProtection="0"/>
    <xf numFmtId="0" fontId="135" fillId="10" borderId="0" applyNumberFormat="0" applyBorder="0" applyAlignment="0" applyProtection="0"/>
    <xf numFmtId="0" fontId="135" fillId="5" borderId="0" applyNumberFormat="0" applyBorder="0" applyAlignment="0" applyProtection="0"/>
    <xf numFmtId="0" fontId="135" fillId="11" borderId="0" applyNumberFormat="0" applyBorder="0" applyAlignment="0" applyProtection="0"/>
    <xf numFmtId="0" fontId="135" fillId="6" borderId="0" applyNumberFormat="0" applyBorder="0" applyAlignment="0" applyProtection="0"/>
    <xf numFmtId="0" fontId="135" fillId="12" borderId="0" applyNumberFormat="0" applyBorder="0" applyAlignment="0" applyProtection="0"/>
    <xf numFmtId="0" fontId="135" fillId="7" borderId="0" applyNumberFormat="0" applyBorder="0" applyAlignment="0" applyProtection="0"/>
    <xf numFmtId="0" fontId="135" fillId="13" borderId="0" applyNumberFormat="0" applyBorder="0" applyAlignment="0" applyProtection="0"/>
    <xf numFmtId="0" fontId="135" fillId="32" borderId="18" applyNumberFormat="0" applyFont="0" applyAlignment="0" applyProtection="0"/>
    <xf numFmtId="0" fontId="135" fillId="2" borderId="0" applyNumberFormat="0" applyBorder="0" applyAlignment="0" applyProtection="0"/>
    <xf numFmtId="0" fontId="135" fillId="8" borderId="0" applyNumberFormat="0" applyBorder="0" applyAlignment="0" applyProtection="0"/>
    <xf numFmtId="0" fontId="135" fillId="3" borderId="0" applyNumberFormat="0" applyBorder="0" applyAlignment="0" applyProtection="0"/>
    <xf numFmtId="0" fontId="135" fillId="9" borderId="0" applyNumberFormat="0" applyBorder="0" applyAlignment="0" applyProtection="0"/>
    <xf numFmtId="0" fontId="135" fillId="4" borderId="0" applyNumberFormat="0" applyBorder="0" applyAlignment="0" applyProtection="0"/>
    <xf numFmtId="0" fontId="135" fillId="10" borderId="0" applyNumberFormat="0" applyBorder="0" applyAlignment="0" applyProtection="0"/>
    <xf numFmtId="0" fontId="135" fillId="5" borderId="0" applyNumberFormat="0" applyBorder="0" applyAlignment="0" applyProtection="0"/>
    <xf numFmtId="0" fontId="135" fillId="11" borderId="0" applyNumberFormat="0" applyBorder="0" applyAlignment="0" applyProtection="0"/>
    <xf numFmtId="0" fontId="135" fillId="6" borderId="0" applyNumberFormat="0" applyBorder="0" applyAlignment="0" applyProtection="0"/>
    <xf numFmtId="0" fontId="135" fillId="12" borderId="0" applyNumberFormat="0" applyBorder="0" applyAlignment="0" applyProtection="0"/>
    <xf numFmtId="0" fontId="135" fillId="7" borderId="0" applyNumberFormat="0" applyBorder="0" applyAlignment="0" applyProtection="0"/>
    <xf numFmtId="0" fontId="135" fillId="13" borderId="0" applyNumberFormat="0" applyBorder="0" applyAlignment="0" applyProtection="0"/>
    <xf numFmtId="0" fontId="134" fillId="32" borderId="18" applyNumberFormat="0" applyFont="0" applyAlignment="0" applyProtection="0"/>
    <xf numFmtId="0" fontId="134" fillId="2" borderId="0" applyNumberFormat="0" applyBorder="0" applyAlignment="0" applyProtection="0"/>
    <xf numFmtId="0" fontId="134" fillId="8" borderId="0" applyNumberFormat="0" applyBorder="0" applyAlignment="0" applyProtection="0"/>
    <xf numFmtId="0" fontId="134" fillId="3" borderId="0" applyNumberFormat="0" applyBorder="0" applyAlignment="0" applyProtection="0"/>
    <xf numFmtId="0" fontId="134" fillId="9" borderId="0" applyNumberFormat="0" applyBorder="0" applyAlignment="0" applyProtection="0"/>
    <xf numFmtId="0" fontId="134" fillId="4" borderId="0" applyNumberFormat="0" applyBorder="0" applyAlignment="0" applyProtection="0"/>
    <xf numFmtId="0" fontId="134" fillId="10" borderId="0" applyNumberFormat="0" applyBorder="0" applyAlignment="0" applyProtection="0"/>
    <xf numFmtId="0" fontId="134" fillId="5" borderId="0" applyNumberFormat="0" applyBorder="0" applyAlignment="0" applyProtection="0"/>
    <xf numFmtId="0" fontId="134" fillId="11" borderId="0" applyNumberFormat="0" applyBorder="0" applyAlignment="0" applyProtection="0"/>
    <xf numFmtId="0" fontId="134" fillId="6" borderId="0" applyNumberFormat="0" applyBorder="0" applyAlignment="0" applyProtection="0"/>
    <xf numFmtId="0" fontId="134" fillId="12" borderId="0" applyNumberFormat="0" applyBorder="0" applyAlignment="0" applyProtection="0"/>
    <xf numFmtId="0" fontId="134" fillId="7" borderId="0" applyNumberFormat="0" applyBorder="0" applyAlignment="0" applyProtection="0"/>
    <xf numFmtId="0" fontId="134" fillId="13" borderId="0" applyNumberFormat="0" applyBorder="0" applyAlignment="0" applyProtection="0"/>
    <xf numFmtId="0" fontId="134" fillId="32" borderId="18" applyNumberFormat="0" applyFont="0" applyAlignment="0" applyProtection="0"/>
    <xf numFmtId="0" fontId="134" fillId="2" borderId="0" applyNumberFormat="0" applyBorder="0" applyAlignment="0" applyProtection="0"/>
    <xf numFmtId="0" fontId="134" fillId="8" borderId="0" applyNumberFormat="0" applyBorder="0" applyAlignment="0" applyProtection="0"/>
    <xf numFmtId="0" fontId="134" fillId="3" borderId="0" applyNumberFormat="0" applyBorder="0" applyAlignment="0" applyProtection="0"/>
    <xf numFmtId="0" fontId="134" fillId="9" borderId="0" applyNumberFormat="0" applyBorder="0" applyAlignment="0" applyProtection="0"/>
    <xf numFmtId="0" fontId="134" fillId="4" borderId="0" applyNumberFormat="0" applyBorder="0" applyAlignment="0" applyProtection="0"/>
    <xf numFmtId="0" fontId="134" fillId="10" borderId="0" applyNumberFormat="0" applyBorder="0" applyAlignment="0" applyProtection="0"/>
    <xf numFmtId="0" fontId="134" fillId="5" borderId="0" applyNumberFormat="0" applyBorder="0" applyAlignment="0" applyProtection="0"/>
    <xf numFmtId="0" fontId="134" fillId="11" borderId="0" applyNumberFormat="0" applyBorder="0" applyAlignment="0" applyProtection="0"/>
    <xf numFmtId="0" fontId="134" fillId="6" borderId="0" applyNumberFormat="0" applyBorder="0" applyAlignment="0" applyProtection="0"/>
    <xf numFmtId="0" fontId="134" fillId="12" borderId="0" applyNumberFormat="0" applyBorder="0" applyAlignment="0" applyProtection="0"/>
    <xf numFmtId="0" fontId="134" fillId="7" borderId="0" applyNumberFormat="0" applyBorder="0" applyAlignment="0" applyProtection="0"/>
    <xf numFmtId="0" fontId="134" fillId="13" borderId="0" applyNumberFormat="0" applyBorder="0" applyAlignment="0" applyProtection="0"/>
    <xf numFmtId="0" fontId="133" fillId="32" borderId="18" applyNumberFormat="0" applyFont="0" applyAlignment="0" applyProtection="0"/>
    <xf numFmtId="0" fontId="133" fillId="2" borderId="0" applyNumberFormat="0" applyBorder="0" applyAlignment="0" applyProtection="0"/>
    <xf numFmtId="0" fontId="133" fillId="8" borderId="0" applyNumberFormat="0" applyBorder="0" applyAlignment="0" applyProtection="0"/>
    <xf numFmtId="0" fontId="133" fillId="3" borderId="0" applyNumberFormat="0" applyBorder="0" applyAlignment="0" applyProtection="0"/>
    <xf numFmtId="0" fontId="133" fillId="9" borderId="0" applyNumberFormat="0" applyBorder="0" applyAlignment="0" applyProtection="0"/>
    <xf numFmtId="0" fontId="133" fillId="4" borderId="0" applyNumberFormat="0" applyBorder="0" applyAlignment="0" applyProtection="0"/>
    <xf numFmtId="0" fontId="133" fillId="10" borderId="0" applyNumberFormat="0" applyBorder="0" applyAlignment="0" applyProtection="0"/>
    <xf numFmtId="0" fontId="133" fillId="5" borderId="0" applyNumberFormat="0" applyBorder="0" applyAlignment="0" applyProtection="0"/>
    <xf numFmtId="0" fontId="133" fillId="11" borderId="0" applyNumberFormat="0" applyBorder="0" applyAlignment="0" applyProtection="0"/>
    <xf numFmtId="0" fontId="133" fillId="6" borderId="0" applyNumberFormat="0" applyBorder="0" applyAlignment="0" applyProtection="0"/>
    <xf numFmtId="0" fontId="133" fillId="12" borderId="0" applyNumberFormat="0" applyBorder="0" applyAlignment="0" applyProtection="0"/>
    <xf numFmtId="0" fontId="133" fillId="7" borderId="0" applyNumberFormat="0" applyBorder="0" applyAlignment="0" applyProtection="0"/>
    <xf numFmtId="0" fontId="133" fillId="13" borderId="0" applyNumberFormat="0" applyBorder="0" applyAlignment="0" applyProtection="0"/>
    <xf numFmtId="0" fontId="133" fillId="32" borderId="18" applyNumberFormat="0" applyFont="0" applyAlignment="0" applyProtection="0"/>
    <xf numFmtId="0" fontId="133" fillId="2" borderId="0" applyNumberFormat="0" applyBorder="0" applyAlignment="0" applyProtection="0"/>
    <xf numFmtId="0" fontId="133" fillId="8" borderId="0" applyNumberFormat="0" applyBorder="0" applyAlignment="0" applyProtection="0"/>
    <xf numFmtId="0" fontId="133" fillId="3" borderId="0" applyNumberFormat="0" applyBorder="0" applyAlignment="0" applyProtection="0"/>
    <xf numFmtId="0" fontId="133" fillId="9" borderId="0" applyNumberFormat="0" applyBorder="0" applyAlignment="0" applyProtection="0"/>
    <xf numFmtId="0" fontId="133" fillId="4" borderId="0" applyNumberFormat="0" applyBorder="0" applyAlignment="0" applyProtection="0"/>
    <xf numFmtId="0" fontId="133" fillId="10" borderId="0" applyNumberFormat="0" applyBorder="0" applyAlignment="0" applyProtection="0"/>
    <xf numFmtId="0" fontId="133" fillId="5" borderId="0" applyNumberFormat="0" applyBorder="0" applyAlignment="0" applyProtection="0"/>
    <xf numFmtId="0" fontId="133" fillId="11" borderId="0" applyNumberFormat="0" applyBorder="0" applyAlignment="0" applyProtection="0"/>
    <xf numFmtId="0" fontId="133" fillId="6" borderId="0" applyNumberFormat="0" applyBorder="0" applyAlignment="0" applyProtection="0"/>
    <xf numFmtId="0" fontId="133" fillId="12" borderId="0" applyNumberFormat="0" applyBorder="0" applyAlignment="0" applyProtection="0"/>
    <xf numFmtId="0" fontId="133" fillId="7" borderId="0" applyNumberFormat="0" applyBorder="0" applyAlignment="0" applyProtection="0"/>
    <xf numFmtId="0" fontId="133" fillId="13" borderId="0" applyNumberFormat="0" applyBorder="0" applyAlignment="0" applyProtection="0"/>
    <xf numFmtId="0" fontId="132" fillId="32" borderId="18" applyNumberFormat="0" applyFont="0" applyAlignment="0" applyProtection="0"/>
    <xf numFmtId="0" fontId="132" fillId="2" borderId="0" applyNumberFormat="0" applyBorder="0" applyAlignment="0" applyProtection="0"/>
    <xf numFmtId="0" fontId="132" fillId="8" borderId="0" applyNumberFormat="0" applyBorder="0" applyAlignment="0" applyProtection="0"/>
    <xf numFmtId="0" fontId="132" fillId="3" borderId="0" applyNumberFormat="0" applyBorder="0" applyAlignment="0" applyProtection="0"/>
    <xf numFmtId="0" fontId="132" fillId="9" borderId="0" applyNumberFormat="0" applyBorder="0" applyAlignment="0" applyProtection="0"/>
    <xf numFmtId="0" fontId="132" fillId="4" borderId="0" applyNumberFormat="0" applyBorder="0" applyAlignment="0" applyProtection="0"/>
    <xf numFmtId="0" fontId="132" fillId="10" borderId="0" applyNumberFormat="0" applyBorder="0" applyAlignment="0" applyProtection="0"/>
    <xf numFmtId="0" fontId="132" fillId="5" borderId="0" applyNumberFormat="0" applyBorder="0" applyAlignment="0" applyProtection="0"/>
    <xf numFmtId="0" fontId="132" fillId="11" borderId="0" applyNumberFormat="0" applyBorder="0" applyAlignment="0" applyProtection="0"/>
    <xf numFmtId="0" fontId="132" fillId="6" borderId="0" applyNumberFormat="0" applyBorder="0" applyAlignment="0" applyProtection="0"/>
    <xf numFmtId="0" fontId="132" fillId="12" borderId="0" applyNumberFormat="0" applyBorder="0" applyAlignment="0" applyProtection="0"/>
    <xf numFmtId="0" fontId="132" fillId="7" borderId="0" applyNumberFormat="0" applyBorder="0" applyAlignment="0" applyProtection="0"/>
    <xf numFmtId="0" fontId="132" fillId="13" borderId="0" applyNumberFormat="0" applyBorder="0" applyAlignment="0" applyProtection="0"/>
    <xf numFmtId="0" fontId="132" fillId="32" borderId="18" applyNumberFormat="0" applyFont="0" applyAlignment="0" applyProtection="0"/>
    <xf numFmtId="0" fontId="132" fillId="2" borderId="0" applyNumberFormat="0" applyBorder="0" applyAlignment="0" applyProtection="0"/>
    <xf numFmtId="0" fontId="132" fillId="8" borderId="0" applyNumberFormat="0" applyBorder="0" applyAlignment="0" applyProtection="0"/>
    <xf numFmtId="0" fontId="132" fillId="3" borderId="0" applyNumberFormat="0" applyBorder="0" applyAlignment="0" applyProtection="0"/>
    <xf numFmtId="0" fontId="132" fillId="9" borderId="0" applyNumberFormat="0" applyBorder="0" applyAlignment="0" applyProtection="0"/>
    <xf numFmtId="0" fontId="132" fillId="4" borderId="0" applyNumberFormat="0" applyBorder="0" applyAlignment="0" applyProtection="0"/>
    <xf numFmtId="0" fontId="132" fillId="10" borderId="0" applyNumberFormat="0" applyBorder="0" applyAlignment="0" applyProtection="0"/>
    <xf numFmtId="0" fontId="132" fillId="5" borderId="0" applyNumberFormat="0" applyBorder="0" applyAlignment="0" applyProtection="0"/>
    <xf numFmtId="0" fontId="132" fillId="11" borderId="0" applyNumberFormat="0" applyBorder="0" applyAlignment="0" applyProtection="0"/>
    <xf numFmtId="0" fontId="132" fillId="6" borderId="0" applyNumberFormat="0" applyBorder="0" applyAlignment="0" applyProtection="0"/>
    <xf numFmtId="0" fontId="132" fillId="12" borderId="0" applyNumberFormat="0" applyBorder="0" applyAlignment="0" applyProtection="0"/>
    <xf numFmtId="0" fontId="132" fillId="7" borderId="0" applyNumberFormat="0" applyBorder="0" applyAlignment="0" applyProtection="0"/>
    <xf numFmtId="0" fontId="132" fillId="13" borderId="0" applyNumberFormat="0" applyBorder="0" applyAlignment="0" applyProtection="0"/>
    <xf numFmtId="0" fontId="131" fillId="32" borderId="18" applyNumberFormat="0" applyFont="0" applyAlignment="0" applyProtection="0"/>
    <xf numFmtId="0" fontId="131" fillId="2" borderId="0" applyNumberFormat="0" applyBorder="0" applyAlignment="0" applyProtection="0"/>
    <xf numFmtId="0" fontId="131" fillId="8" borderId="0" applyNumberFormat="0" applyBorder="0" applyAlignment="0" applyProtection="0"/>
    <xf numFmtId="0" fontId="131" fillId="3" borderId="0" applyNumberFormat="0" applyBorder="0" applyAlignment="0" applyProtection="0"/>
    <xf numFmtId="0" fontId="131" fillId="9" borderId="0" applyNumberFormat="0" applyBorder="0" applyAlignment="0" applyProtection="0"/>
    <xf numFmtId="0" fontId="131" fillId="4" borderId="0" applyNumberFormat="0" applyBorder="0" applyAlignment="0" applyProtection="0"/>
    <xf numFmtId="0" fontId="131" fillId="10" borderId="0" applyNumberFormat="0" applyBorder="0" applyAlignment="0" applyProtection="0"/>
    <xf numFmtId="0" fontId="131" fillId="5" borderId="0" applyNumberFormat="0" applyBorder="0" applyAlignment="0" applyProtection="0"/>
    <xf numFmtId="0" fontId="131" fillId="11" borderId="0" applyNumberFormat="0" applyBorder="0" applyAlignment="0" applyProtection="0"/>
    <xf numFmtId="0" fontId="131" fillId="6" borderId="0" applyNumberFormat="0" applyBorder="0" applyAlignment="0" applyProtection="0"/>
    <xf numFmtId="0" fontId="131" fillId="12" borderId="0" applyNumberFormat="0" applyBorder="0" applyAlignment="0" applyProtection="0"/>
    <xf numFmtId="0" fontId="131" fillId="7" borderId="0" applyNumberFormat="0" applyBorder="0" applyAlignment="0" applyProtection="0"/>
    <xf numFmtId="0" fontId="131" fillId="13" borderId="0" applyNumberFormat="0" applyBorder="0" applyAlignment="0" applyProtection="0"/>
    <xf numFmtId="0" fontId="131" fillId="32" borderId="18" applyNumberFormat="0" applyFont="0" applyAlignment="0" applyProtection="0"/>
    <xf numFmtId="0" fontId="131" fillId="2" borderId="0" applyNumberFormat="0" applyBorder="0" applyAlignment="0" applyProtection="0"/>
    <xf numFmtId="0" fontId="131" fillId="8" borderId="0" applyNumberFormat="0" applyBorder="0" applyAlignment="0" applyProtection="0"/>
    <xf numFmtId="0" fontId="131" fillId="3" borderId="0" applyNumberFormat="0" applyBorder="0" applyAlignment="0" applyProtection="0"/>
    <xf numFmtId="0" fontId="131" fillId="9" borderId="0" applyNumberFormat="0" applyBorder="0" applyAlignment="0" applyProtection="0"/>
    <xf numFmtId="0" fontId="131" fillId="4" borderId="0" applyNumberFormat="0" applyBorder="0" applyAlignment="0" applyProtection="0"/>
    <xf numFmtId="0" fontId="131" fillId="10" borderId="0" applyNumberFormat="0" applyBorder="0" applyAlignment="0" applyProtection="0"/>
    <xf numFmtId="0" fontId="131" fillId="5" borderId="0" applyNumberFormat="0" applyBorder="0" applyAlignment="0" applyProtection="0"/>
    <xf numFmtId="0" fontId="131" fillId="11" borderId="0" applyNumberFormat="0" applyBorder="0" applyAlignment="0" applyProtection="0"/>
    <xf numFmtId="0" fontId="131" fillId="6" borderId="0" applyNumberFormat="0" applyBorder="0" applyAlignment="0" applyProtection="0"/>
    <xf numFmtId="0" fontId="131" fillId="12" borderId="0" applyNumberFormat="0" applyBorder="0" applyAlignment="0" applyProtection="0"/>
    <xf numFmtId="0" fontId="131" fillId="7" borderId="0" applyNumberFormat="0" applyBorder="0" applyAlignment="0" applyProtection="0"/>
    <xf numFmtId="0" fontId="131" fillId="13" borderId="0" applyNumberFormat="0" applyBorder="0" applyAlignment="0" applyProtection="0"/>
    <xf numFmtId="0" fontId="130" fillId="32" borderId="18" applyNumberFormat="0" applyFont="0" applyAlignment="0" applyProtection="0"/>
    <xf numFmtId="0" fontId="130" fillId="2" borderId="0" applyNumberFormat="0" applyBorder="0" applyAlignment="0" applyProtection="0"/>
    <xf numFmtId="0" fontId="130" fillId="8" borderId="0" applyNumberFormat="0" applyBorder="0" applyAlignment="0" applyProtection="0"/>
    <xf numFmtId="0" fontId="130" fillId="3" borderId="0" applyNumberFormat="0" applyBorder="0" applyAlignment="0" applyProtection="0"/>
    <xf numFmtId="0" fontId="130" fillId="9" borderId="0" applyNumberFormat="0" applyBorder="0" applyAlignment="0" applyProtection="0"/>
    <xf numFmtId="0" fontId="130" fillId="4" borderId="0" applyNumberFormat="0" applyBorder="0" applyAlignment="0" applyProtection="0"/>
    <xf numFmtId="0" fontId="130" fillId="10" borderId="0" applyNumberFormat="0" applyBorder="0" applyAlignment="0" applyProtection="0"/>
    <xf numFmtId="0" fontId="130" fillId="5" borderId="0" applyNumberFormat="0" applyBorder="0" applyAlignment="0" applyProtection="0"/>
    <xf numFmtId="0" fontId="130" fillId="11" borderId="0" applyNumberFormat="0" applyBorder="0" applyAlignment="0" applyProtection="0"/>
    <xf numFmtId="0" fontId="130" fillId="6" borderId="0" applyNumberFormat="0" applyBorder="0" applyAlignment="0" applyProtection="0"/>
    <xf numFmtId="0" fontId="130" fillId="12" borderId="0" applyNumberFormat="0" applyBorder="0" applyAlignment="0" applyProtection="0"/>
    <xf numFmtId="0" fontId="130" fillId="7" borderId="0" applyNumberFormat="0" applyBorder="0" applyAlignment="0" applyProtection="0"/>
    <xf numFmtId="0" fontId="130" fillId="13" borderId="0" applyNumberFormat="0" applyBorder="0" applyAlignment="0" applyProtection="0"/>
    <xf numFmtId="0" fontId="130" fillId="32" borderId="18" applyNumberFormat="0" applyFont="0" applyAlignment="0" applyProtection="0"/>
    <xf numFmtId="0" fontId="130" fillId="2" borderId="0" applyNumberFormat="0" applyBorder="0" applyAlignment="0" applyProtection="0"/>
    <xf numFmtId="0" fontId="130" fillId="8" borderId="0" applyNumberFormat="0" applyBorder="0" applyAlignment="0" applyProtection="0"/>
    <xf numFmtId="0" fontId="130" fillId="3" borderId="0" applyNumberFormat="0" applyBorder="0" applyAlignment="0" applyProtection="0"/>
    <xf numFmtId="0" fontId="130" fillId="9" borderId="0" applyNumberFormat="0" applyBorder="0" applyAlignment="0" applyProtection="0"/>
    <xf numFmtId="0" fontId="130" fillId="4" borderId="0" applyNumberFormat="0" applyBorder="0" applyAlignment="0" applyProtection="0"/>
    <xf numFmtId="0" fontId="130" fillId="10" borderId="0" applyNumberFormat="0" applyBorder="0" applyAlignment="0" applyProtection="0"/>
    <xf numFmtId="0" fontId="130" fillId="5" borderId="0" applyNumberFormat="0" applyBorder="0" applyAlignment="0" applyProtection="0"/>
    <xf numFmtId="0" fontId="130" fillId="11" borderId="0" applyNumberFormat="0" applyBorder="0" applyAlignment="0" applyProtection="0"/>
    <xf numFmtId="0" fontId="130" fillId="6" borderId="0" applyNumberFormat="0" applyBorder="0" applyAlignment="0" applyProtection="0"/>
    <xf numFmtId="0" fontId="130" fillId="12" borderId="0" applyNumberFormat="0" applyBorder="0" applyAlignment="0" applyProtection="0"/>
    <xf numFmtId="0" fontId="130" fillId="7" borderId="0" applyNumberFormat="0" applyBorder="0" applyAlignment="0" applyProtection="0"/>
    <xf numFmtId="0" fontId="130" fillId="13" borderId="0" applyNumberFormat="0" applyBorder="0" applyAlignment="0" applyProtection="0"/>
    <xf numFmtId="0" fontId="129" fillId="32" borderId="18" applyNumberFormat="0" applyFont="0" applyAlignment="0" applyProtection="0"/>
    <xf numFmtId="0" fontId="129" fillId="2" borderId="0" applyNumberFormat="0" applyBorder="0" applyAlignment="0" applyProtection="0"/>
    <xf numFmtId="0" fontId="129" fillId="8" borderId="0" applyNumberFormat="0" applyBorder="0" applyAlignment="0" applyProtection="0"/>
    <xf numFmtId="0" fontId="129" fillId="3" borderId="0" applyNumberFormat="0" applyBorder="0" applyAlignment="0" applyProtection="0"/>
    <xf numFmtId="0" fontId="129" fillId="9" borderId="0" applyNumberFormat="0" applyBorder="0" applyAlignment="0" applyProtection="0"/>
    <xf numFmtId="0" fontId="129" fillId="4" borderId="0" applyNumberFormat="0" applyBorder="0" applyAlignment="0" applyProtection="0"/>
    <xf numFmtId="0" fontId="129" fillId="10" borderId="0" applyNumberFormat="0" applyBorder="0" applyAlignment="0" applyProtection="0"/>
    <xf numFmtId="0" fontId="129" fillId="5" borderId="0" applyNumberFormat="0" applyBorder="0" applyAlignment="0" applyProtection="0"/>
    <xf numFmtId="0" fontId="129" fillId="11" borderId="0" applyNumberFormat="0" applyBorder="0" applyAlignment="0" applyProtection="0"/>
    <xf numFmtId="0" fontId="129" fillId="6" borderId="0" applyNumberFormat="0" applyBorder="0" applyAlignment="0" applyProtection="0"/>
    <xf numFmtId="0" fontId="129" fillId="12" borderId="0" applyNumberFormat="0" applyBorder="0" applyAlignment="0" applyProtection="0"/>
    <xf numFmtId="0" fontId="129" fillId="7" borderId="0" applyNumberFormat="0" applyBorder="0" applyAlignment="0" applyProtection="0"/>
    <xf numFmtId="0" fontId="129" fillId="13" borderId="0" applyNumberFormat="0" applyBorder="0" applyAlignment="0" applyProtection="0"/>
    <xf numFmtId="0" fontId="129" fillId="32" borderId="18" applyNumberFormat="0" applyFont="0" applyAlignment="0" applyProtection="0"/>
    <xf numFmtId="0" fontId="129" fillId="2" borderId="0" applyNumberFormat="0" applyBorder="0" applyAlignment="0" applyProtection="0"/>
    <xf numFmtId="0" fontId="129" fillId="8" borderId="0" applyNumberFormat="0" applyBorder="0" applyAlignment="0" applyProtection="0"/>
    <xf numFmtId="0" fontId="129" fillId="3" borderId="0" applyNumberFormat="0" applyBorder="0" applyAlignment="0" applyProtection="0"/>
    <xf numFmtId="0" fontId="129" fillId="9" borderId="0" applyNumberFormat="0" applyBorder="0" applyAlignment="0" applyProtection="0"/>
    <xf numFmtId="0" fontId="129" fillId="4" borderId="0" applyNumberFormat="0" applyBorder="0" applyAlignment="0" applyProtection="0"/>
    <xf numFmtId="0" fontId="129" fillId="10" borderId="0" applyNumberFormat="0" applyBorder="0" applyAlignment="0" applyProtection="0"/>
    <xf numFmtId="0" fontId="129" fillId="5" borderId="0" applyNumberFormat="0" applyBorder="0" applyAlignment="0" applyProtection="0"/>
    <xf numFmtId="0" fontId="129" fillId="11" borderId="0" applyNumberFormat="0" applyBorder="0" applyAlignment="0" applyProtection="0"/>
    <xf numFmtId="0" fontId="129" fillId="6" borderId="0" applyNumberFormat="0" applyBorder="0" applyAlignment="0" applyProtection="0"/>
    <xf numFmtId="0" fontId="129" fillId="12" borderId="0" applyNumberFormat="0" applyBorder="0" applyAlignment="0" applyProtection="0"/>
    <xf numFmtId="0" fontId="129" fillId="7" borderId="0" applyNumberFormat="0" applyBorder="0" applyAlignment="0" applyProtection="0"/>
    <xf numFmtId="0" fontId="129" fillId="13" borderId="0" applyNumberFormat="0" applyBorder="0" applyAlignment="0" applyProtection="0"/>
    <xf numFmtId="0" fontId="128" fillId="32" borderId="18" applyNumberFormat="0" applyFont="0" applyAlignment="0" applyProtection="0"/>
    <xf numFmtId="0" fontId="128" fillId="2" borderId="0" applyNumberFormat="0" applyBorder="0" applyAlignment="0" applyProtection="0"/>
    <xf numFmtId="0" fontId="128" fillId="8" borderId="0" applyNumberFormat="0" applyBorder="0" applyAlignment="0" applyProtection="0"/>
    <xf numFmtId="0" fontId="128" fillId="3" borderId="0" applyNumberFormat="0" applyBorder="0" applyAlignment="0" applyProtection="0"/>
    <xf numFmtId="0" fontId="128" fillId="9" borderId="0" applyNumberFormat="0" applyBorder="0" applyAlignment="0" applyProtection="0"/>
    <xf numFmtId="0" fontId="128" fillId="4" borderId="0" applyNumberFormat="0" applyBorder="0" applyAlignment="0" applyProtection="0"/>
    <xf numFmtId="0" fontId="128" fillId="10" borderId="0" applyNumberFormat="0" applyBorder="0" applyAlignment="0" applyProtection="0"/>
    <xf numFmtId="0" fontId="128" fillId="5" borderId="0" applyNumberFormat="0" applyBorder="0" applyAlignment="0" applyProtection="0"/>
    <xf numFmtId="0" fontId="128" fillId="11" borderId="0" applyNumberFormat="0" applyBorder="0" applyAlignment="0" applyProtection="0"/>
    <xf numFmtId="0" fontId="128" fillId="6" borderId="0" applyNumberFormat="0" applyBorder="0" applyAlignment="0" applyProtection="0"/>
    <xf numFmtId="0" fontId="128" fillId="12" borderId="0" applyNumberFormat="0" applyBorder="0" applyAlignment="0" applyProtection="0"/>
    <xf numFmtId="0" fontId="128" fillId="7" borderId="0" applyNumberFormat="0" applyBorder="0" applyAlignment="0" applyProtection="0"/>
    <xf numFmtId="0" fontId="128" fillId="13" borderId="0" applyNumberFormat="0" applyBorder="0" applyAlignment="0" applyProtection="0"/>
    <xf numFmtId="0" fontId="128" fillId="32" borderId="18" applyNumberFormat="0" applyFont="0" applyAlignment="0" applyProtection="0"/>
    <xf numFmtId="0" fontId="128" fillId="2" borderId="0" applyNumberFormat="0" applyBorder="0" applyAlignment="0" applyProtection="0"/>
    <xf numFmtId="0" fontId="128" fillId="8" borderId="0" applyNumberFormat="0" applyBorder="0" applyAlignment="0" applyProtection="0"/>
    <xf numFmtId="0" fontId="128" fillId="3" borderId="0" applyNumberFormat="0" applyBorder="0" applyAlignment="0" applyProtection="0"/>
    <xf numFmtId="0" fontId="128" fillId="9" borderId="0" applyNumberFormat="0" applyBorder="0" applyAlignment="0" applyProtection="0"/>
    <xf numFmtId="0" fontId="128" fillId="4" borderId="0" applyNumberFormat="0" applyBorder="0" applyAlignment="0" applyProtection="0"/>
    <xf numFmtId="0" fontId="128" fillId="10" borderId="0" applyNumberFormat="0" applyBorder="0" applyAlignment="0" applyProtection="0"/>
    <xf numFmtId="0" fontId="128" fillId="5" borderId="0" applyNumberFormat="0" applyBorder="0" applyAlignment="0" applyProtection="0"/>
    <xf numFmtId="0" fontId="128" fillId="11" borderId="0" applyNumberFormat="0" applyBorder="0" applyAlignment="0" applyProtection="0"/>
    <xf numFmtId="0" fontId="128" fillId="6" borderId="0" applyNumberFormat="0" applyBorder="0" applyAlignment="0" applyProtection="0"/>
    <xf numFmtId="0" fontId="128" fillId="12" borderId="0" applyNumberFormat="0" applyBorder="0" applyAlignment="0" applyProtection="0"/>
    <xf numFmtId="0" fontId="128" fillId="7" borderId="0" applyNumberFormat="0" applyBorder="0" applyAlignment="0" applyProtection="0"/>
    <xf numFmtId="0" fontId="128" fillId="13" borderId="0" applyNumberFormat="0" applyBorder="0" applyAlignment="0" applyProtection="0"/>
    <xf numFmtId="0" fontId="127" fillId="32" borderId="18" applyNumberFormat="0" applyFont="0" applyAlignment="0" applyProtection="0"/>
    <xf numFmtId="0" fontId="127" fillId="2" borderId="0" applyNumberFormat="0" applyBorder="0" applyAlignment="0" applyProtection="0"/>
    <xf numFmtId="0" fontId="127" fillId="8" borderId="0" applyNumberFormat="0" applyBorder="0" applyAlignment="0" applyProtection="0"/>
    <xf numFmtId="0" fontId="127" fillId="3" borderId="0" applyNumberFormat="0" applyBorder="0" applyAlignment="0" applyProtection="0"/>
    <xf numFmtId="0" fontId="127" fillId="9" borderId="0" applyNumberFormat="0" applyBorder="0" applyAlignment="0" applyProtection="0"/>
    <xf numFmtId="0" fontId="127" fillId="4" borderId="0" applyNumberFormat="0" applyBorder="0" applyAlignment="0" applyProtection="0"/>
    <xf numFmtId="0" fontId="127" fillId="10" borderId="0" applyNumberFormat="0" applyBorder="0" applyAlignment="0" applyProtection="0"/>
    <xf numFmtId="0" fontId="127" fillId="5" borderId="0" applyNumberFormat="0" applyBorder="0" applyAlignment="0" applyProtection="0"/>
    <xf numFmtId="0" fontId="127" fillId="11" borderId="0" applyNumberFormat="0" applyBorder="0" applyAlignment="0" applyProtection="0"/>
    <xf numFmtId="0" fontId="127" fillId="6" borderId="0" applyNumberFormat="0" applyBorder="0" applyAlignment="0" applyProtection="0"/>
    <xf numFmtId="0" fontId="127" fillId="12" borderId="0" applyNumberFormat="0" applyBorder="0" applyAlignment="0" applyProtection="0"/>
    <xf numFmtId="0" fontId="127" fillId="7" borderId="0" applyNumberFormat="0" applyBorder="0" applyAlignment="0" applyProtection="0"/>
    <xf numFmtId="0" fontId="127" fillId="13" borderId="0" applyNumberFormat="0" applyBorder="0" applyAlignment="0" applyProtection="0"/>
    <xf numFmtId="0" fontId="127" fillId="32" borderId="18" applyNumberFormat="0" applyFont="0" applyAlignment="0" applyProtection="0"/>
    <xf numFmtId="0" fontId="127" fillId="2" borderId="0" applyNumberFormat="0" applyBorder="0" applyAlignment="0" applyProtection="0"/>
    <xf numFmtId="0" fontId="127" fillId="8" borderId="0" applyNumberFormat="0" applyBorder="0" applyAlignment="0" applyProtection="0"/>
    <xf numFmtId="0" fontId="127" fillId="3" borderId="0" applyNumberFormat="0" applyBorder="0" applyAlignment="0" applyProtection="0"/>
    <xf numFmtId="0" fontId="127" fillId="9" borderId="0" applyNumberFormat="0" applyBorder="0" applyAlignment="0" applyProtection="0"/>
    <xf numFmtId="0" fontId="127" fillId="4" borderId="0" applyNumberFormat="0" applyBorder="0" applyAlignment="0" applyProtection="0"/>
    <xf numFmtId="0" fontId="127" fillId="10" borderId="0" applyNumberFormat="0" applyBorder="0" applyAlignment="0" applyProtection="0"/>
    <xf numFmtId="0" fontId="127" fillId="5" borderId="0" applyNumberFormat="0" applyBorder="0" applyAlignment="0" applyProtection="0"/>
    <xf numFmtId="0" fontId="127" fillId="11" borderId="0" applyNumberFormat="0" applyBorder="0" applyAlignment="0" applyProtection="0"/>
    <xf numFmtId="0" fontId="127" fillId="6" borderId="0" applyNumberFormat="0" applyBorder="0" applyAlignment="0" applyProtection="0"/>
    <xf numFmtId="0" fontId="127" fillId="12" borderId="0" applyNumberFormat="0" applyBorder="0" applyAlignment="0" applyProtection="0"/>
    <xf numFmtId="0" fontId="127" fillId="7" borderId="0" applyNumberFormat="0" applyBorder="0" applyAlignment="0" applyProtection="0"/>
    <xf numFmtId="0" fontId="127" fillId="13" borderId="0" applyNumberFormat="0" applyBorder="0" applyAlignment="0" applyProtection="0"/>
    <xf numFmtId="0" fontId="126" fillId="32" borderId="18" applyNumberFormat="0" applyFont="0" applyAlignment="0" applyProtection="0"/>
    <xf numFmtId="0" fontId="126" fillId="2" borderId="0" applyNumberFormat="0" applyBorder="0" applyAlignment="0" applyProtection="0"/>
    <xf numFmtId="0" fontId="126" fillId="8" borderId="0" applyNumberFormat="0" applyBorder="0" applyAlignment="0" applyProtection="0"/>
    <xf numFmtId="0" fontId="126" fillId="3" borderId="0" applyNumberFormat="0" applyBorder="0" applyAlignment="0" applyProtection="0"/>
    <xf numFmtId="0" fontId="126" fillId="9" borderId="0" applyNumberFormat="0" applyBorder="0" applyAlignment="0" applyProtection="0"/>
    <xf numFmtId="0" fontId="126" fillId="4" borderId="0" applyNumberFormat="0" applyBorder="0" applyAlignment="0" applyProtection="0"/>
    <xf numFmtId="0" fontId="126" fillId="10" borderId="0" applyNumberFormat="0" applyBorder="0" applyAlignment="0" applyProtection="0"/>
    <xf numFmtId="0" fontId="126" fillId="5" borderId="0" applyNumberFormat="0" applyBorder="0" applyAlignment="0" applyProtection="0"/>
    <xf numFmtId="0" fontId="126" fillId="11" borderId="0" applyNumberFormat="0" applyBorder="0" applyAlignment="0" applyProtection="0"/>
    <xf numFmtId="0" fontId="126" fillId="6" borderId="0" applyNumberFormat="0" applyBorder="0" applyAlignment="0" applyProtection="0"/>
    <xf numFmtId="0" fontId="126" fillId="12" borderId="0" applyNumberFormat="0" applyBorder="0" applyAlignment="0" applyProtection="0"/>
    <xf numFmtId="0" fontId="126" fillId="7" borderId="0" applyNumberFormat="0" applyBorder="0" applyAlignment="0" applyProtection="0"/>
    <xf numFmtId="0" fontId="126" fillId="13" borderId="0" applyNumberFormat="0" applyBorder="0" applyAlignment="0" applyProtection="0"/>
    <xf numFmtId="0" fontId="126" fillId="32" borderId="18" applyNumberFormat="0" applyFont="0" applyAlignment="0" applyProtection="0"/>
    <xf numFmtId="0" fontId="126" fillId="2" borderId="0" applyNumberFormat="0" applyBorder="0" applyAlignment="0" applyProtection="0"/>
    <xf numFmtId="0" fontId="126" fillId="8" borderId="0" applyNumberFormat="0" applyBorder="0" applyAlignment="0" applyProtection="0"/>
    <xf numFmtId="0" fontId="126" fillId="3" borderId="0" applyNumberFormat="0" applyBorder="0" applyAlignment="0" applyProtection="0"/>
    <xf numFmtId="0" fontId="126" fillId="9" borderId="0" applyNumberFormat="0" applyBorder="0" applyAlignment="0" applyProtection="0"/>
    <xf numFmtId="0" fontId="126" fillId="4" borderId="0" applyNumberFormat="0" applyBorder="0" applyAlignment="0" applyProtection="0"/>
    <xf numFmtId="0" fontId="126" fillId="10" borderId="0" applyNumberFormat="0" applyBorder="0" applyAlignment="0" applyProtection="0"/>
    <xf numFmtId="0" fontId="126" fillId="5" borderId="0" applyNumberFormat="0" applyBorder="0" applyAlignment="0" applyProtection="0"/>
    <xf numFmtId="0" fontId="126" fillId="11" borderId="0" applyNumberFormat="0" applyBorder="0" applyAlignment="0" applyProtection="0"/>
    <xf numFmtId="0" fontId="126" fillId="6" borderId="0" applyNumberFormat="0" applyBorder="0" applyAlignment="0" applyProtection="0"/>
    <xf numFmtId="0" fontId="126" fillId="12" borderId="0" applyNumberFormat="0" applyBorder="0" applyAlignment="0" applyProtection="0"/>
    <xf numFmtId="0" fontId="126" fillId="7" borderId="0" applyNumberFormat="0" applyBorder="0" applyAlignment="0" applyProtection="0"/>
    <xf numFmtId="0" fontId="126" fillId="13" borderId="0" applyNumberFormat="0" applyBorder="0" applyAlignment="0" applyProtection="0"/>
    <xf numFmtId="0" fontId="125" fillId="32" borderId="18" applyNumberFormat="0" applyFont="0" applyAlignment="0" applyProtection="0"/>
    <xf numFmtId="0" fontId="125" fillId="2" borderId="0" applyNumberFormat="0" applyBorder="0" applyAlignment="0" applyProtection="0"/>
    <xf numFmtId="0" fontId="125" fillId="8" borderId="0" applyNumberFormat="0" applyBorder="0" applyAlignment="0" applyProtection="0"/>
    <xf numFmtId="0" fontId="125" fillId="3" borderId="0" applyNumberFormat="0" applyBorder="0" applyAlignment="0" applyProtection="0"/>
    <xf numFmtId="0" fontId="125" fillId="9" borderId="0" applyNumberFormat="0" applyBorder="0" applyAlignment="0" applyProtection="0"/>
    <xf numFmtId="0" fontId="125" fillId="4" borderId="0" applyNumberFormat="0" applyBorder="0" applyAlignment="0" applyProtection="0"/>
    <xf numFmtId="0" fontId="125" fillId="10" borderId="0" applyNumberFormat="0" applyBorder="0" applyAlignment="0" applyProtection="0"/>
    <xf numFmtId="0" fontId="125" fillId="5" borderId="0" applyNumberFormat="0" applyBorder="0" applyAlignment="0" applyProtection="0"/>
    <xf numFmtId="0" fontId="125" fillId="11" borderId="0" applyNumberFormat="0" applyBorder="0" applyAlignment="0" applyProtection="0"/>
    <xf numFmtId="0" fontId="125" fillId="6" borderId="0" applyNumberFormat="0" applyBorder="0" applyAlignment="0" applyProtection="0"/>
    <xf numFmtId="0" fontId="125" fillId="12" borderId="0" applyNumberFormat="0" applyBorder="0" applyAlignment="0" applyProtection="0"/>
    <xf numFmtId="0" fontId="125" fillId="7" borderId="0" applyNumberFormat="0" applyBorder="0" applyAlignment="0" applyProtection="0"/>
    <xf numFmtId="0" fontId="125" fillId="13" borderId="0" applyNumberFormat="0" applyBorder="0" applyAlignment="0" applyProtection="0"/>
    <xf numFmtId="0" fontId="125" fillId="32" borderId="18" applyNumberFormat="0" applyFont="0" applyAlignment="0" applyProtection="0"/>
    <xf numFmtId="0" fontId="125" fillId="2" borderId="0" applyNumberFormat="0" applyBorder="0" applyAlignment="0" applyProtection="0"/>
    <xf numFmtId="0" fontId="125" fillId="8" borderId="0" applyNumberFormat="0" applyBorder="0" applyAlignment="0" applyProtection="0"/>
    <xf numFmtId="0" fontId="125" fillId="3" borderId="0" applyNumberFormat="0" applyBorder="0" applyAlignment="0" applyProtection="0"/>
    <xf numFmtId="0" fontId="125" fillId="9" borderId="0" applyNumberFormat="0" applyBorder="0" applyAlignment="0" applyProtection="0"/>
    <xf numFmtId="0" fontId="125" fillId="4" borderId="0" applyNumberFormat="0" applyBorder="0" applyAlignment="0" applyProtection="0"/>
    <xf numFmtId="0" fontId="125" fillId="10" borderId="0" applyNumberFormat="0" applyBorder="0" applyAlignment="0" applyProtection="0"/>
    <xf numFmtId="0" fontId="125" fillId="5" borderId="0" applyNumberFormat="0" applyBorder="0" applyAlignment="0" applyProtection="0"/>
    <xf numFmtId="0" fontId="125" fillId="11" borderId="0" applyNumberFormat="0" applyBorder="0" applyAlignment="0" applyProtection="0"/>
    <xf numFmtId="0" fontId="125" fillId="6" borderId="0" applyNumberFormat="0" applyBorder="0" applyAlignment="0" applyProtection="0"/>
    <xf numFmtId="0" fontId="125" fillId="12" borderId="0" applyNumberFormat="0" applyBorder="0" applyAlignment="0" applyProtection="0"/>
    <xf numFmtId="0" fontId="125" fillId="7" borderId="0" applyNumberFormat="0" applyBorder="0" applyAlignment="0" applyProtection="0"/>
    <xf numFmtId="0" fontId="125" fillId="13" borderId="0" applyNumberFormat="0" applyBorder="0" applyAlignment="0" applyProtection="0"/>
    <xf numFmtId="0" fontId="124" fillId="32" borderId="18" applyNumberFormat="0" applyFont="0" applyAlignment="0" applyProtection="0"/>
    <xf numFmtId="0" fontId="124" fillId="2" borderId="0" applyNumberFormat="0" applyBorder="0" applyAlignment="0" applyProtection="0"/>
    <xf numFmtId="0" fontId="124" fillId="8" borderId="0" applyNumberFormat="0" applyBorder="0" applyAlignment="0" applyProtection="0"/>
    <xf numFmtId="0" fontId="124" fillId="3" borderId="0" applyNumberFormat="0" applyBorder="0" applyAlignment="0" applyProtection="0"/>
    <xf numFmtId="0" fontId="124" fillId="9" borderId="0" applyNumberFormat="0" applyBorder="0" applyAlignment="0" applyProtection="0"/>
    <xf numFmtId="0" fontId="124" fillId="4" borderId="0" applyNumberFormat="0" applyBorder="0" applyAlignment="0" applyProtection="0"/>
    <xf numFmtId="0" fontId="124" fillId="10" borderId="0" applyNumberFormat="0" applyBorder="0" applyAlignment="0" applyProtection="0"/>
    <xf numFmtId="0" fontId="124" fillId="5" borderId="0" applyNumberFormat="0" applyBorder="0" applyAlignment="0" applyProtection="0"/>
    <xf numFmtId="0" fontId="124" fillId="11" borderId="0" applyNumberFormat="0" applyBorder="0" applyAlignment="0" applyProtection="0"/>
    <xf numFmtId="0" fontId="124" fillId="6" borderId="0" applyNumberFormat="0" applyBorder="0" applyAlignment="0" applyProtection="0"/>
    <xf numFmtId="0" fontId="124" fillId="12" borderId="0" applyNumberFormat="0" applyBorder="0" applyAlignment="0" applyProtection="0"/>
    <xf numFmtId="0" fontId="124" fillId="7" borderId="0" applyNumberFormat="0" applyBorder="0" applyAlignment="0" applyProtection="0"/>
    <xf numFmtId="0" fontId="124" fillId="13" borderId="0" applyNumberFormat="0" applyBorder="0" applyAlignment="0" applyProtection="0"/>
    <xf numFmtId="0" fontId="124" fillId="32" borderId="18" applyNumberFormat="0" applyFont="0" applyAlignment="0" applyProtection="0"/>
    <xf numFmtId="0" fontId="124" fillId="2" borderId="0" applyNumberFormat="0" applyBorder="0" applyAlignment="0" applyProtection="0"/>
    <xf numFmtId="0" fontId="124" fillId="8" borderId="0" applyNumberFormat="0" applyBorder="0" applyAlignment="0" applyProtection="0"/>
    <xf numFmtId="0" fontId="124" fillId="3" borderId="0" applyNumberFormat="0" applyBorder="0" applyAlignment="0" applyProtection="0"/>
    <xf numFmtId="0" fontId="124" fillId="9" borderId="0" applyNumberFormat="0" applyBorder="0" applyAlignment="0" applyProtection="0"/>
    <xf numFmtId="0" fontId="124" fillId="4" borderId="0" applyNumberFormat="0" applyBorder="0" applyAlignment="0" applyProtection="0"/>
    <xf numFmtId="0" fontId="124" fillId="10" borderId="0" applyNumberFormat="0" applyBorder="0" applyAlignment="0" applyProtection="0"/>
    <xf numFmtId="0" fontId="124" fillId="5" borderId="0" applyNumberFormat="0" applyBorder="0" applyAlignment="0" applyProtection="0"/>
    <xf numFmtId="0" fontId="124" fillId="11" borderId="0" applyNumberFormat="0" applyBorder="0" applyAlignment="0" applyProtection="0"/>
    <xf numFmtId="0" fontId="124" fillId="6" borderId="0" applyNumberFormat="0" applyBorder="0" applyAlignment="0" applyProtection="0"/>
    <xf numFmtId="0" fontId="124" fillId="12" borderId="0" applyNumberFormat="0" applyBorder="0" applyAlignment="0" applyProtection="0"/>
    <xf numFmtId="0" fontId="124" fillId="7" borderId="0" applyNumberFormat="0" applyBorder="0" applyAlignment="0" applyProtection="0"/>
    <xf numFmtId="0" fontId="124" fillId="13" borderId="0" applyNumberFormat="0" applyBorder="0" applyAlignment="0" applyProtection="0"/>
    <xf numFmtId="0" fontId="123" fillId="32" borderId="18" applyNumberFormat="0" applyFont="0" applyAlignment="0" applyProtection="0"/>
    <xf numFmtId="0" fontId="123" fillId="2" borderId="0" applyNumberFormat="0" applyBorder="0" applyAlignment="0" applyProtection="0"/>
    <xf numFmtId="0" fontId="123" fillId="8" borderId="0" applyNumberFormat="0" applyBorder="0" applyAlignment="0" applyProtection="0"/>
    <xf numFmtId="0" fontId="123" fillId="3" borderId="0" applyNumberFormat="0" applyBorder="0" applyAlignment="0" applyProtection="0"/>
    <xf numFmtId="0" fontId="123" fillId="9" borderId="0" applyNumberFormat="0" applyBorder="0" applyAlignment="0" applyProtection="0"/>
    <xf numFmtId="0" fontId="123" fillId="4" borderId="0" applyNumberFormat="0" applyBorder="0" applyAlignment="0" applyProtection="0"/>
    <xf numFmtId="0" fontId="123" fillId="10" borderId="0" applyNumberFormat="0" applyBorder="0" applyAlignment="0" applyProtection="0"/>
    <xf numFmtId="0" fontId="123" fillId="5" borderId="0" applyNumberFormat="0" applyBorder="0" applyAlignment="0" applyProtection="0"/>
    <xf numFmtId="0" fontId="123" fillId="11" borderId="0" applyNumberFormat="0" applyBorder="0" applyAlignment="0" applyProtection="0"/>
    <xf numFmtId="0" fontId="123" fillId="6" borderId="0" applyNumberFormat="0" applyBorder="0" applyAlignment="0" applyProtection="0"/>
    <xf numFmtId="0" fontId="123" fillId="12" borderId="0" applyNumberFormat="0" applyBorder="0" applyAlignment="0" applyProtection="0"/>
    <xf numFmtId="0" fontId="123" fillId="7" borderId="0" applyNumberFormat="0" applyBorder="0" applyAlignment="0" applyProtection="0"/>
    <xf numFmtId="0" fontId="123" fillId="13" borderId="0" applyNumberFormat="0" applyBorder="0" applyAlignment="0" applyProtection="0"/>
    <xf numFmtId="0" fontId="122" fillId="32" borderId="18" applyNumberFormat="0" applyFont="0" applyAlignment="0" applyProtection="0"/>
    <xf numFmtId="0" fontId="122" fillId="2" borderId="0" applyNumberFormat="0" applyBorder="0" applyAlignment="0" applyProtection="0"/>
    <xf numFmtId="0" fontId="122" fillId="8" borderId="0" applyNumberFormat="0" applyBorder="0" applyAlignment="0" applyProtection="0"/>
    <xf numFmtId="0" fontId="122" fillId="3" borderId="0" applyNumberFormat="0" applyBorder="0" applyAlignment="0" applyProtection="0"/>
    <xf numFmtId="0" fontId="122" fillId="9" borderId="0" applyNumberFormat="0" applyBorder="0" applyAlignment="0" applyProtection="0"/>
    <xf numFmtId="0" fontId="122" fillId="4" borderId="0" applyNumberFormat="0" applyBorder="0" applyAlignment="0" applyProtection="0"/>
    <xf numFmtId="0" fontId="122" fillId="10" borderId="0" applyNumberFormat="0" applyBorder="0" applyAlignment="0" applyProtection="0"/>
    <xf numFmtId="0" fontId="122" fillId="5" borderId="0" applyNumberFormat="0" applyBorder="0" applyAlignment="0" applyProtection="0"/>
    <xf numFmtId="0" fontId="122" fillId="11" borderId="0" applyNumberFormat="0" applyBorder="0" applyAlignment="0" applyProtection="0"/>
    <xf numFmtId="0" fontId="122" fillId="6" borderId="0" applyNumberFormat="0" applyBorder="0" applyAlignment="0" applyProtection="0"/>
    <xf numFmtId="0" fontId="122" fillId="12" borderId="0" applyNumberFormat="0" applyBorder="0" applyAlignment="0" applyProtection="0"/>
    <xf numFmtId="0" fontId="122" fillId="7" borderId="0" applyNumberFormat="0" applyBorder="0" applyAlignment="0" applyProtection="0"/>
    <xf numFmtId="0" fontId="122" fillId="13" borderId="0" applyNumberFormat="0" applyBorder="0" applyAlignment="0" applyProtection="0"/>
    <xf numFmtId="0" fontId="122" fillId="32" borderId="18" applyNumberFormat="0" applyFont="0" applyAlignment="0" applyProtection="0"/>
    <xf numFmtId="0" fontId="122" fillId="2" borderId="0" applyNumberFormat="0" applyBorder="0" applyAlignment="0" applyProtection="0"/>
    <xf numFmtId="0" fontId="122" fillId="8" borderId="0" applyNumberFormat="0" applyBorder="0" applyAlignment="0" applyProtection="0"/>
    <xf numFmtId="0" fontId="122" fillId="3" borderId="0" applyNumberFormat="0" applyBorder="0" applyAlignment="0" applyProtection="0"/>
    <xf numFmtId="0" fontId="122" fillId="9" borderId="0" applyNumberFormat="0" applyBorder="0" applyAlignment="0" applyProtection="0"/>
    <xf numFmtId="0" fontId="122" fillId="4" borderId="0" applyNumberFormat="0" applyBorder="0" applyAlignment="0" applyProtection="0"/>
    <xf numFmtId="0" fontId="122" fillId="10" borderId="0" applyNumberFormat="0" applyBorder="0" applyAlignment="0" applyProtection="0"/>
    <xf numFmtId="0" fontId="122" fillId="5" borderId="0" applyNumberFormat="0" applyBorder="0" applyAlignment="0" applyProtection="0"/>
    <xf numFmtId="0" fontId="122" fillId="11" borderId="0" applyNumberFormat="0" applyBorder="0" applyAlignment="0" applyProtection="0"/>
    <xf numFmtId="0" fontId="122" fillId="6" borderId="0" applyNumberFormat="0" applyBorder="0" applyAlignment="0" applyProtection="0"/>
    <xf numFmtId="0" fontId="122" fillId="12" borderId="0" applyNumberFormat="0" applyBorder="0" applyAlignment="0" applyProtection="0"/>
    <xf numFmtId="0" fontId="122" fillId="7" borderId="0" applyNumberFormat="0" applyBorder="0" applyAlignment="0" applyProtection="0"/>
    <xf numFmtId="0" fontId="122" fillId="13" borderId="0" applyNumberFormat="0" applyBorder="0" applyAlignment="0" applyProtection="0"/>
    <xf numFmtId="0" fontId="121" fillId="32" borderId="18" applyNumberFormat="0" applyFont="0" applyAlignment="0" applyProtection="0"/>
    <xf numFmtId="0" fontId="121" fillId="2" borderId="0" applyNumberFormat="0" applyBorder="0" applyAlignment="0" applyProtection="0"/>
    <xf numFmtId="0" fontId="121" fillId="8" borderId="0" applyNumberFormat="0" applyBorder="0" applyAlignment="0" applyProtection="0"/>
    <xf numFmtId="0" fontId="121" fillId="3" borderId="0" applyNumberFormat="0" applyBorder="0" applyAlignment="0" applyProtection="0"/>
    <xf numFmtId="0" fontId="121" fillId="9" borderId="0" applyNumberFormat="0" applyBorder="0" applyAlignment="0" applyProtection="0"/>
    <xf numFmtId="0" fontId="121" fillId="4" borderId="0" applyNumberFormat="0" applyBorder="0" applyAlignment="0" applyProtection="0"/>
    <xf numFmtId="0" fontId="121" fillId="10" borderId="0" applyNumberFormat="0" applyBorder="0" applyAlignment="0" applyProtection="0"/>
    <xf numFmtId="0" fontId="121" fillId="5" borderId="0" applyNumberFormat="0" applyBorder="0" applyAlignment="0" applyProtection="0"/>
    <xf numFmtId="0" fontId="121" fillId="11" borderId="0" applyNumberFormat="0" applyBorder="0" applyAlignment="0" applyProtection="0"/>
    <xf numFmtId="0" fontId="121" fillId="6" borderId="0" applyNumberFormat="0" applyBorder="0" applyAlignment="0" applyProtection="0"/>
    <xf numFmtId="0" fontId="121" fillId="12" borderId="0" applyNumberFormat="0" applyBorder="0" applyAlignment="0" applyProtection="0"/>
    <xf numFmtId="0" fontId="121" fillId="7" borderId="0" applyNumberFormat="0" applyBorder="0" applyAlignment="0" applyProtection="0"/>
    <xf numFmtId="0" fontId="121" fillId="13" borderId="0" applyNumberFormat="0" applyBorder="0" applyAlignment="0" applyProtection="0"/>
    <xf numFmtId="0" fontId="120" fillId="32" borderId="18" applyNumberFormat="0" applyFont="0" applyAlignment="0" applyProtection="0"/>
    <xf numFmtId="0" fontId="120" fillId="2" borderId="0" applyNumberFormat="0" applyBorder="0" applyAlignment="0" applyProtection="0"/>
    <xf numFmtId="0" fontId="120" fillId="8" borderId="0" applyNumberFormat="0" applyBorder="0" applyAlignment="0" applyProtection="0"/>
    <xf numFmtId="0" fontId="120" fillId="3" borderId="0" applyNumberFormat="0" applyBorder="0" applyAlignment="0" applyProtection="0"/>
    <xf numFmtId="0" fontId="120" fillId="9" borderId="0" applyNumberFormat="0" applyBorder="0" applyAlignment="0" applyProtection="0"/>
    <xf numFmtId="0" fontId="120" fillId="4" borderId="0" applyNumberFormat="0" applyBorder="0" applyAlignment="0" applyProtection="0"/>
    <xf numFmtId="0" fontId="120" fillId="10" borderId="0" applyNumberFormat="0" applyBorder="0" applyAlignment="0" applyProtection="0"/>
    <xf numFmtId="0" fontId="120" fillId="5" borderId="0" applyNumberFormat="0" applyBorder="0" applyAlignment="0" applyProtection="0"/>
    <xf numFmtId="0" fontId="120" fillId="11" borderId="0" applyNumberFormat="0" applyBorder="0" applyAlignment="0" applyProtection="0"/>
    <xf numFmtId="0" fontId="120" fillId="6" borderId="0" applyNumberFormat="0" applyBorder="0" applyAlignment="0" applyProtection="0"/>
    <xf numFmtId="0" fontId="120" fillId="12" borderId="0" applyNumberFormat="0" applyBorder="0" applyAlignment="0" applyProtection="0"/>
    <xf numFmtId="0" fontId="120" fillId="7" borderId="0" applyNumberFormat="0" applyBorder="0" applyAlignment="0" applyProtection="0"/>
    <xf numFmtId="0" fontId="120" fillId="13" borderId="0" applyNumberFormat="0" applyBorder="0" applyAlignment="0" applyProtection="0"/>
    <xf numFmtId="0" fontId="119" fillId="32" borderId="18" applyNumberFormat="0" applyFont="0" applyAlignment="0" applyProtection="0"/>
    <xf numFmtId="0" fontId="119" fillId="2" borderId="0" applyNumberFormat="0" applyBorder="0" applyAlignment="0" applyProtection="0"/>
    <xf numFmtId="0" fontId="119" fillId="8" borderId="0" applyNumberFormat="0" applyBorder="0" applyAlignment="0" applyProtection="0"/>
    <xf numFmtId="0" fontId="119" fillId="3" borderId="0" applyNumberFormat="0" applyBorder="0" applyAlignment="0" applyProtection="0"/>
    <xf numFmtId="0" fontId="119" fillId="9" borderId="0" applyNumberFormat="0" applyBorder="0" applyAlignment="0" applyProtection="0"/>
    <xf numFmtId="0" fontId="119" fillId="4" borderId="0" applyNumberFormat="0" applyBorder="0" applyAlignment="0" applyProtection="0"/>
    <xf numFmtId="0" fontId="119" fillId="10" borderId="0" applyNumberFormat="0" applyBorder="0" applyAlignment="0" applyProtection="0"/>
    <xf numFmtId="0" fontId="119" fillId="5" borderId="0" applyNumberFormat="0" applyBorder="0" applyAlignment="0" applyProtection="0"/>
    <xf numFmtId="0" fontId="119" fillId="11" borderId="0" applyNumberFormat="0" applyBorder="0" applyAlignment="0" applyProtection="0"/>
    <xf numFmtId="0" fontId="119" fillId="6" borderId="0" applyNumberFormat="0" applyBorder="0" applyAlignment="0" applyProtection="0"/>
    <xf numFmtId="0" fontId="119" fillId="12" borderId="0" applyNumberFormat="0" applyBorder="0" applyAlignment="0" applyProtection="0"/>
    <xf numFmtId="0" fontId="119" fillId="7" borderId="0" applyNumberFormat="0" applyBorder="0" applyAlignment="0" applyProtection="0"/>
    <xf numFmtId="0" fontId="119" fillId="13" borderId="0" applyNumberFormat="0" applyBorder="0" applyAlignment="0" applyProtection="0"/>
    <xf numFmtId="0" fontId="118" fillId="32" borderId="18" applyNumberFormat="0" applyFont="0" applyAlignment="0" applyProtection="0"/>
    <xf numFmtId="0" fontId="118" fillId="2" borderId="0" applyNumberFormat="0" applyBorder="0" applyAlignment="0" applyProtection="0"/>
    <xf numFmtId="0" fontId="118" fillId="8" borderId="0" applyNumberFormat="0" applyBorder="0" applyAlignment="0" applyProtection="0"/>
    <xf numFmtId="0" fontId="118" fillId="3" borderId="0" applyNumberFormat="0" applyBorder="0" applyAlignment="0" applyProtection="0"/>
    <xf numFmtId="0" fontId="118" fillId="9" borderId="0" applyNumberFormat="0" applyBorder="0" applyAlignment="0" applyProtection="0"/>
    <xf numFmtId="0" fontId="118" fillId="4" borderId="0" applyNumberFormat="0" applyBorder="0" applyAlignment="0" applyProtection="0"/>
    <xf numFmtId="0" fontId="118" fillId="10" borderId="0" applyNumberFormat="0" applyBorder="0" applyAlignment="0" applyProtection="0"/>
    <xf numFmtId="0" fontId="118" fillId="5" borderId="0" applyNumberFormat="0" applyBorder="0" applyAlignment="0" applyProtection="0"/>
    <xf numFmtId="0" fontId="118" fillId="11" borderId="0" applyNumberFormat="0" applyBorder="0" applyAlignment="0" applyProtection="0"/>
    <xf numFmtId="0" fontId="118" fillId="6" borderId="0" applyNumberFormat="0" applyBorder="0" applyAlignment="0" applyProtection="0"/>
    <xf numFmtId="0" fontId="118" fillId="12" borderId="0" applyNumberFormat="0" applyBorder="0" applyAlignment="0" applyProtection="0"/>
    <xf numFmtId="0" fontId="118" fillId="7" borderId="0" applyNumberFormat="0" applyBorder="0" applyAlignment="0" applyProtection="0"/>
    <xf numFmtId="0" fontId="118" fillId="13" borderId="0" applyNumberFormat="0" applyBorder="0" applyAlignment="0" applyProtection="0"/>
    <xf numFmtId="0" fontId="117" fillId="32" borderId="18" applyNumberFormat="0" applyFont="0" applyAlignment="0" applyProtection="0"/>
    <xf numFmtId="0" fontId="117" fillId="2" borderId="0" applyNumberFormat="0" applyBorder="0" applyAlignment="0" applyProtection="0"/>
    <xf numFmtId="0" fontId="117" fillId="8" borderId="0" applyNumberFormat="0" applyBorder="0" applyAlignment="0" applyProtection="0"/>
    <xf numFmtId="0" fontId="117" fillId="3" borderId="0" applyNumberFormat="0" applyBorder="0" applyAlignment="0" applyProtection="0"/>
    <xf numFmtId="0" fontId="117" fillId="9" borderId="0" applyNumberFormat="0" applyBorder="0" applyAlignment="0" applyProtection="0"/>
    <xf numFmtId="0" fontId="117" fillId="4" borderId="0" applyNumberFormat="0" applyBorder="0" applyAlignment="0" applyProtection="0"/>
    <xf numFmtId="0" fontId="117" fillId="10" borderId="0" applyNumberFormat="0" applyBorder="0" applyAlignment="0" applyProtection="0"/>
    <xf numFmtId="0" fontId="117" fillId="5" borderId="0" applyNumberFormat="0" applyBorder="0" applyAlignment="0" applyProtection="0"/>
    <xf numFmtId="0" fontId="117" fillId="11" borderId="0" applyNumberFormat="0" applyBorder="0" applyAlignment="0" applyProtection="0"/>
    <xf numFmtId="0" fontId="117" fillId="6" borderId="0" applyNumberFormat="0" applyBorder="0" applyAlignment="0" applyProtection="0"/>
    <xf numFmtId="0" fontId="117" fillId="12" borderId="0" applyNumberFormat="0" applyBorder="0" applyAlignment="0" applyProtection="0"/>
    <xf numFmtId="0" fontId="117" fillId="7" borderId="0" applyNumberFormat="0" applyBorder="0" applyAlignment="0" applyProtection="0"/>
    <xf numFmtId="0" fontId="117" fillId="13" borderId="0" applyNumberFormat="0" applyBorder="0" applyAlignment="0" applyProtection="0"/>
    <xf numFmtId="0" fontId="116" fillId="32" borderId="18" applyNumberFormat="0" applyFont="0" applyAlignment="0" applyProtection="0"/>
    <xf numFmtId="0" fontId="116" fillId="2" borderId="0" applyNumberFormat="0" applyBorder="0" applyAlignment="0" applyProtection="0"/>
    <xf numFmtId="0" fontId="116" fillId="8" borderId="0" applyNumberFormat="0" applyBorder="0" applyAlignment="0" applyProtection="0"/>
    <xf numFmtId="0" fontId="116" fillId="3" borderId="0" applyNumberFormat="0" applyBorder="0" applyAlignment="0" applyProtection="0"/>
    <xf numFmtId="0" fontId="116" fillId="9" borderId="0" applyNumberFormat="0" applyBorder="0" applyAlignment="0" applyProtection="0"/>
    <xf numFmtId="0" fontId="116" fillId="4" borderId="0" applyNumberFormat="0" applyBorder="0" applyAlignment="0" applyProtection="0"/>
    <xf numFmtId="0" fontId="116" fillId="10" borderId="0" applyNumberFormat="0" applyBorder="0" applyAlignment="0" applyProtection="0"/>
    <xf numFmtId="0" fontId="116" fillId="5" borderId="0" applyNumberFormat="0" applyBorder="0" applyAlignment="0" applyProtection="0"/>
    <xf numFmtId="0" fontId="116" fillId="11" borderId="0" applyNumberFormat="0" applyBorder="0" applyAlignment="0" applyProtection="0"/>
    <xf numFmtId="0" fontId="116" fillId="6" borderId="0" applyNumberFormat="0" applyBorder="0" applyAlignment="0" applyProtection="0"/>
    <xf numFmtId="0" fontId="116" fillId="12" borderId="0" applyNumberFormat="0" applyBorder="0" applyAlignment="0" applyProtection="0"/>
    <xf numFmtId="0" fontId="116" fillId="7" borderId="0" applyNumberFormat="0" applyBorder="0" applyAlignment="0" applyProtection="0"/>
    <xf numFmtId="0" fontId="116" fillId="13" borderId="0" applyNumberFormat="0" applyBorder="0" applyAlignment="0" applyProtection="0"/>
    <xf numFmtId="0" fontId="115" fillId="32" borderId="18" applyNumberFormat="0" applyFont="0" applyAlignment="0" applyProtection="0"/>
    <xf numFmtId="0" fontId="115" fillId="2" borderId="0" applyNumberFormat="0" applyBorder="0" applyAlignment="0" applyProtection="0"/>
    <xf numFmtId="0" fontId="115" fillId="8" borderId="0" applyNumberFormat="0" applyBorder="0" applyAlignment="0" applyProtection="0"/>
    <xf numFmtId="0" fontId="115" fillId="3" borderId="0" applyNumberFormat="0" applyBorder="0" applyAlignment="0" applyProtection="0"/>
    <xf numFmtId="0" fontId="115" fillId="9" borderId="0" applyNumberFormat="0" applyBorder="0" applyAlignment="0" applyProtection="0"/>
    <xf numFmtId="0" fontId="115" fillId="4" borderId="0" applyNumberFormat="0" applyBorder="0" applyAlignment="0" applyProtection="0"/>
    <xf numFmtId="0" fontId="115" fillId="10" borderId="0" applyNumberFormat="0" applyBorder="0" applyAlignment="0" applyProtection="0"/>
    <xf numFmtId="0" fontId="115" fillId="5" borderId="0" applyNumberFormat="0" applyBorder="0" applyAlignment="0" applyProtection="0"/>
    <xf numFmtId="0" fontId="115" fillId="11" borderId="0" applyNumberFormat="0" applyBorder="0" applyAlignment="0" applyProtection="0"/>
    <xf numFmtId="0" fontId="115" fillId="6" borderId="0" applyNumberFormat="0" applyBorder="0" applyAlignment="0" applyProtection="0"/>
    <xf numFmtId="0" fontId="115" fillId="12" borderId="0" applyNumberFormat="0" applyBorder="0" applyAlignment="0" applyProtection="0"/>
    <xf numFmtId="0" fontId="115" fillId="7" borderId="0" applyNumberFormat="0" applyBorder="0" applyAlignment="0" applyProtection="0"/>
    <xf numFmtId="0" fontId="115" fillId="13" borderId="0" applyNumberFormat="0" applyBorder="0" applyAlignment="0" applyProtection="0"/>
    <xf numFmtId="0" fontId="114" fillId="32" borderId="18" applyNumberFormat="0" applyFont="0" applyAlignment="0" applyProtection="0"/>
    <xf numFmtId="0" fontId="114" fillId="2" borderId="0" applyNumberFormat="0" applyBorder="0" applyAlignment="0" applyProtection="0"/>
    <xf numFmtId="0" fontId="114" fillId="8" borderId="0" applyNumberFormat="0" applyBorder="0" applyAlignment="0" applyProtection="0"/>
    <xf numFmtId="0" fontId="114" fillId="3" borderId="0" applyNumberFormat="0" applyBorder="0" applyAlignment="0" applyProtection="0"/>
    <xf numFmtId="0" fontId="114" fillId="9" borderId="0" applyNumberFormat="0" applyBorder="0" applyAlignment="0" applyProtection="0"/>
    <xf numFmtId="0" fontId="114" fillId="4" borderId="0" applyNumberFormat="0" applyBorder="0" applyAlignment="0" applyProtection="0"/>
    <xf numFmtId="0" fontId="114" fillId="10" borderId="0" applyNumberFormat="0" applyBorder="0" applyAlignment="0" applyProtection="0"/>
    <xf numFmtId="0" fontId="114" fillId="5" borderId="0" applyNumberFormat="0" applyBorder="0" applyAlignment="0" applyProtection="0"/>
    <xf numFmtId="0" fontId="114" fillId="11" borderId="0" applyNumberFormat="0" applyBorder="0" applyAlignment="0" applyProtection="0"/>
    <xf numFmtId="0" fontId="114" fillId="6" borderId="0" applyNumberFormat="0" applyBorder="0" applyAlignment="0" applyProtection="0"/>
    <xf numFmtId="0" fontId="114" fillId="12" borderId="0" applyNumberFormat="0" applyBorder="0" applyAlignment="0" applyProtection="0"/>
    <xf numFmtId="0" fontId="114" fillId="7" borderId="0" applyNumberFormat="0" applyBorder="0" applyAlignment="0" applyProtection="0"/>
    <xf numFmtId="0" fontId="114" fillId="13" borderId="0" applyNumberFormat="0" applyBorder="0" applyAlignment="0" applyProtection="0"/>
    <xf numFmtId="0" fontId="113" fillId="32" borderId="18" applyNumberFormat="0" applyFont="0" applyAlignment="0" applyProtection="0"/>
    <xf numFmtId="0" fontId="113" fillId="2" borderId="0" applyNumberFormat="0" applyBorder="0" applyAlignment="0" applyProtection="0"/>
    <xf numFmtId="0" fontId="113" fillId="8" borderId="0" applyNumberFormat="0" applyBorder="0" applyAlignment="0" applyProtection="0"/>
    <xf numFmtId="0" fontId="113" fillId="3" borderId="0" applyNumberFormat="0" applyBorder="0" applyAlignment="0" applyProtection="0"/>
    <xf numFmtId="0" fontId="113" fillId="9" borderId="0" applyNumberFormat="0" applyBorder="0" applyAlignment="0" applyProtection="0"/>
    <xf numFmtId="0" fontId="113" fillId="4" borderId="0" applyNumberFormat="0" applyBorder="0" applyAlignment="0" applyProtection="0"/>
    <xf numFmtId="0" fontId="113" fillId="10" borderId="0" applyNumberFormat="0" applyBorder="0" applyAlignment="0" applyProtection="0"/>
    <xf numFmtId="0" fontId="113" fillId="5" borderId="0" applyNumberFormat="0" applyBorder="0" applyAlignment="0" applyProtection="0"/>
    <xf numFmtId="0" fontId="113" fillId="11" borderId="0" applyNumberFormat="0" applyBorder="0" applyAlignment="0" applyProtection="0"/>
    <xf numFmtId="0" fontId="113" fillId="6" borderId="0" applyNumberFormat="0" applyBorder="0" applyAlignment="0" applyProtection="0"/>
    <xf numFmtId="0" fontId="113" fillId="12" borderId="0" applyNumberFormat="0" applyBorder="0" applyAlignment="0" applyProtection="0"/>
    <xf numFmtId="0" fontId="113" fillId="7" borderId="0" applyNumberFormat="0" applyBorder="0" applyAlignment="0" applyProtection="0"/>
    <xf numFmtId="0" fontId="113" fillId="13" borderId="0" applyNumberFormat="0" applyBorder="0" applyAlignment="0" applyProtection="0"/>
    <xf numFmtId="0" fontId="112" fillId="32" borderId="18" applyNumberFormat="0" applyFont="0" applyAlignment="0" applyProtection="0"/>
    <xf numFmtId="0" fontId="112" fillId="2" borderId="0" applyNumberFormat="0" applyBorder="0" applyAlignment="0" applyProtection="0"/>
    <xf numFmtId="0" fontId="112" fillId="8" borderId="0" applyNumberFormat="0" applyBorder="0" applyAlignment="0" applyProtection="0"/>
    <xf numFmtId="0" fontId="112" fillId="3" borderId="0" applyNumberFormat="0" applyBorder="0" applyAlignment="0" applyProtection="0"/>
    <xf numFmtId="0" fontId="112" fillId="9" borderId="0" applyNumberFormat="0" applyBorder="0" applyAlignment="0" applyProtection="0"/>
    <xf numFmtId="0" fontId="112" fillId="4" borderId="0" applyNumberFormat="0" applyBorder="0" applyAlignment="0" applyProtection="0"/>
    <xf numFmtId="0" fontId="112" fillId="10" borderId="0" applyNumberFormat="0" applyBorder="0" applyAlignment="0" applyProtection="0"/>
    <xf numFmtId="0" fontId="112" fillId="5" borderId="0" applyNumberFormat="0" applyBorder="0" applyAlignment="0" applyProtection="0"/>
    <xf numFmtId="0" fontId="112" fillId="11" borderId="0" applyNumberFormat="0" applyBorder="0" applyAlignment="0" applyProtection="0"/>
    <xf numFmtId="0" fontId="112" fillId="6" borderId="0" applyNumberFormat="0" applyBorder="0" applyAlignment="0" applyProtection="0"/>
    <xf numFmtId="0" fontId="112" fillId="12" borderId="0" applyNumberFormat="0" applyBorder="0" applyAlignment="0" applyProtection="0"/>
    <xf numFmtId="0" fontId="112" fillId="7" borderId="0" applyNumberFormat="0" applyBorder="0" applyAlignment="0" applyProtection="0"/>
    <xf numFmtId="0" fontId="112" fillId="13" borderId="0" applyNumberFormat="0" applyBorder="0" applyAlignment="0" applyProtection="0"/>
    <xf numFmtId="0" fontId="111" fillId="32" borderId="18" applyNumberFormat="0" applyFont="0" applyAlignment="0" applyProtection="0"/>
    <xf numFmtId="0" fontId="111" fillId="2" borderId="0" applyNumberFormat="0" applyBorder="0" applyAlignment="0" applyProtection="0"/>
    <xf numFmtId="0" fontId="111" fillId="8" borderId="0" applyNumberFormat="0" applyBorder="0" applyAlignment="0" applyProtection="0"/>
    <xf numFmtId="0" fontId="111" fillId="3" borderId="0" applyNumberFormat="0" applyBorder="0" applyAlignment="0" applyProtection="0"/>
    <xf numFmtId="0" fontId="111" fillId="9" borderId="0" applyNumberFormat="0" applyBorder="0" applyAlignment="0" applyProtection="0"/>
    <xf numFmtId="0" fontId="111" fillId="4" borderId="0" applyNumberFormat="0" applyBorder="0" applyAlignment="0" applyProtection="0"/>
    <xf numFmtId="0" fontId="111" fillId="10" borderId="0" applyNumberFormat="0" applyBorder="0" applyAlignment="0" applyProtection="0"/>
    <xf numFmtId="0" fontId="111" fillId="5" borderId="0" applyNumberFormat="0" applyBorder="0" applyAlignment="0" applyProtection="0"/>
    <xf numFmtId="0" fontId="111" fillId="11" borderId="0" applyNumberFormat="0" applyBorder="0" applyAlignment="0" applyProtection="0"/>
    <xf numFmtId="0" fontId="111" fillId="6" borderId="0" applyNumberFormat="0" applyBorder="0" applyAlignment="0" applyProtection="0"/>
    <xf numFmtId="0" fontId="111" fillId="12" borderId="0" applyNumberFormat="0" applyBorder="0" applyAlignment="0" applyProtection="0"/>
    <xf numFmtId="0" fontId="111" fillId="7" borderId="0" applyNumberFormat="0" applyBorder="0" applyAlignment="0" applyProtection="0"/>
    <xf numFmtId="0" fontId="111" fillId="13" borderId="0" applyNumberFormat="0" applyBorder="0" applyAlignment="0" applyProtection="0"/>
    <xf numFmtId="0" fontId="110" fillId="32" borderId="18" applyNumberFormat="0" applyFont="0" applyAlignment="0" applyProtection="0"/>
    <xf numFmtId="0" fontId="110" fillId="2" borderId="0" applyNumberFormat="0" applyBorder="0" applyAlignment="0" applyProtection="0"/>
    <xf numFmtId="0" fontId="110" fillId="8" borderId="0" applyNumberFormat="0" applyBorder="0" applyAlignment="0" applyProtection="0"/>
    <xf numFmtId="0" fontId="110" fillId="3" borderId="0" applyNumberFormat="0" applyBorder="0" applyAlignment="0" applyProtection="0"/>
    <xf numFmtId="0" fontId="110" fillId="9" borderId="0" applyNumberFormat="0" applyBorder="0" applyAlignment="0" applyProtection="0"/>
    <xf numFmtId="0" fontId="110" fillId="4" borderId="0" applyNumberFormat="0" applyBorder="0" applyAlignment="0" applyProtection="0"/>
    <xf numFmtId="0" fontId="110" fillId="10" borderId="0" applyNumberFormat="0" applyBorder="0" applyAlignment="0" applyProtection="0"/>
    <xf numFmtId="0" fontId="110" fillId="5" borderId="0" applyNumberFormat="0" applyBorder="0" applyAlignment="0" applyProtection="0"/>
    <xf numFmtId="0" fontId="110" fillId="11" borderId="0" applyNumberFormat="0" applyBorder="0" applyAlignment="0" applyProtection="0"/>
    <xf numFmtId="0" fontId="110" fillId="6" borderId="0" applyNumberFormat="0" applyBorder="0" applyAlignment="0" applyProtection="0"/>
    <xf numFmtId="0" fontId="110" fillId="12" borderId="0" applyNumberFormat="0" applyBorder="0" applyAlignment="0" applyProtection="0"/>
    <xf numFmtId="0" fontId="110" fillId="7" borderId="0" applyNumberFormat="0" applyBorder="0" applyAlignment="0" applyProtection="0"/>
    <xf numFmtId="0" fontId="110" fillId="13" borderId="0" applyNumberFormat="0" applyBorder="0" applyAlignment="0" applyProtection="0"/>
    <xf numFmtId="0" fontId="109" fillId="32" borderId="18" applyNumberFormat="0" applyFont="0" applyAlignment="0" applyProtection="0"/>
    <xf numFmtId="0" fontId="109" fillId="2" borderId="0" applyNumberFormat="0" applyBorder="0" applyAlignment="0" applyProtection="0"/>
    <xf numFmtId="0" fontId="109" fillId="8" borderId="0" applyNumberFormat="0" applyBorder="0" applyAlignment="0" applyProtection="0"/>
    <xf numFmtId="0" fontId="109" fillId="3" borderId="0" applyNumberFormat="0" applyBorder="0" applyAlignment="0" applyProtection="0"/>
    <xf numFmtId="0" fontId="109" fillId="9" borderId="0" applyNumberFormat="0" applyBorder="0" applyAlignment="0" applyProtection="0"/>
    <xf numFmtId="0" fontId="109" fillId="4" borderId="0" applyNumberFormat="0" applyBorder="0" applyAlignment="0" applyProtection="0"/>
    <xf numFmtId="0" fontId="109" fillId="10" borderId="0" applyNumberFormat="0" applyBorder="0" applyAlignment="0" applyProtection="0"/>
    <xf numFmtId="0" fontId="109" fillId="5" borderId="0" applyNumberFormat="0" applyBorder="0" applyAlignment="0" applyProtection="0"/>
    <xf numFmtId="0" fontId="109" fillId="11" borderId="0" applyNumberFormat="0" applyBorder="0" applyAlignment="0" applyProtection="0"/>
    <xf numFmtId="0" fontId="109" fillId="6" borderId="0" applyNumberFormat="0" applyBorder="0" applyAlignment="0" applyProtection="0"/>
    <xf numFmtId="0" fontId="109" fillId="12" borderId="0" applyNumberFormat="0" applyBorder="0" applyAlignment="0" applyProtection="0"/>
    <xf numFmtId="0" fontId="109" fillId="7" borderId="0" applyNumberFormat="0" applyBorder="0" applyAlignment="0" applyProtection="0"/>
    <xf numFmtId="0" fontId="109" fillId="13" borderId="0" applyNumberFormat="0" applyBorder="0" applyAlignment="0" applyProtection="0"/>
    <xf numFmtId="0" fontId="108" fillId="32" borderId="18" applyNumberFormat="0" applyFont="0" applyAlignment="0" applyProtection="0"/>
    <xf numFmtId="0" fontId="108" fillId="2" borderId="0" applyNumberFormat="0" applyBorder="0" applyAlignment="0" applyProtection="0"/>
    <xf numFmtId="0" fontId="108" fillId="8" borderId="0" applyNumberFormat="0" applyBorder="0" applyAlignment="0" applyProtection="0"/>
    <xf numFmtId="0" fontId="108" fillId="3" borderId="0" applyNumberFormat="0" applyBorder="0" applyAlignment="0" applyProtection="0"/>
    <xf numFmtId="0" fontId="108" fillId="9" borderId="0" applyNumberFormat="0" applyBorder="0" applyAlignment="0" applyProtection="0"/>
    <xf numFmtId="0" fontId="108" fillId="4" borderId="0" applyNumberFormat="0" applyBorder="0" applyAlignment="0" applyProtection="0"/>
    <xf numFmtId="0" fontId="108" fillId="10" borderId="0" applyNumberFormat="0" applyBorder="0" applyAlignment="0" applyProtection="0"/>
    <xf numFmtId="0" fontId="108" fillId="5" borderId="0" applyNumberFormat="0" applyBorder="0" applyAlignment="0" applyProtection="0"/>
    <xf numFmtId="0" fontId="108" fillId="11" borderId="0" applyNumberFormat="0" applyBorder="0" applyAlignment="0" applyProtection="0"/>
    <xf numFmtId="0" fontId="108" fillId="6" borderId="0" applyNumberFormat="0" applyBorder="0" applyAlignment="0" applyProtection="0"/>
    <xf numFmtId="0" fontId="108" fillId="12" borderId="0" applyNumberFormat="0" applyBorder="0" applyAlignment="0" applyProtection="0"/>
    <xf numFmtId="0" fontId="108" fillId="7" borderId="0" applyNumberFormat="0" applyBorder="0" applyAlignment="0" applyProtection="0"/>
    <xf numFmtId="0" fontId="108" fillId="13" borderId="0" applyNumberFormat="0" applyBorder="0" applyAlignment="0" applyProtection="0"/>
    <xf numFmtId="0" fontId="107" fillId="32" borderId="18" applyNumberFormat="0" applyFont="0" applyAlignment="0" applyProtection="0"/>
    <xf numFmtId="0" fontId="107" fillId="2" borderId="0" applyNumberFormat="0" applyBorder="0" applyAlignment="0" applyProtection="0"/>
    <xf numFmtId="0" fontId="107" fillId="8" borderId="0" applyNumberFormat="0" applyBorder="0" applyAlignment="0" applyProtection="0"/>
    <xf numFmtId="0" fontId="107" fillId="3" borderId="0" applyNumberFormat="0" applyBorder="0" applyAlignment="0" applyProtection="0"/>
    <xf numFmtId="0" fontId="107" fillId="9" borderId="0" applyNumberFormat="0" applyBorder="0" applyAlignment="0" applyProtection="0"/>
    <xf numFmtId="0" fontId="107" fillId="4" borderId="0" applyNumberFormat="0" applyBorder="0" applyAlignment="0" applyProtection="0"/>
    <xf numFmtId="0" fontId="107" fillId="10" borderId="0" applyNumberFormat="0" applyBorder="0" applyAlignment="0" applyProtection="0"/>
    <xf numFmtId="0" fontId="107" fillId="5" borderId="0" applyNumberFormat="0" applyBorder="0" applyAlignment="0" applyProtection="0"/>
    <xf numFmtId="0" fontId="107" fillId="11" borderId="0" applyNumberFormat="0" applyBorder="0" applyAlignment="0" applyProtection="0"/>
    <xf numFmtId="0" fontId="107" fillId="6" borderId="0" applyNumberFormat="0" applyBorder="0" applyAlignment="0" applyProtection="0"/>
    <xf numFmtId="0" fontId="107" fillId="12" borderId="0" applyNumberFormat="0" applyBorder="0" applyAlignment="0" applyProtection="0"/>
    <xf numFmtId="0" fontId="107" fillId="7" borderId="0" applyNumberFormat="0" applyBorder="0" applyAlignment="0" applyProtection="0"/>
    <xf numFmtId="0" fontId="107" fillId="13" borderId="0" applyNumberFormat="0" applyBorder="0" applyAlignment="0" applyProtection="0"/>
    <xf numFmtId="0" fontId="106" fillId="32" borderId="18" applyNumberFormat="0" applyFont="0" applyAlignment="0" applyProtection="0"/>
    <xf numFmtId="0" fontId="106" fillId="2" borderId="0" applyNumberFormat="0" applyBorder="0" applyAlignment="0" applyProtection="0"/>
    <xf numFmtId="0" fontId="106" fillId="8" borderId="0" applyNumberFormat="0" applyBorder="0" applyAlignment="0" applyProtection="0"/>
    <xf numFmtId="0" fontId="106" fillId="3" borderId="0" applyNumberFormat="0" applyBorder="0" applyAlignment="0" applyProtection="0"/>
    <xf numFmtId="0" fontId="106" fillId="9" borderId="0" applyNumberFormat="0" applyBorder="0" applyAlignment="0" applyProtection="0"/>
    <xf numFmtId="0" fontId="106" fillId="4" borderId="0" applyNumberFormat="0" applyBorder="0" applyAlignment="0" applyProtection="0"/>
    <xf numFmtId="0" fontId="106" fillId="10" borderId="0" applyNumberFormat="0" applyBorder="0" applyAlignment="0" applyProtection="0"/>
    <xf numFmtId="0" fontId="106" fillId="5" borderId="0" applyNumberFormat="0" applyBorder="0" applyAlignment="0" applyProtection="0"/>
    <xf numFmtId="0" fontId="106" fillId="11" borderId="0" applyNumberFormat="0" applyBorder="0" applyAlignment="0" applyProtection="0"/>
    <xf numFmtId="0" fontId="106" fillId="6" borderId="0" applyNumberFormat="0" applyBorder="0" applyAlignment="0" applyProtection="0"/>
    <xf numFmtId="0" fontId="106" fillId="12" borderId="0" applyNumberFormat="0" applyBorder="0" applyAlignment="0" applyProtection="0"/>
    <xf numFmtId="0" fontId="106" fillId="7" borderId="0" applyNumberFormat="0" applyBorder="0" applyAlignment="0" applyProtection="0"/>
    <xf numFmtId="0" fontId="106" fillId="13" borderId="0" applyNumberFormat="0" applyBorder="0" applyAlignment="0" applyProtection="0"/>
    <xf numFmtId="0" fontId="105" fillId="32" borderId="18" applyNumberFormat="0" applyFont="0" applyAlignment="0" applyProtection="0"/>
    <xf numFmtId="0" fontId="105" fillId="2" borderId="0" applyNumberFormat="0" applyBorder="0" applyAlignment="0" applyProtection="0"/>
    <xf numFmtId="0" fontId="105" fillId="8" borderId="0" applyNumberFormat="0" applyBorder="0" applyAlignment="0" applyProtection="0"/>
    <xf numFmtId="0" fontId="105" fillId="3" borderId="0" applyNumberFormat="0" applyBorder="0" applyAlignment="0" applyProtection="0"/>
    <xf numFmtId="0" fontId="105" fillId="9" borderId="0" applyNumberFormat="0" applyBorder="0" applyAlignment="0" applyProtection="0"/>
    <xf numFmtId="0" fontId="105" fillId="4" borderId="0" applyNumberFormat="0" applyBorder="0" applyAlignment="0" applyProtection="0"/>
    <xf numFmtId="0" fontId="105" fillId="10" borderId="0" applyNumberFormat="0" applyBorder="0" applyAlignment="0" applyProtection="0"/>
    <xf numFmtId="0" fontId="105" fillId="5" borderId="0" applyNumberFormat="0" applyBorder="0" applyAlignment="0" applyProtection="0"/>
    <xf numFmtId="0" fontId="105" fillId="11" borderId="0" applyNumberFormat="0" applyBorder="0" applyAlignment="0" applyProtection="0"/>
    <xf numFmtId="0" fontId="105" fillId="6" borderId="0" applyNumberFormat="0" applyBorder="0" applyAlignment="0" applyProtection="0"/>
    <xf numFmtId="0" fontId="105" fillId="12" borderId="0" applyNumberFormat="0" applyBorder="0" applyAlignment="0" applyProtection="0"/>
    <xf numFmtId="0" fontId="105" fillId="7" borderId="0" applyNumberFormat="0" applyBorder="0" applyAlignment="0" applyProtection="0"/>
    <xf numFmtId="0" fontId="105" fillId="13" borderId="0" applyNumberFormat="0" applyBorder="0" applyAlignment="0" applyProtection="0"/>
    <xf numFmtId="0" fontId="104" fillId="32" borderId="18" applyNumberFormat="0" applyFont="0" applyAlignment="0" applyProtection="0"/>
    <xf numFmtId="0" fontId="104" fillId="2" borderId="0" applyNumberFormat="0" applyBorder="0" applyAlignment="0" applyProtection="0"/>
    <xf numFmtId="0" fontId="104" fillId="8" borderId="0" applyNumberFormat="0" applyBorder="0" applyAlignment="0" applyProtection="0"/>
    <xf numFmtId="0" fontId="104" fillId="3" borderId="0" applyNumberFormat="0" applyBorder="0" applyAlignment="0" applyProtection="0"/>
    <xf numFmtId="0" fontId="104" fillId="9" borderId="0" applyNumberFormat="0" applyBorder="0" applyAlignment="0" applyProtection="0"/>
    <xf numFmtId="0" fontId="104" fillId="4" borderId="0" applyNumberFormat="0" applyBorder="0" applyAlignment="0" applyProtection="0"/>
    <xf numFmtId="0" fontId="104" fillId="10" borderId="0" applyNumberFormat="0" applyBorder="0" applyAlignment="0" applyProtection="0"/>
    <xf numFmtId="0" fontId="104" fillId="5" borderId="0" applyNumberFormat="0" applyBorder="0" applyAlignment="0" applyProtection="0"/>
    <xf numFmtId="0" fontId="104" fillId="11" borderId="0" applyNumberFormat="0" applyBorder="0" applyAlignment="0" applyProtection="0"/>
    <xf numFmtId="0" fontId="104" fillId="6" borderId="0" applyNumberFormat="0" applyBorder="0" applyAlignment="0" applyProtection="0"/>
    <xf numFmtId="0" fontId="104" fillId="12" borderId="0" applyNumberFormat="0" applyBorder="0" applyAlignment="0" applyProtection="0"/>
    <xf numFmtId="0" fontId="104" fillId="7" borderId="0" applyNumberFormat="0" applyBorder="0" applyAlignment="0" applyProtection="0"/>
    <xf numFmtId="0" fontId="104" fillId="13" borderId="0" applyNumberFormat="0" applyBorder="0" applyAlignment="0" applyProtection="0"/>
    <xf numFmtId="0" fontId="103" fillId="32" borderId="18" applyNumberFormat="0" applyFont="0" applyAlignment="0" applyProtection="0"/>
    <xf numFmtId="0" fontId="103" fillId="2" borderId="0" applyNumberFormat="0" applyBorder="0" applyAlignment="0" applyProtection="0"/>
    <xf numFmtId="0" fontId="103" fillId="8" borderId="0" applyNumberFormat="0" applyBorder="0" applyAlignment="0" applyProtection="0"/>
    <xf numFmtId="0" fontId="103" fillId="3" borderId="0" applyNumberFormat="0" applyBorder="0" applyAlignment="0" applyProtection="0"/>
    <xf numFmtId="0" fontId="103" fillId="9" borderId="0" applyNumberFormat="0" applyBorder="0" applyAlignment="0" applyProtection="0"/>
    <xf numFmtId="0" fontId="103" fillId="4" borderId="0" applyNumberFormat="0" applyBorder="0" applyAlignment="0" applyProtection="0"/>
    <xf numFmtId="0" fontId="103" fillId="10" borderId="0" applyNumberFormat="0" applyBorder="0" applyAlignment="0" applyProtection="0"/>
    <xf numFmtId="0" fontId="103" fillId="5" borderId="0" applyNumberFormat="0" applyBorder="0" applyAlignment="0" applyProtection="0"/>
    <xf numFmtId="0" fontId="103" fillId="11" borderId="0" applyNumberFormat="0" applyBorder="0" applyAlignment="0" applyProtection="0"/>
    <xf numFmtId="0" fontId="103" fillId="6" borderId="0" applyNumberFormat="0" applyBorder="0" applyAlignment="0" applyProtection="0"/>
    <xf numFmtId="0" fontId="103" fillId="12" borderId="0" applyNumberFormat="0" applyBorder="0" applyAlignment="0" applyProtection="0"/>
    <xf numFmtId="0" fontId="103" fillId="7" borderId="0" applyNumberFormat="0" applyBorder="0" applyAlignment="0" applyProtection="0"/>
    <xf numFmtId="0" fontId="103" fillId="13" borderId="0" applyNumberFormat="0" applyBorder="0" applyAlignment="0" applyProtection="0"/>
    <xf numFmtId="0" fontId="102" fillId="32" borderId="18" applyNumberFormat="0" applyFont="0" applyAlignment="0" applyProtection="0"/>
    <xf numFmtId="0" fontId="102" fillId="2" borderId="0" applyNumberFormat="0" applyBorder="0" applyAlignment="0" applyProtection="0"/>
    <xf numFmtId="0" fontId="102" fillId="8" borderId="0" applyNumberFormat="0" applyBorder="0" applyAlignment="0" applyProtection="0"/>
    <xf numFmtId="0" fontId="102" fillId="3" borderId="0" applyNumberFormat="0" applyBorder="0" applyAlignment="0" applyProtection="0"/>
    <xf numFmtId="0" fontId="102" fillId="9" borderId="0" applyNumberFormat="0" applyBorder="0" applyAlignment="0" applyProtection="0"/>
    <xf numFmtId="0" fontId="102" fillId="4" borderId="0" applyNumberFormat="0" applyBorder="0" applyAlignment="0" applyProtection="0"/>
    <xf numFmtId="0" fontId="102" fillId="10" borderId="0" applyNumberFormat="0" applyBorder="0" applyAlignment="0" applyProtection="0"/>
    <xf numFmtId="0" fontId="102" fillId="5" borderId="0" applyNumberFormat="0" applyBorder="0" applyAlignment="0" applyProtection="0"/>
    <xf numFmtId="0" fontId="102" fillId="11" borderId="0" applyNumberFormat="0" applyBorder="0" applyAlignment="0" applyProtection="0"/>
    <xf numFmtId="0" fontId="102" fillId="6" borderId="0" applyNumberFormat="0" applyBorder="0" applyAlignment="0" applyProtection="0"/>
    <xf numFmtId="0" fontId="102" fillId="12" borderId="0" applyNumberFormat="0" applyBorder="0" applyAlignment="0" applyProtection="0"/>
    <xf numFmtId="0" fontId="102" fillId="7" borderId="0" applyNumberFormat="0" applyBorder="0" applyAlignment="0" applyProtection="0"/>
    <xf numFmtId="0" fontId="102" fillId="13" borderId="0" applyNumberFormat="0" applyBorder="0" applyAlignment="0" applyProtection="0"/>
    <xf numFmtId="0" fontId="101" fillId="32" borderId="18" applyNumberFormat="0" applyFont="0" applyAlignment="0" applyProtection="0"/>
    <xf numFmtId="0" fontId="101" fillId="2" borderId="0" applyNumberFormat="0" applyBorder="0" applyAlignment="0" applyProtection="0"/>
    <xf numFmtId="0" fontId="101" fillId="8" borderId="0" applyNumberFormat="0" applyBorder="0" applyAlignment="0" applyProtection="0"/>
    <xf numFmtId="0" fontId="101" fillId="3" borderId="0" applyNumberFormat="0" applyBorder="0" applyAlignment="0" applyProtection="0"/>
    <xf numFmtId="0" fontId="101" fillId="9" borderId="0" applyNumberFormat="0" applyBorder="0" applyAlignment="0" applyProtection="0"/>
    <xf numFmtId="0" fontId="101" fillId="4" borderId="0" applyNumberFormat="0" applyBorder="0" applyAlignment="0" applyProtection="0"/>
    <xf numFmtId="0" fontId="101" fillId="10" borderId="0" applyNumberFormat="0" applyBorder="0" applyAlignment="0" applyProtection="0"/>
    <xf numFmtId="0" fontId="101" fillId="5" borderId="0" applyNumberFormat="0" applyBorder="0" applyAlignment="0" applyProtection="0"/>
    <xf numFmtId="0" fontId="101" fillId="11" borderId="0" applyNumberFormat="0" applyBorder="0" applyAlignment="0" applyProtection="0"/>
    <xf numFmtId="0" fontId="101" fillId="6" borderId="0" applyNumberFormat="0" applyBorder="0" applyAlignment="0" applyProtection="0"/>
    <xf numFmtId="0" fontId="101" fillId="12" borderId="0" applyNumberFormat="0" applyBorder="0" applyAlignment="0" applyProtection="0"/>
    <xf numFmtId="0" fontId="101" fillId="7" borderId="0" applyNumberFormat="0" applyBorder="0" applyAlignment="0" applyProtection="0"/>
    <xf numFmtId="0" fontId="101" fillId="13" borderId="0" applyNumberFormat="0" applyBorder="0" applyAlignment="0" applyProtection="0"/>
    <xf numFmtId="0" fontId="100" fillId="32" borderId="18" applyNumberFormat="0" applyFont="0" applyAlignment="0" applyProtection="0"/>
    <xf numFmtId="0" fontId="100" fillId="2" borderId="0" applyNumberFormat="0" applyBorder="0" applyAlignment="0" applyProtection="0"/>
    <xf numFmtId="0" fontId="100" fillId="8" borderId="0" applyNumberFormat="0" applyBorder="0" applyAlignment="0" applyProtection="0"/>
    <xf numFmtId="0" fontId="100" fillId="3" borderId="0" applyNumberFormat="0" applyBorder="0" applyAlignment="0" applyProtection="0"/>
    <xf numFmtId="0" fontId="100" fillId="9" borderId="0" applyNumberFormat="0" applyBorder="0" applyAlignment="0" applyProtection="0"/>
    <xf numFmtId="0" fontId="100" fillId="4" borderId="0" applyNumberFormat="0" applyBorder="0" applyAlignment="0" applyProtection="0"/>
    <xf numFmtId="0" fontId="100" fillId="10" borderId="0" applyNumberFormat="0" applyBorder="0" applyAlignment="0" applyProtection="0"/>
    <xf numFmtId="0" fontId="100" fillId="5" borderId="0" applyNumberFormat="0" applyBorder="0" applyAlignment="0" applyProtection="0"/>
    <xf numFmtId="0" fontId="100" fillId="11" borderId="0" applyNumberFormat="0" applyBorder="0" applyAlignment="0" applyProtection="0"/>
    <xf numFmtId="0" fontId="100" fillId="6" borderId="0" applyNumberFormat="0" applyBorder="0" applyAlignment="0" applyProtection="0"/>
    <xf numFmtId="0" fontId="100" fillId="12" borderId="0" applyNumberFormat="0" applyBorder="0" applyAlignment="0" applyProtection="0"/>
    <xf numFmtId="0" fontId="100" fillId="7" borderId="0" applyNumberFormat="0" applyBorder="0" applyAlignment="0" applyProtection="0"/>
    <xf numFmtId="0" fontId="100" fillId="13" borderId="0" applyNumberFormat="0" applyBorder="0" applyAlignment="0" applyProtection="0"/>
    <xf numFmtId="0" fontId="99" fillId="32" borderId="18" applyNumberFormat="0" applyFont="0" applyAlignment="0" applyProtection="0"/>
    <xf numFmtId="0" fontId="99" fillId="2" borderId="0" applyNumberFormat="0" applyBorder="0" applyAlignment="0" applyProtection="0"/>
    <xf numFmtId="0" fontId="99" fillId="8" borderId="0" applyNumberFormat="0" applyBorder="0" applyAlignment="0" applyProtection="0"/>
    <xf numFmtId="0" fontId="99" fillId="3" borderId="0" applyNumberFormat="0" applyBorder="0" applyAlignment="0" applyProtection="0"/>
    <xf numFmtId="0" fontId="99" fillId="9" borderId="0" applyNumberFormat="0" applyBorder="0" applyAlignment="0" applyProtection="0"/>
    <xf numFmtId="0" fontId="99" fillId="4" borderId="0" applyNumberFormat="0" applyBorder="0" applyAlignment="0" applyProtection="0"/>
    <xf numFmtId="0" fontId="99" fillId="10" borderId="0" applyNumberFormat="0" applyBorder="0" applyAlignment="0" applyProtection="0"/>
    <xf numFmtId="0" fontId="99" fillId="5" borderId="0" applyNumberFormat="0" applyBorder="0" applyAlignment="0" applyProtection="0"/>
    <xf numFmtId="0" fontId="99" fillId="11" borderId="0" applyNumberFormat="0" applyBorder="0" applyAlignment="0" applyProtection="0"/>
    <xf numFmtId="0" fontId="99" fillId="6" borderId="0" applyNumberFormat="0" applyBorder="0" applyAlignment="0" applyProtection="0"/>
    <xf numFmtId="0" fontId="99" fillId="12" borderId="0" applyNumberFormat="0" applyBorder="0" applyAlignment="0" applyProtection="0"/>
    <xf numFmtId="0" fontId="99" fillId="7" borderId="0" applyNumberFormat="0" applyBorder="0" applyAlignment="0" applyProtection="0"/>
    <xf numFmtId="0" fontId="99" fillId="13" borderId="0" applyNumberFormat="0" applyBorder="0" applyAlignment="0" applyProtection="0"/>
    <xf numFmtId="0" fontId="98" fillId="32" borderId="18" applyNumberFormat="0" applyFont="0" applyAlignment="0" applyProtection="0"/>
    <xf numFmtId="0" fontId="98" fillId="2" borderId="0" applyNumberFormat="0" applyBorder="0" applyAlignment="0" applyProtection="0"/>
    <xf numFmtId="0" fontId="98" fillId="8" borderId="0" applyNumberFormat="0" applyBorder="0" applyAlignment="0" applyProtection="0"/>
    <xf numFmtId="0" fontId="98" fillId="3" borderId="0" applyNumberFormat="0" applyBorder="0" applyAlignment="0" applyProtection="0"/>
    <xf numFmtId="0" fontId="98" fillId="9" borderId="0" applyNumberFormat="0" applyBorder="0" applyAlignment="0" applyProtection="0"/>
    <xf numFmtId="0" fontId="98" fillId="4" borderId="0" applyNumberFormat="0" applyBorder="0" applyAlignment="0" applyProtection="0"/>
    <xf numFmtId="0" fontId="98" fillId="10" borderId="0" applyNumberFormat="0" applyBorder="0" applyAlignment="0" applyProtection="0"/>
    <xf numFmtId="0" fontId="98" fillId="5" borderId="0" applyNumberFormat="0" applyBorder="0" applyAlignment="0" applyProtection="0"/>
    <xf numFmtId="0" fontId="98" fillId="11" borderId="0" applyNumberFormat="0" applyBorder="0" applyAlignment="0" applyProtection="0"/>
    <xf numFmtId="0" fontId="98" fillId="6" borderId="0" applyNumberFormat="0" applyBorder="0" applyAlignment="0" applyProtection="0"/>
    <xf numFmtId="0" fontId="98" fillId="12" borderId="0" applyNumberFormat="0" applyBorder="0" applyAlignment="0" applyProtection="0"/>
    <xf numFmtId="0" fontId="98" fillId="7" borderId="0" applyNumberFormat="0" applyBorder="0" applyAlignment="0" applyProtection="0"/>
    <xf numFmtId="0" fontId="98" fillId="13" borderId="0" applyNumberFormat="0" applyBorder="0" applyAlignment="0" applyProtection="0"/>
    <xf numFmtId="0" fontId="97" fillId="32" borderId="18" applyNumberFormat="0" applyFont="0" applyAlignment="0" applyProtection="0"/>
    <xf numFmtId="0" fontId="97" fillId="2" borderId="0" applyNumberFormat="0" applyBorder="0" applyAlignment="0" applyProtection="0"/>
    <xf numFmtId="0" fontId="97" fillId="8" borderId="0" applyNumberFormat="0" applyBorder="0" applyAlignment="0" applyProtection="0"/>
    <xf numFmtId="0" fontId="97" fillId="3" borderId="0" applyNumberFormat="0" applyBorder="0" applyAlignment="0" applyProtection="0"/>
    <xf numFmtId="0" fontId="97" fillId="9" borderId="0" applyNumberFormat="0" applyBorder="0" applyAlignment="0" applyProtection="0"/>
    <xf numFmtId="0" fontId="97" fillId="4" borderId="0" applyNumberFormat="0" applyBorder="0" applyAlignment="0" applyProtection="0"/>
    <xf numFmtId="0" fontId="97" fillId="10" borderId="0" applyNumberFormat="0" applyBorder="0" applyAlignment="0" applyProtection="0"/>
    <xf numFmtId="0" fontId="97" fillId="5" borderId="0" applyNumberFormat="0" applyBorder="0" applyAlignment="0" applyProtection="0"/>
    <xf numFmtId="0" fontId="97" fillId="11" borderId="0" applyNumberFormat="0" applyBorder="0" applyAlignment="0" applyProtection="0"/>
    <xf numFmtId="0" fontId="97" fillId="6" borderId="0" applyNumberFormat="0" applyBorder="0" applyAlignment="0" applyProtection="0"/>
    <xf numFmtId="0" fontId="97" fillId="12" borderId="0" applyNumberFormat="0" applyBorder="0" applyAlignment="0" applyProtection="0"/>
    <xf numFmtId="0" fontId="97" fillId="7" borderId="0" applyNumberFormat="0" applyBorder="0" applyAlignment="0" applyProtection="0"/>
    <xf numFmtId="0" fontId="97" fillId="13" borderId="0" applyNumberFormat="0" applyBorder="0" applyAlignment="0" applyProtection="0"/>
    <xf numFmtId="0" fontId="97" fillId="32" borderId="18" applyNumberFormat="0" applyFont="0" applyAlignment="0" applyProtection="0"/>
    <xf numFmtId="0" fontId="97" fillId="2" borderId="0" applyNumberFormat="0" applyBorder="0" applyAlignment="0" applyProtection="0"/>
    <xf numFmtId="0" fontId="97" fillId="8" borderId="0" applyNumberFormat="0" applyBorder="0" applyAlignment="0" applyProtection="0"/>
    <xf numFmtId="0" fontId="97" fillId="3" borderId="0" applyNumberFormat="0" applyBorder="0" applyAlignment="0" applyProtection="0"/>
    <xf numFmtId="0" fontId="97" fillId="9" borderId="0" applyNumberFormat="0" applyBorder="0" applyAlignment="0" applyProtection="0"/>
    <xf numFmtId="0" fontId="97" fillId="4" borderId="0" applyNumberFormat="0" applyBorder="0" applyAlignment="0" applyProtection="0"/>
    <xf numFmtId="0" fontId="97" fillId="10" borderId="0" applyNumberFormat="0" applyBorder="0" applyAlignment="0" applyProtection="0"/>
    <xf numFmtId="0" fontId="97" fillId="5" borderId="0" applyNumberFormat="0" applyBorder="0" applyAlignment="0" applyProtection="0"/>
    <xf numFmtId="0" fontId="97" fillId="11" borderId="0" applyNumberFormat="0" applyBorder="0" applyAlignment="0" applyProtection="0"/>
    <xf numFmtId="0" fontId="97" fillId="6" borderId="0" applyNumberFormat="0" applyBorder="0" applyAlignment="0" applyProtection="0"/>
    <xf numFmtId="0" fontId="97" fillId="12" borderId="0" applyNumberFormat="0" applyBorder="0" applyAlignment="0" applyProtection="0"/>
    <xf numFmtId="0" fontId="97" fillId="7" borderId="0" applyNumberFormat="0" applyBorder="0" applyAlignment="0" applyProtection="0"/>
    <xf numFmtId="0" fontId="97" fillId="13" borderId="0" applyNumberFormat="0" applyBorder="0" applyAlignment="0" applyProtection="0"/>
    <xf numFmtId="0" fontId="96" fillId="32" borderId="18" applyNumberFormat="0" applyFont="0" applyAlignment="0" applyProtection="0"/>
    <xf numFmtId="0" fontId="96" fillId="2" borderId="0" applyNumberFormat="0" applyBorder="0" applyAlignment="0" applyProtection="0"/>
    <xf numFmtId="0" fontId="96" fillId="8" borderId="0" applyNumberFormat="0" applyBorder="0" applyAlignment="0" applyProtection="0"/>
    <xf numFmtId="0" fontId="96" fillId="3" borderId="0" applyNumberFormat="0" applyBorder="0" applyAlignment="0" applyProtection="0"/>
    <xf numFmtId="0" fontId="96" fillId="9" borderId="0" applyNumberFormat="0" applyBorder="0" applyAlignment="0" applyProtection="0"/>
    <xf numFmtId="0" fontId="96" fillId="4" borderId="0" applyNumberFormat="0" applyBorder="0" applyAlignment="0" applyProtection="0"/>
    <xf numFmtId="0" fontId="96" fillId="10" borderId="0" applyNumberFormat="0" applyBorder="0" applyAlignment="0" applyProtection="0"/>
    <xf numFmtId="0" fontId="96" fillId="5" borderId="0" applyNumberFormat="0" applyBorder="0" applyAlignment="0" applyProtection="0"/>
    <xf numFmtId="0" fontId="96" fillId="11" borderId="0" applyNumberFormat="0" applyBorder="0" applyAlignment="0" applyProtection="0"/>
    <xf numFmtId="0" fontId="96" fillId="6" borderId="0" applyNumberFormat="0" applyBorder="0" applyAlignment="0" applyProtection="0"/>
    <xf numFmtId="0" fontId="96" fillId="12" borderId="0" applyNumberFormat="0" applyBorder="0" applyAlignment="0" applyProtection="0"/>
    <xf numFmtId="0" fontId="96" fillId="7" borderId="0" applyNumberFormat="0" applyBorder="0" applyAlignment="0" applyProtection="0"/>
    <xf numFmtId="0" fontId="96" fillId="13" borderId="0" applyNumberFormat="0" applyBorder="0" applyAlignment="0" applyProtection="0"/>
    <xf numFmtId="0" fontId="96" fillId="32" borderId="18" applyNumberFormat="0" applyFont="0" applyAlignment="0" applyProtection="0"/>
    <xf numFmtId="0" fontId="96" fillId="2" borderId="0" applyNumberFormat="0" applyBorder="0" applyAlignment="0" applyProtection="0"/>
    <xf numFmtId="0" fontId="96" fillId="8" borderId="0" applyNumberFormat="0" applyBorder="0" applyAlignment="0" applyProtection="0"/>
    <xf numFmtId="0" fontId="96" fillId="3" borderId="0" applyNumberFormat="0" applyBorder="0" applyAlignment="0" applyProtection="0"/>
    <xf numFmtId="0" fontId="96" fillId="9" borderId="0" applyNumberFormat="0" applyBorder="0" applyAlignment="0" applyProtection="0"/>
    <xf numFmtId="0" fontId="96" fillId="4" borderId="0" applyNumberFormat="0" applyBorder="0" applyAlignment="0" applyProtection="0"/>
    <xf numFmtId="0" fontId="96" fillId="10" borderId="0" applyNumberFormat="0" applyBorder="0" applyAlignment="0" applyProtection="0"/>
    <xf numFmtId="0" fontId="96" fillId="5" borderId="0" applyNumberFormat="0" applyBorder="0" applyAlignment="0" applyProtection="0"/>
    <xf numFmtId="0" fontId="96" fillId="11" borderId="0" applyNumberFormat="0" applyBorder="0" applyAlignment="0" applyProtection="0"/>
    <xf numFmtId="0" fontId="96" fillId="6" borderId="0" applyNumberFormat="0" applyBorder="0" applyAlignment="0" applyProtection="0"/>
    <xf numFmtId="0" fontId="96" fillId="12" borderId="0" applyNumberFormat="0" applyBorder="0" applyAlignment="0" applyProtection="0"/>
    <xf numFmtId="0" fontId="96" fillId="7" borderId="0" applyNumberFormat="0" applyBorder="0" applyAlignment="0" applyProtection="0"/>
    <xf numFmtId="0" fontId="96" fillId="13" borderId="0" applyNumberFormat="0" applyBorder="0" applyAlignment="0" applyProtection="0"/>
    <xf numFmtId="0" fontId="95" fillId="32" borderId="18" applyNumberFormat="0" applyFont="0" applyAlignment="0" applyProtection="0"/>
    <xf numFmtId="0" fontId="95" fillId="2" borderId="0" applyNumberFormat="0" applyBorder="0" applyAlignment="0" applyProtection="0"/>
    <xf numFmtId="0" fontId="95" fillId="8" borderId="0" applyNumberFormat="0" applyBorder="0" applyAlignment="0" applyProtection="0"/>
    <xf numFmtId="0" fontId="95" fillId="3" borderId="0" applyNumberFormat="0" applyBorder="0" applyAlignment="0" applyProtection="0"/>
    <xf numFmtId="0" fontId="95" fillId="9" borderId="0" applyNumberFormat="0" applyBorder="0" applyAlignment="0" applyProtection="0"/>
    <xf numFmtId="0" fontId="95" fillId="4" borderId="0" applyNumberFormat="0" applyBorder="0" applyAlignment="0" applyProtection="0"/>
    <xf numFmtId="0" fontId="95" fillId="10" borderId="0" applyNumberFormat="0" applyBorder="0" applyAlignment="0" applyProtection="0"/>
    <xf numFmtId="0" fontId="95" fillId="5" borderId="0" applyNumberFormat="0" applyBorder="0" applyAlignment="0" applyProtection="0"/>
    <xf numFmtId="0" fontId="95" fillId="11" borderId="0" applyNumberFormat="0" applyBorder="0" applyAlignment="0" applyProtection="0"/>
    <xf numFmtId="0" fontId="95" fillId="6" borderId="0" applyNumberFormat="0" applyBorder="0" applyAlignment="0" applyProtection="0"/>
    <xf numFmtId="0" fontId="95" fillId="12" borderId="0" applyNumberFormat="0" applyBorder="0" applyAlignment="0" applyProtection="0"/>
    <xf numFmtId="0" fontId="95" fillId="7" borderId="0" applyNumberFormat="0" applyBorder="0" applyAlignment="0" applyProtection="0"/>
    <xf numFmtId="0" fontId="95" fillId="13" borderId="0" applyNumberFormat="0" applyBorder="0" applyAlignment="0" applyProtection="0"/>
    <xf numFmtId="0" fontId="94" fillId="32" borderId="18" applyNumberFormat="0" applyFont="0" applyAlignment="0" applyProtection="0"/>
    <xf numFmtId="0" fontId="94" fillId="2" borderId="0" applyNumberFormat="0" applyBorder="0" applyAlignment="0" applyProtection="0"/>
    <xf numFmtId="0" fontId="94" fillId="8" borderId="0" applyNumberFormat="0" applyBorder="0" applyAlignment="0" applyProtection="0"/>
    <xf numFmtId="0" fontId="94" fillId="3" borderId="0" applyNumberFormat="0" applyBorder="0" applyAlignment="0" applyProtection="0"/>
    <xf numFmtId="0" fontId="94" fillId="9" borderId="0" applyNumberFormat="0" applyBorder="0" applyAlignment="0" applyProtection="0"/>
    <xf numFmtId="0" fontId="94" fillId="4" borderId="0" applyNumberFormat="0" applyBorder="0" applyAlignment="0" applyProtection="0"/>
    <xf numFmtId="0" fontId="94" fillId="10" borderId="0" applyNumberFormat="0" applyBorder="0" applyAlignment="0" applyProtection="0"/>
    <xf numFmtId="0" fontId="94" fillId="5" borderId="0" applyNumberFormat="0" applyBorder="0" applyAlignment="0" applyProtection="0"/>
    <xf numFmtId="0" fontId="94" fillId="11" borderId="0" applyNumberFormat="0" applyBorder="0" applyAlignment="0" applyProtection="0"/>
    <xf numFmtId="0" fontId="94" fillId="6" borderId="0" applyNumberFormat="0" applyBorder="0" applyAlignment="0" applyProtection="0"/>
    <xf numFmtId="0" fontId="94" fillId="12" borderId="0" applyNumberFormat="0" applyBorder="0" applyAlignment="0" applyProtection="0"/>
    <xf numFmtId="0" fontId="94" fillId="7" borderId="0" applyNumberFormat="0" applyBorder="0" applyAlignment="0" applyProtection="0"/>
    <xf numFmtId="0" fontId="94" fillId="13" borderId="0" applyNumberFormat="0" applyBorder="0" applyAlignment="0" applyProtection="0"/>
    <xf numFmtId="0" fontId="93" fillId="32" borderId="18" applyNumberFormat="0" applyFont="0" applyAlignment="0" applyProtection="0"/>
    <xf numFmtId="0" fontId="93" fillId="2" borderId="0" applyNumberFormat="0" applyBorder="0" applyAlignment="0" applyProtection="0"/>
    <xf numFmtId="0" fontId="93" fillId="8" borderId="0" applyNumberFormat="0" applyBorder="0" applyAlignment="0" applyProtection="0"/>
    <xf numFmtId="0" fontId="93" fillId="3" borderId="0" applyNumberFormat="0" applyBorder="0" applyAlignment="0" applyProtection="0"/>
    <xf numFmtId="0" fontId="93" fillId="9" borderId="0" applyNumberFormat="0" applyBorder="0" applyAlignment="0" applyProtection="0"/>
    <xf numFmtId="0" fontId="93" fillId="4" borderId="0" applyNumberFormat="0" applyBorder="0" applyAlignment="0" applyProtection="0"/>
    <xf numFmtId="0" fontId="93" fillId="10" borderId="0" applyNumberFormat="0" applyBorder="0" applyAlignment="0" applyProtection="0"/>
    <xf numFmtId="0" fontId="93" fillId="5" borderId="0" applyNumberFormat="0" applyBorder="0" applyAlignment="0" applyProtection="0"/>
    <xf numFmtId="0" fontId="93" fillId="11" borderId="0" applyNumberFormat="0" applyBorder="0" applyAlignment="0" applyProtection="0"/>
    <xf numFmtId="0" fontId="93" fillId="6" borderId="0" applyNumberFormat="0" applyBorder="0" applyAlignment="0" applyProtection="0"/>
    <xf numFmtId="0" fontId="93" fillId="12" borderId="0" applyNumberFormat="0" applyBorder="0" applyAlignment="0" applyProtection="0"/>
    <xf numFmtId="0" fontId="93" fillId="7" borderId="0" applyNumberFormat="0" applyBorder="0" applyAlignment="0" applyProtection="0"/>
    <xf numFmtId="0" fontId="93" fillId="13" borderId="0" applyNumberFormat="0" applyBorder="0" applyAlignment="0" applyProtection="0"/>
    <xf numFmtId="0" fontId="93" fillId="32" borderId="18" applyNumberFormat="0" applyFont="0" applyAlignment="0" applyProtection="0"/>
    <xf numFmtId="0" fontId="93" fillId="2" borderId="0" applyNumberFormat="0" applyBorder="0" applyAlignment="0" applyProtection="0"/>
    <xf numFmtId="0" fontId="93" fillId="8" borderId="0" applyNumberFormat="0" applyBorder="0" applyAlignment="0" applyProtection="0"/>
    <xf numFmtId="0" fontId="93" fillId="3" borderId="0" applyNumberFormat="0" applyBorder="0" applyAlignment="0" applyProtection="0"/>
    <xf numFmtId="0" fontId="93" fillId="9" borderId="0" applyNumberFormat="0" applyBorder="0" applyAlignment="0" applyProtection="0"/>
    <xf numFmtId="0" fontId="93" fillId="4" borderId="0" applyNumberFormat="0" applyBorder="0" applyAlignment="0" applyProtection="0"/>
    <xf numFmtId="0" fontId="93" fillId="10" borderId="0" applyNumberFormat="0" applyBorder="0" applyAlignment="0" applyProtection="0"/>
    <xf numFmtId="0" fontId="93" fillId="5" borderId="0" applyNumberFormat="0" applyBorder="0" applyAlignment="0" applyProtection="0"/>
    <xf numFmtId="0" fontId="93" fillId="11" borderId="0" applyNumberFormat="0" applyBorder="0" applyAlignment="0" applyProtection="0"/>
    <xf numFmtId="0" fontId="93" fillId="6" borderId="0" applyNumberFormat="0" applyBorder="0" applyAlignment="0" applyProtection="0"/>
    <xf numFmtId="0" fontId="93" fillId="12" borderId="0" applyNumberFormat="0" applyBorder="0" applyAlignment="0" applyProtection="0"/>
    <xf numFmtId="0" fontId="93" fillId="7" borderId="0" applyNumberFormat="0" applyBorder="0" applyAlignment="0" applyProtection="0"/>
    <xf numFmtId="0" fontId="93" fillId="13" borderId="0" applyNumberFormat="0" applyBorder="0" applyAlignment="0" applyProtection="0"/>
    <xf numFmtId="0" fontId="92" fillId="32" borderId="18" applyNumberFormat="0" applyFont="0" applyAlignment="0" applyProtection="0"/>
    <xf numFmtId="0" fontId="92" fillId="2" borderId="0" applyNumberFormat="0" applyBorder="0" applyAlignment="0" applyProtection="0"/>
    <xf numFmtId="0" fontId="92" fillId="8" borderId="0" applyNumberFormat="0" applyBorder="0" applyAlignment="0" applyProtection="0"/>
    <xf numFmtId="0" fontId="92" fillId="3" borderId="0" applyNumberFormat="0" applyBorder="0" applyAlignment="0" applyProtection="0"/>
    <xf numFmtId="0" fontId="92" fillId="9" borderId="0" applyNumberFormat="0" applyBorder="0" applyAlignment="0" applyProtection="0"/>
    <xf numFmtId="0" fontId="92" fillId="4" borderId="0" applyNumberFormat="0" applyBorder="0" applyAlignment="0" applyProtection="0"/>
    <xf numFmtId="0" fontId="92" fillId="10" borderId="0" applyNumberFormat="0" applyBorder="0" applyAlignment="0" applyProtection="0"/>
    <xf numFmtId="0" fontId="92" fillId="5" borderId="0" applyNumberFormat="0" applyBorder="0" applyAlignment="0" applyProtection="0"/>
    <xf numFmtId="0" fontId="92" fillId="11" borderId="0" applyNumberFormat="0" applyBorder="0" applyAlignment="0" applyProtection="0"/>
    <xf numFmtId="0" fontId="92" fillId="6" borderId="0" applyNumberFormat="0" applyBorder="0" applyAlignment="0" applyProtection="0"/>
    <xf numFmtId="0" fontId="92" fillId="12" borderId="0" applyNumberFormat="0" applyBorder="0" applyAlignment="0" applyProtection="0"/>
    <xf numFmtId="0" fontId="92" fillId="7" borderId="0" applyNumberFormat="0" applyBorder="0" applyAlignment="0" applyProtection="0"/>
    <xf numFmtId="0" fontId="92" fillId="13" borderId="0" applyNumberFormat="0" applyBorder="0" applyAlignment="0" applyProtection="0"/>
    <xf numFmtId="0" fontId="92" fillId="32" borderId="18" applyNumberFormat="0" applyFont="0" applyAlignment="0" applyProtection="0"/>
    <xf numFmtId="0" fontId="92" fillId="2" borderId="0" applyNumberFormat="0" applyBorder="0" applyAlignment="0" applyProtection="0"/>
    <xf numFmtId="0" fontId="92" fillId="8" borderId="0" applyNumberFormat="0" applyBorder="0" applyAlignment="0" applyProtection="0"/>
    <xf numFmtId="0" fontId="92" fillId="3" borderId="0" applyNumberFormat="0" applyBorder="0" applyAlignment="0" applyProtection="0"/>
    <xf numFmtId="0" fontId="92" fillId="9" borderId="0" applyNumberFormat="0" applyBorder="0" applyAlignment="0" applyProtection="0"/>
    <xf numFmtId="0" fontId="92" fillId="4" borderId="0" applyNumberFormat="0" applyBorder="0" applyAlignment="0" applyProtection="0"/>
    <xf numFmtId="0" fontId="92" fillId="10" borderId="0" applyNumberFormat="0" applyBorder="0" applyAlignment="0" applyProtection="0"/>
    <xf numFmtId="0" fontId="92" fillId="5" borderId="0" applyNumberFormat="0" applyBorder="0" applyAlignment="0" applyProtection="0"/>
    <xf numFmtId="0" fontId="92" fillId="11" borderId="0" applyNumberFormat="0" applyBorder="0" applyAlignment="0" applyProtection="0"/>
    <xf numFmtId="0" fontId="92" fillId="6" borderId="0" applyNumberFormat="0" applyBorder="0" applyAlignment="0" applyProtection="0"/>
    <xf numFmtId="0" fontId="92" fillId="12" borderId="0" applyNumberFormat="0" applyBorder="0" applyAlignment="0" applyProtection="0"/>
    <xf numFmtId="0" fontId="92" fillId="7" borderId="0" applyNumberFormat="0" applyBorder="0" applyAlignment="0" applyProtection="0"/>
    <xf numFmtId="0" fontId="92" fillId="13" borderId="0" applyNumberFormat="0" applyBorder="0" applyAlignment="0" applyProtection="0"/>
    <xf numFmtId="0" fontId="91" fillId="32" borderId="18" applyNumberFormat="0" applyFont="0" applyAlignment="0" applyProtection="0"/>
    <xf numFmtId="0" fontId="91" fillId="2" borderId="0" applyNumberFormat="0" applyBorder="0" applyAlignment="0" applyProtection="0"/>
    <xf numFmtId="0" fontId="91" fillId="8" borderId="0" applyNumberFormat="0" applyBorder="0" applyAlignment="0" applyProtection="0"/>
    <xf numFmtId="0" fontId="91" fillId="3" borderId="0" applyNumberFormat="0" applyBorder="0" applyAlignment="0" applyProtection="0"/>
    <xf numFmtId="0" fontId="91" fillId="9" borderId="0" applyNumberFormat="0" applyBorder="0" applyAlignment="0" applyProtection="0"/>
    <xf numFmtId="0" fontId="91" fillId="4" borderId="0" applyNumberFormat="0" applyBorder="0" applyAlignment="0" applyProtection="0"/>
    <xf numFmtId="0" fontId="91" fillId="10" borderId="0" applyNumberFormat="0" applyBorder="0" applyAlignment="0" applyProtection="0"/>
    <xf numFmtId="0" fontId="91" fillId="5" borderId="0" applyNumberFormat="0" applyBorder="0" applyAlignment="0" applyProtection="0"/>
    <xf numFmtId="0" fontId="91" fillId="11" borderId="0" applyNumberFormat="0" applyBorder="0" applyAlignment="0" applyProtection="0"/>
    <xf numFmtId="0" fontId="91" fillId="6" borderId="0" applyNumberFormat="0" applyBorder="0" applyAlignment="0" applyProtection="0"/>
    <xf numFmtId="0" fontId="91" fillId="12" borderId="0" applyNumberFormat="0" applyBorder="0" applyAlignment="0" applyProtection="0"/>
    <xf numFmtId="0" fontId="91" fillId="7" borderId="0" applyNumberFormat="0" applyBorder="0" applyAlignment="0" applyProtection="0"/>
    <xf numFmtId="0" fontId="91" fillId="13" borderId="0" applyNumberFormat="0" applyBorder="0" applyAlignment="0" applyProtection="0"/>
    <xf numFmtId="0" fontId="91" fillId="32" borderId="18" applyNumberFormat="0" applyFont="0" applyAlignment="0" applyProtection="0"/>
    <xf numFmtId="0" fontId="91" fillId="2" borderId="0" applyNumberFormat="0" applyBorder="0" applyAlignment="0" applyProtection="0"/>
    <xf numFmtId="0" fontId="91" fillId="8" borderId="0" applyNumberFormat="0" applyBorder="0" applyAlignment="0" applyProtection="0"/>
    <xf numFmtId="0" fontId="91" fillId="3" borderId="0" applyNumberFormat="0" applyBorder="0" applyAlignment="0" applyProtection="0"/>
    <xf numFmtId="0" fontId="91" fillId="9" borderId="0" applyNumberFormat="0" applyBorder="0" applyAlignment="0" applyProtection="0"/>
    <xf numFmtId="0" fontId="91" fillId="4" borderId="0" applyNumberFormat="0" applyBorder="0" applyAlignment="0" applyProtection="0"/>
    <xf numFmtId="0" fontId="91" fillId="10" borderId="0" applyNumberFormat="0" applyBorder="0" applyAlignment="0" applyProtection="0"/>
    <xf numFmtId="0" fontId="91" fillId="5" borderId="0" applyNumberFormat="0" applyBorder="0" applyAlignment="0" applyProtection="0"/>
    <xf numFmtId="0" fontId="91" fillId="11" borderId="0" applyNumberFormat="0" applyBorder="0" applyAlignment="0" applyProtection="0"/>
    <xf numFmtId="0" fontId="91" fillId="6" borderId="0" applyNumberFormat="0" applyBorder="0" applyAlignment="0" applyProtection="0"/>
    <xf numFmtId="0" fontId="91" fillId="12" borderId="0" applyNumberFormat="0" applyBorder="0" applyAlignment="0" applyProtection="0"/>
    <xf numFmtId="0" fontId="91" fillId="7" borderId="0" applyNumberFormat="0" applyBorder="0" applyAlignment="0" applyProtection="0"/>
    <xf numFmtId="0" fontId="91" fillId="13" borderId="0" applyNumberFormat="0" applyBorder="0" applyAlignment="0" applyProtection="0"/>
    <xf numFmtId="0" fontId="90" fillId="32" borderId="18" applyNumberFormat="0" applyFont="0" applyAlignment="0" applyProtection="0"/>
    <xf numFmtId="0" fontId="90" fillId="2" borderId="0" applyNumberFormat="0" applyBorder="0" applyAlignment="0" applyProtection="0"/>
    <xf numFmtId="0" fontId="90" fillId="8" borderId="0" applyNumberFormat="0" applyBorder="0" applyAlignment="0" applyProtection="0"/>
    <xf numFmtId="0" fontId="90" fillId="3" borderId="0" applyNumberFormat="0" applyBorder="0" applyAlignment="0" applyProtection="0"/>
    <xf numFmtId="0" fontId="90" fillId="9" borderId="0" applyNumberFormat="0" applyBorder="0" applyAlignment="0" applyProtection="0"/>
    <xf numFmtId="0" fontId="90" fillId="4" borderId="0" applyNumberFormat="0" applyBorder="0" applyAlignment="0" applyProtection="0"/>
    <xf numFmtId="0" fontId="90" fillId="10" borderId="0" applyNumberFormat="0" applyBorder="0" applyAlignment="0" applyProtection="0"/>
    <xf numFmtId="0" fontId="90" fillId="5" borderId="0" applyNumberFormat="0" applyBorder="0" applyAlignment="0" applyProtection="0"/>
    <xf numFmtId="0" fontId="90" fillId="11" borderId="0" applyNumberFormat="0" applyBorder="0" applyAlignment="0" applyProtection="0"/>
    <xf numFmtId="0" fontId="90" fillId="6" borderId="0" applyNumberFormat="0" applyBorder="0" applyAlignment="0" applyProtection="0"/>
    <xf numFmtId="0" fontId="90" fillId="12" borderId="0" applyNumberFormat="0" applyBorder="0" applyAlignment="0" applyProtection="0"/>
    <xf numFmtId="0" fontId="90" fillId="7" borderId="0" applyNumberFormat="0" applyBorder="0" applyAlignment="0" applyProtection="0"/>
    <xf numFmtId="0" fontId="90" fillId="13" borderId="0" applyNumberFormat="0" applyBorder="0" applyAlignment="0" applyProtection="0"/>
    <xf numFmtId="0" fontId="90" fillId="32" borderId="18" applyNumberFormat="0" applyFont="0" applyAlignment="0" applyProtection="0"/>
    <xf numFmtId="0" fontId="90" fillId="2" borderId="0" applyNumberFormat="0" applyBorder="0" applyAlignment="0" applyProtection="0"/>
    <xf numFmtId="0" fontId="90" fillId="8" borderId="0" applyNumberFormat="0" applyBorder="0" applyAlignment="0" applyProtection="0"/>
    <xf numFmtId="0" fontId="90" fillId="3" borderId="0" applyNumberFormat="0" applyBorder="0" applyAlignment="0" applyProtection="0"/>
    <xf numFmtId="0" fontId="90" fillId="9" borderId="0" applyNumberFormat="0" applyBorder="0" applyAlignment="0" applyProtection="0"/>
    <xf numFmtId="0" fontId="90" fillId="4" borderId="0" applyNumberFormat="0" applyBorder="0" applyAlignment="0" applyProtection="0"/>
    <xf numFmtId="0" fontId="90" fillId="10" borderId="0" applyNumberFormat="0" applyBorder="0" applyAlignment="0" applyProtection="0"/>
    <xf numFmtId="0" fontId="90" fillId="5" borderId="0" applyNumberFormat="0" applyBorder="0" applyAlignment="0" applyProtection="0"/>
    <xf numFmtId="0" fontId="90" fillId="11" borderId="0" applyNumberFormat="0" applyBorder="0" applyAlignment="0" applyProtection="0"/>
    <xf numFmtId="0" fontId="90" fillId="6" borderId="0" applyNumberFormat="0" applyBorder="0" applyAlignment="0" applyProtection="0"/>
    <xf numFmtId="0" fontId="90" fillId="12" borderId="0" applyNumberFormat="0" applyBorder="0" applyAlignment="0" applyProtection="0"/>
    <xf numFmtId="0" fontId="90" fillId="7" borderId="0" applyNumberFormat="0" applyBorder="0" applyAlignment="0" applyProtection="0"/>
    <xf numFmtId="0" fontId="90" fillId="13" borderId="0" applyNumberFormat="0" applyBorder="0" applyAlignment="0" applyProtection="0"/>
    <xf numFmtId="0" fontId="89" fillId="32" borderId="18" applyNumberFormat="0" applyFont="0" applyAlignment="0" applyProtection="0"/>
    <xf numFmtId="0" fontId="89" fillId="2" borderId="0" applyNumberFormat="0" applyBorder="0" applyAlignment="0" applyProtection="0"/>
    <xf numFmtId="0" fontId="89" fillId="8" borderId="0" applyNumberFormat="0" applyBorder="0" applyAlignment="0" applyProtection="0"/>
    <xf numFmtId="0" fontId="89" fillId="3" borderId="0" applyNumberFormat="0" applyBorder="0" applyAlignment="0" applyProtection="0"/>
    <xf numFmtId="0" fontId="89" fillId="9" borderId="0" applyNumberFormat="0" applyBorder="0" applyAlignment="0" applyProtection="0"/>
    <xf numFmtId="0" fontId="89" fillId="4" borderId="0" applyNumberFormat="0" applyBorder="0" applyAlignment="0" applyProtection="0"/>
    <xf numFmtId="0" fontId="89" fillId="10" borderId="0" applyNumberFormat="0" applyBorder="0" applyAlignment="0" applyProtection="0"/>
    <xf numFmtId="0" fontId="89" fillId="5" borderId="0" applyNumberFormat="0" applyBorder="0" applyAlignment="0" applyProtection="0"/>
    <xf numFmtId="0" fontId="89" fillId="11" borderId="0" applyNumberFormat="0" applyBorder="0" applyAlignment="0" applyProtection="0"/>
    <xf numFmtId="0" fontId="89" fillId="6" borderId="0" applyNumberFormat="0" applyBorder="0" applyAlignment="0" applyProtection="0"/>
    <xf numFmtId="0" fontId="89" fillId="12" borderId="0" applyNumberFormat="0" applyBorder="0" applyAlignment="0" applyProtection="0"/>
    <xf numFmtId="0" fontId="89" fillId="7" borderId="0" applyNumberFormat="0" applyBorder="0" applyAlignment="0" applyProtection="0"/>
    <xf numFmtId="0" fontId="89" fillId="13" borderId="0" applyNumberFormat="0" applyBorder="0" applyAlignment="0" applyProtection="0"/>
    <xf numFmtId="0" fontId="89" fillId="32" borderId="18" applyNumberFormat="0" applyFont="0" applyAlignment="0" applyProtection="0"/>
    <xf numFmtId="0" fontId="89" fillId="2" borderId="0" applyNumberFormat="0" applyBorder="0" applyAlignment="0" applyProtection="0"/>
    <xf numFmtId="0" fontId="89" fillId="8" borderId="0" applyNumberFormat="0" applyBorder="0" applyAlignment="0" applyProtection="0"/>
    <xf numFmtId="0" fontId="89" fillId="3" borderId="0" applyNumberFormat="0" applyBorder="0" applyAlignment="0" applyProtection="0"/>
    <xf numFmtId="0" fontId="89" fillId="9" borderId="0" applyNumberFormat="0" applyBorder="0" applyAlignment="0" applyProtection="0"/>
    <xf numFmtId="0" fontId="89" fillId="4" borderId="0" applyNumberFormat="0" applyBorder="0" applyAlignment="0" applyProtection="0"/>
    <xf numFmtId="0" fontId="89" fillId="10" borderId="0" applyNumberFormat="0" applyBorder="0" applyAlignment="0" applyProtection="0"/>
    <xf numFmtId="0" fontId="89" fillId="5" borderId="0" applyNumberFormat="0" applyBorder="0" applyAlignment="0" applyProtection="0"/>
    <xf numFmtId="0" fontId="89" fillId="11" borderId="0" applyNumberFormat="0" applyBorder="0" applyAlignment="0" applyProtection="0"/>
    <xf numFmtId="0" fontId="89" fillId="6" borderId="0" applyNumberFormat="0" applyBorder="0" applyAlignment="0" applyProtection="0"/>
    <xf numFmtId="0" fontId="89" fillId="12" borderId="0" applyNumberFormat="0" applyBorder="0" applyAlignment="0" applyProtection="0"/>
    <xf numFmtId="0" fontId="89" fillId="7" borderId="0" applyNumberFormat="0" applyBorder="0" applyAlignment="0" applyProtection="0"/>
    <xf numFmtId="0" fontId="89" fillId="13" borderId="0" applyNumberFormat="0" applyBorder="0" applyAlignment="0" applyProtection="0"/>
    <xf numFmtId="0" fontId="88" fillId="32" borderId="18" applyNumberFormat="0" applyFont="0" applyAlignment="0" applyProtection="0"/>
    <xf numFmtId="0" fontId="88" fillId="2" borderId="0" applyNumberFormat="0" applyBorder="0" applyAlignment="0" applyProtection="0"/>
    <xf numFmtId="0" fontId="88" fillId="8" borderId="0" applyNumberFormat="0" applyBorder="0" applyAlignment="0" applyProtection="0"/>
    <xf numFmtId="0" fontId="88" fillId="3" borderId="0" applyNumberFormat="0" applyBorder="0" applyAlignment="0" applyProtection="0"/>
    <xf numFmtId="0" fontId="88" fillId="9" borderId="0" applyNumberFormat="0" applyBorder="0" applyAlignment="0" applyProtection="0"/>
    <xf numFmtId="0" fontId="88" fillId="4" borderId="0" applyNumberFormat="0" applyBorder="0" applyAlignment="0" applyProtection="0"/>
    <xf numFmtId="0" fontId="88" fillId="10" borderId="0" applyNumberFormat="0" applyBorder="0" applyAlignment="0" applyProtection="0"/>
    <xf numFmtId="0" fontId="88" fillId="5" borderId="0" applyNumberFormat="0" applyBorder="0" applyAlignment="0" applyProtection="0"/>
    <xf numFmtId="0" fontId="88" fillId="11" borderId="0" applyNumberFormat="0" applyBorder="0" applyAlignment="0" applyProtection="0"/>
    <xf numFmtId="0" fontId="88" fillId="6" borderId="0" applyNumberFormat="0" applyBorder="0" applyAlignment="0" applyProtection="0"/>
    <xf numFmtId="0" fontId="88" fillId="12" borderId="0" applyNumberFormat="0" applyBorder="0" applyAlignment="0" applyProtection="0"/>
    <xf numFmtId="0" fontId="88" fillId="7" borderId="0" applyNumberFormat="0" applyBorder="0" applyAlignment="0" applyProtection="0"/>
    <xf numFmtId="0" fontId="88" fillId="13" borderId="0" applyNumberFormat="0" applyBorder="0" applyAlignment="0" applyProtection="0"/>
    <xf numFmtId="0" fontId="88" fillId="32" borderId="18" applyNumberFormat="0" applyFont="0" applyAlignment="0" applyProtection="0"/>
    <xf numFmtId="0" fontId="88" fillId="2" borderId="0" applyNumberFormat="0" applyBorder="0" applyAlignment="0" applyProtection="0"/>
    <xf numFmtId="0" fontId="88" fillId="8" borderId="0" applyNumberFormat="0" applyBorder="0" applyAlignment="0" applyProtection="0"/>
    <xf numFmtId="0" fontId="88" fillId="3" borderId="0" applyNumberFormat="0" applyBorder="0" applyAlignment="0" applyProtection="0"/>
    <xf numFmtId="0" fontId="88" fillId="9" borderId="0" applyNumberFormat="0" applyBorder="0" applyAlignment="0" applyProtection="0"/>
    <xf numFmtId="0" fontId="88" fillId="4" borderId="0" applyNumberFormat="0" applyBorder="0" applyAlignment="0" applyProtection="0"/>
    <xf numFmtId="0" fontId="88" fillId="10" borderId="0" applyNumberFormat="0" applyBorder="0" applyAlignment="0" applyProtection="0"/>
    <xf numFmtId="0" fontId="88" fillId="5" borderId="0" applyNumberFormat="0" applyBorder="0" applyAlignment="0" applyProtection="0"/>
    <xf numFmtId="0" fontId="88" fillId="11" borderId="0" applyNumberFormat="0" applyBorder="0" applyAlignment="0" applyProtection="0"/>
    <xf numFmtId="0" fontId="88" fillId="6" borderId="0" applyNumberFormat="0" applyBorder="0" applyAlignment="0" applyProtection="0"/>
    <xf numFmtId="0" fontId="88" fillId="12" borderId="0" applyNumberFormat="0" applyBorder="0" applyAlignment="0" applyProtection="0"/>
    <xf numFmtId="0" fontId="88" fillId="7" borderId="0" applyNumberFormat="0" applyBorder="0" applyAlignment="0" applyProtection="0"/>
    <xf numFmtId="0" fontId="88" fillId="13" borderId="0" applyNumberFormat="0" applyBorder="0" applyAlignment="0" applyProtection="0"/>
    <xf numFmtId="0" fontId="87" fillId="32" borderId="18" applyNumberFormat="0" applyFont="0" applyAlignment="0" applyProtection="0"/>
    <xf numFmtId="0" fontId="87" fillId="2" borderId="0" applyNumberFormat="0" applyBorder="0" applyAlignment="0" applyProtection="0"/>
    <xf numFmtId="0" fontId="87" fillId="8" borderId="0" applyNumberFormat="0" applyBorder="0" applyAlignment="0" applyProtection="0"/>
    <xf numFmtId="0" fontId="87" fillId="3" borderId="0" applyNumberFormat="0" applyBorder="0" applyAlignment="0" applyProtection="0"/>
    <xf numFmtId="0" fontId="87" fillId="9" borderId="0" applyNumberFormat="0" applyBorder="0" applyAlignment="0" applyProtection="0"/>
    <xf numFmtId="0" fontId="87" fillId="4" borderId="0" applyNumberFormat="0" applyBorder="0" applyAlignment="0" applyProtection="0"/>
    <xf numFmtId="0" fontId="87" fillId="10" borderId="0" applyNumberFormat="0" applyBorder="0" applyAlignment="0" applyProtection="0"/>
    <xf numFmtId="0" fontId="87" fillId="5" borderId="0" applyNumberFormat="0" applyBorder="0" applyAlignment="0" applyProtection="0"/>
    <xf numFmtId="0" fontId="87" fillId="11" borderId="0" applyNumberFormat="0" applyBorder="0" applyAlignment="0" applyProtection="0"/>
    <xf numFmtId="0" fontId="87" fillId="6" borderId="0" applyNumberFormat="0" applyBorder="0" applyAlignment="0" applyProtection="0"/>
    <xf numFmtId="0" fontId="87" fillId="12" borderId="0" applyNumberFormat="0" applyBorder="0" applyAlignment="0" applyProtection="0"/>
    <xf numFmtId="0" fontId="87" fillId="7" borderId="0" applyNumberFormat="0" applyBorder="0" applyAlignment="0" applyProtection="0"/>
    <xf numFmtId="0" fontId="87" fillId="13" borderId="0" applyNumberFormat="0" applyBorder="0" applyAlignment="0" applyProtection="0"/>
    <xf numFmtId="0" fontId="87" fillId="32" borderId="18" applyNumberFormat="0" applyFont="0" applyAlignment="0" applyProtection="0"/>
    <xf numFmtId="0" fontId="87" fillId="2" borderId="0" applyNumberFormat="0" applyBorder="0" applyAlignment="0" applyProtection="0"/>
    <xf numFmtId="0" fontId="87" fillId="8" borderId="0" applyNumberFormat="0" applyBorder="0" applyAlignment="0" applyProtection="0"/>
    <xf numFmtId="0" fontId="87" fillId="3" borderId="0" applyNumberFormat="0" applyBorder="0" applyAlignment="0" applyProtection="0"/>
    <xf numFmtId="0" fontId="87" fillId="9" borderId="0" applyNumberFormat="0" applyBorder="0" applyAlignment="0" applyProtection="0"/>
    <xf numFmtId="0" fontId="87" fillId="4" borderId="0" applyNumberFormat="0" applyBorder="0" applyAlignment="0" applyProtection="0"/>
    <xf numFmtId="0" fontId="87" fillId="10" borderId="0" applyNumberFormat="0" applyBorder="0" applyAlignment="0" applyProtection="0"/>
    <xf numFmtId="0" fontId="87" fillId="5" borderId="0" applyNumberFormat="0" applyBorder="0" applyAlignment="0" applyProtection="0"/>
    <xf numFmtId="0" fontId="87" fillId="11" borderId="0" applyNumberFormat="0" applyBorder="0" applyAlignment="0" applyProtection="0"/>
    <xf numFmtId="0" fontId="87" fillId="6" borderId="0" applyNumberFormat="0" applyBorder="0" applyAlignment="0" applyProtection="0"/>
    <xf numFmtId="0" fontId="87" fillId="12" borderId="0" applyNumberFormat="0" applyBorder="0" applyAlignment="0" applyProtection="0"/>
    <xf numFmtId="0" fontId="87" fillId="7" borderId="0" applyNumberFormat="0" applyBorder="0" applyAlignment="0" applyProtection="0"/>
    <xf numFmtId="0" fontId="87" fillId="13" borderId="0" applyNumberFormat="0" applyBorder="0" applyAlignment="0" applyProtection="0"/>
    <xf numFmtId="0" fontId="86" fillId="32" borderId="18" applyNumberFormat="0" applyFont="0" applyAlignment="0" applyProtection="0"/>
    <xf numFmtId="0" fontId="86" fillId="2" borderId="0" applyNumberFormat="0" applyBorder="0" applyAlignment="0" applyProtection="0"/>
    <xf numFmtId="0" fontId="86" fillId="8" borderId="0" applyNumberFormat="0" applyBorder="0" applyAlignment="0" applyProtection="0"/>
    <xf numFmtId="0" fontId="86" fillId="3" borderId="0" applyNumberFormat="0" applyBorder="0" applyAlignment="0" applyProtection="0"/>
    <xf numFmtId="0" fontId="86" fillId="9" borderId="0" applyNumberFormat="0" applyBorder="0" applyAlignment="0" applyProtection="0"/>
    <xf numFmtId="0" fontId="86" fillId="4" borderId="0" applyNumberFormat="0" applyBorder="0" applyAlignment="0" applyProtection="0"/>
    <xf numFmtId="0" fontId="86" fillId="10" borderId="0" applyNumberFormat="0" applyBorder="0" applyAlignment="0" applyProtection="0"/>
    <xf numFmtId="0" fontId="86" fillId="5" borderId="0" applyNumberFormat="0" applyBorder="0" applyAlignment="0" applyProtection="0"/>
    <xf numFmtId="0" fontId="86" fillId="11" borderId="0" applyNumberFormat="0" applyBorder="0" applyAlignment="0" applyProtection="0"/>
    <xf numFmtId="0" fontId="86" fillId="6" borderId="0" applyNumberFormat="0" applyBorder="0" applyAlignment="0" applyProtection="0"/>
    <xf numFmtId="0" fontId="86" fillId="12" borderId="0" applyNumberFormat="0" applyBorder="0" applyAlignment="0" applyProtection="0"/>
    <xf numFmtId="0" fontId="86" fillId="7" borderId="0" applyNumberFormat="0" applyBorder="0" applyAlignment="0" applyProtection="0"/>
    <xf numFmtId="0" fontId="86" fillId="13" borderId="0" applyNumberFormat="0" applyBorder="0" applyAlignment="0" applyProtection="0"/>
    <xf numFmtId="0" fontId="86" fillId="32" borderId="18" applyNumberFormat="0" applyFont="0" applyAlignment="0" applyProtection="0"/>
    <xf numFmtId="0" fontId="86" fillId="2" borderId="0" applyNumberFormat="0" applyBorder="0" applyAlignment="0" applyProtection="0"/>
    <xf numFmtId="0" fontId="86" fillId="8" borderId="0" applyNumberFormat="0" applyBorder="0" applyAlignment="0" applyProtection="0"/>
    <xf numFmtId="0" fontId="86" fillId="3" borderId="0" applyNumberFormat="0" applyBorder="0" applyAlignment="0" applyProtection="0"/>
    <xf numFmtId="0" fontId="86" fillId="9" borderId="0" applyNumberFormat="0" applyBorder="0" applyAlignment="0" applyProtection="0"/>
    <xf numFmtId="0" fontId="86" fillId="4" borderId="0" applyNumberFormat="0" applyBorder="0" applyAlignment="0" applyProtection="0"/>
    <xf numFmtId="0" fontId="86" fillId="10" borderId="0" applyNumberFormat="0" applyBorder="0" applyAlignment="0" applyProtection="0"/>
    <xf numFmtId="0" fontId="86" fillId="5" borderId="0" applyNumberFormat="0" applyBorder="0" applyAlignment="0" applyProtection="0"/>
    <xf numFmtId="0" fontId="86" fillId="11" borderId="0" applyNumberFormat="0" applyBorder="0" applyAlignment="0" applyProtection="0"/>
    <xf numFmtId="0" fontId="86" fillId="6" borderId="0" applyNumberFormat="0" applyBorder="0" applyAlignment="0" applyProtection="0"/>
    <xf numFmtId="0" fontId="86" fillId="12" borderId="0" applyNumberFormat="0" applyBorder="0" applyAlignment="0" applyProtection="0"/>
    <xf numFmtId="0" fontId="86" fillId="7" borderId="0" applyNumberFormat="0" applyBorder="0" applyAlignment="0" applyProtection="0"/>
    <xf numFmtId="0" fontId="86" fillId="13" borderId="0" applyNumberFormat="0" applyBorder="0" applyAlignment="0" applyProtection="0"/>
    <xf numFmtId="0" fontId="85" fillId="32" borderId="18" applyNumberFormat="0" applyFont="0" applyAlignment="0" applyProtection="0"/>
    <xf numFmtId="0" fontId="85" fillId="2" borderId="0" applyNumberFormat="0" applyBorder="0" applyAlignment="0" applyProtection="0"/>
    <xf numFmtId="0" fontId="85" fillId="8" borderId="0" applyNumberFormat="0" applyBorder="0" applyAlignment="0" applyProtection="0"/>
    <xf numFmtId="0" fontId="85" fillId="3" borderId="0" applyNumberFormat="0" applyBorder="0" applyAlignment="0" applyProtection="0"/>
    <xf numFmtId="0" fontId="85" fillId="9" borderId="0" applyNumberFormat="0" applyBorder="0" applyAlignment="0" applyProtection="0"/>
    <xf numFmtId="0" fontId="85" fillId="4" borderId="0" applyNumberFormat="0" applyBorder="0" applyAlignment="0" applyProtection="0"/>
    <xf numFmtId="0" fontId="85" fillId="10" borderId="0" applyNumberFormat="0" applyBorder="0" applyAlignment="0" applyProtection="0"/>
    <xf numFmtId="0" fontId="85" fillId="5" borderId="0" applyNumberFormat="0" applyBorder="0" applyAlignment="0" applyProtection="0"/>
    <xf numFmtId="0" fontId="85" fillId="11" borderId="0" applyNumberFormat="0" applyBorder="0" applyAlignment="0" applyProtection="0"/>
    <xf numFmtId="0" fontId="85" fillId="6" borderId="0" applyNumberFormat="0" applyBorder="0" applyAlignment="0" applyProtection="0"/>
    <xf numFmtId="0" fontId="85" fillId="12" borderId="0" applyNumberFormat="0" applyBorder="0" applyAlignment="0" applyProtection="0"/>
    <xf numFmtId="0" fontId="85" fillId="7" borderId="0" applyNumberFormat="0" applyBorder="0" applyAlignment="0" applyProtection="0"/>
    <xf numFmtId="0" fontId="85" fillId="13" borderId="0" applyNumberFormat="0" applyBorder="0" applyAlignment="0" applyProtection="0"/>
    <xf numFmtId="0" fontId="84" fillId="32" borderId="18" applyNumberFormat="0" applyFont="0" applyAlignment="0" applyProtection="0"/>
    <xf numFmtId="0" fontId="84" fillId="2" borderId="0" applyNumberFormat="0" applyBorder="0" applyAlignment="0" applyProtection="0"/>
    <xf numFmtId="0" fontId="84" fillId="8" borderId="0" applyNumberFormat="0" applyBorder="0" applyAlignment="0" applyProtection="0"/>
    <xf numFmtId="0" fontId="84" fillId="3" borderId="0" applyNumberFormat="0" applyBorder="0" applyAlignment="0" applyProtection="0"/>
    <xf numFmtId="0" fontId="84" fillId="9" borderId="0" applyNumberFormat="0" applyBorder="0" applyAlignment="0" applyProtection="0"/>
    <xf numFmtId="0" fontId="84" fillId="4" borderId="0" applyNumberFormat="0" applyBorder="0" applyAlignment="0" applyProtection="0"/>
    <xf numFmtId="0" fontId="84" fillId="10" borderId="0" applyNumberFormat="0" applyBorder="0" applyAlignment="0" applyProtection="0"/>
    <xf numFmtId="0" fontId="84" fillId="5" borderId="0" applyNumberFormat="0" applyBorder="0" applyAlignment="0" applyProtection="0"/>
    <xf numFmtId="0" fontId="84" fillId="11" borderId="0" applyNumberFormat="0" applyBorder="0" applyAlignment="0" applyProtection="0"/>
    <xf numFmtId="0" fontId="84" fillId="6" borderId="0" applyNumberFormat="0" applyBorder="0" applyAlignment="0" applyProtection="0"/>
    <xf numFmtId="0" fontId="84" fillId="12" borderId="0" applyNumberFormat="0" applyBorder="0" applyAlignment="0" applyProtection="0"/>
    <xf numFmtId="0" fontId="84" fillId="7" borderId="0" applyNumberFormat="0" applyBorder="0" applyAlignment="0" applyProtection="0"/>
    <xf numFmtId="0" fontId="84" fillId="13" borderId="0" applyNumberFormat="0" applyBorder="0" applyAlignment="0" applyProtection="0"/>
    <xf numFmtId="0" fontId="83" fillId="32" borderId="18" applyNumberFormat="0" applyFont="0" applyAlignment="0" applyProtection="0"/>
    <xf numFmtId="0" fontId="83" fillId="2" borderId="0" applyNumberFormat="0" applyBorder="0" applyAlignment="0" applyProtection="0"/>
    <xf numFmtId="0" fontId="83" fillId="8" borderId="0" applyNumberFormat="0" applyBorder="0" applyAlignment="0" applyProtection="0"/>
    <xf numFmtId="0" fontId="83" fillId="3" borderId="0" applyNumberFormat="0" applyBorder="0" applyAlignment="0" applyProtection="0"/>
    <xf numFmtId="0" fontId="83" fillId="9" borderId="0" applyNumberFormat="0" applyBorder="0" applyAlignment="0" applyProtection="0"/>
    <xf numFmtId="0" fontId="83" fillId="4" borderId="0" applyNumberFormat="0" applyBorder="0" applyAlignment="0" applyProtection="0"/>
    <xf numFmtId="0" fontId="83" fillId="10" borderId="0" applyNumberFormat="0" applyBorder="0" applyAlignment="0" applyProtection="0"/>
    <xf numFmtId="0" fontId="83" fillId="5" borderId="0" applyNumberFormat="0" applyBorder="0" applyAlignment="0" applyProtection="0"/>
    <xf numFmtId="0" fontId="83" fillId="11" borderId="0" applyNumberFormat="0" applyBorder="0" applyAlignment="0" applyProtection="0"/>
    <xf numFmtId="0" fontId="83" fillId="6" borderId="0" applyNumberFormat="0" applyBorder="0" applyAlignment="0" applyProtection="0"/>
    <xf numFmtId="0" fontId="83" fillId="12" borderId="0" applyNumberFormat="0" applyBorder="0" applyAlignment="0" applyProtection="0"/>
    <xf numFmtId="0" fontId="83" fillId="7" borderId="0" applyNumberFormat="0" applyBorder="0" applyAlignment="0" applyProtection="0"/>
    <xf numFmtId="0" fontId="83" fillId="13" borderId="0" applyNumberFormat="0" applyBorder="0" applyAlignment="0" applyProtection="0"/>
    <xf numFmtId="0" fontId="82" fillId="32" borderId="18" applyNumberFormat="0" applyFont="0" applyAlignment="0" applyProtection="0"/>
    <xf numFmtId="0" fontId="82" fillId="2" borderId="0" applyNumberFormat="0" applyBorder="0" applyAlignment="0" applyProtection="0"/>
    <xf numFmtId="0" fontId="82" fillId="8" borderId="0" applyNumberFormat="0" applyBorder="0" applyAlignment="0" applyProtection="0"/>
    <xf numFmtId="0" fontId="82" fillId="3" borderId="0" applyNumberFormat="0" applyBorder="0" applyAlignment="0" applyProtection="0"/>
    <xf numFmtId="0" fontId="82" fillId="9" borderId="0" applyNumberFormat="0" applyBorder="0" applyAlignment="0" applyProtection="0"/>
    <xf numFmtId="0" fontId="82" fillId="4" borderId="0" applyNumberFormat="0" applyBorder="0" applyAlignment="0" applyProtection="0"/>
    <xf numFmtId="0" fontId="82" fillId="10" borderId="0" applyNumberFormat="0" applyBorder="0" applyAlignment="0" applyProtection="0"/>
    <xf numFmtId="0" fontId="82" fillId="5" borderId="0" applyNumberFormat="0" applyBorder="0" applyAlignment="0" applyProtection="0"/>
    <xf numFmtId="0" fontId="82" fillId="11" borderId="0" applyNumberFormat="0" applyBorder="0" applyAlignment="0" applyProtection="0"/>
    <xf numFmtId="0" fontId="82" fillId="6" borderId="0" applyNumberFormat="0" applyBorder="0" applyAlignment="0" applyProtection="0"/>
    <xf numFmtId="0" fontId="82" fillId="12" borderId="0" applyNumberFormat="0" applyBorder="0" applyAlignment="0" applyProtection="0"/>
    <xf numFmtId="0" fontId="82" fillId="7" borderId="0" applyNumberFormat="0" applyBorder="0" applyAlignment="0" applyProtection="0"/>
    <xf numFmtId="0" fontId="82" fillId="13" borderId="0" applyNumberFormat="0" applyBorder="0" applyAlignment="0" applyProtection="0"/>
    <xf numFmtId="0" fontId="81" fillId="32" borderId="18" applyNumberFormat="0" applyFont="0" applyAlignment="0" applyProtection="0"/>
    <xf numFmtId="0" fontId="81" fillId="2" borderId="0" applyNumberFormat="0" applyBorder="0" applyAlignment="0" applyProtection="0"/>
    <xf numFmtId="0" fontId="81" fillId="8" borderId="0" applyNumberFormat="0" applyBorder="0" applyAlignment="0" applyProtection="0"/>
    <xf numFmtId="0" fontId="81" fillId="3" borderId="0" applyNumberFormat="0" applyBorder="0" applyAlignment="0" applyProtection="0"/>
    <xf numFmtId="0" fontId="81" fillId="9" borderId="0" applyNumberFormat="0" applyBorder="0" applyAlignment="0" applyProtection="0"/>
    <xf numFmtId="0" fontId="81" fillId="4" borderId="0" applyNumberFormat="0" applyBorder="0" applyAlignment="0" applyProtection="0"/>
    <xf numFmtId="0" fontId="81" fillId="10" borderId="0" applyNumberFormat="0" applyBorder="0" applyAlignment="0" applyProtection="0"/>
    <xf numFmtId="0" fontId="81" fillId="5" borderId="0" applyNumberFormat="0" applyBorder="0" applyAlignment="0" applyProtection="0"/>
    <xf numFmtId="0" fontId="81" fillId="11" borderId="0" applyNumberFormat="0" applyBorder="0" applyAlignment="0" applyProtection="0"/>
    <xf numFmtId="0" fontId="81" fillId="6" borderId="0" applyNumberFormat="0" applyBorder="0" applyAlignment="0" applyProtection="0"/>
    <xf numFmtId="0" fontId="81" fillId="12" borderId="0" applyNumberFormat="0" applyBorder="0" applyAlignment="0" applyProtection="0"/>
    <xf numFmtId="0" fontId="81" fillId="7" borderId="0" applyNumberFormat="0" applyBorder="0" applyAlignment="0" applyProtection="0"/>
    <xf numFmtId="0" fontId="81" fillId="13" borderId="0" applyNumberFormat="0" applyBorder="0" applyAlignment="0" applyProtection="0"/>
    <xf numFmtId="0" fontId="81" fillId="32" borderId="18" applyNumberFormat="0" applyFont="0" applyAlignment="0" applyProtection="0"/>
    <xf numFmtId="0" fontId="81" fillId="2" borderId="0" applyNumberFormat="0" applyBorder="0" applyAlignment="0" applyProtection="0"/>
    <xf numFmtId="0" fontId="81" fillId="8" borderId="0" applyNumberFormat="0" applyBorder="0" applyAlignment="0" applyProtection="0"/>
    <xf numFmtId="0" fontId="81" fillId="3" borderId="0" applyNumberFormat="0" applyBorder="0" applyAlignment="0" applyProtection="0"/>
    <xf numFmtId="0" fontId="81" fillId="9" borderId="0" applyNumberFormat="0" applyBorder="0" applyAlignment="0" applyProtection="0"/>
    <xf numFmtId="0" fontId="81" fillId="4" borderId="0" applyNumberFormat="0" applyBorder="0" applyAlignment="0" applyProtection="0"/>
    <xf numFmtId="0" fontId="81" fillId="10" borderId="0" applyNumberFormat="0" applyBorder="0" applyAlignment="0" applyProtection="0"/>
    <xf numFmtId="0" fontId="81" fillId="5" borderId="0" applyNumberFormat="0" applyBorder="0" applyAlignment="0" applyProtection="0"/>
    <xf numFmtId="0" fontId="81" fillId="11" borderId="0" applyNumberFormat="0" applyBorder="0" applyAlignment="0" applyProtection="0"/>
    <xf numFmtId="0" fontId="81" fillId="6" borderId="0" applyNumberFormat="0" applyBorder="0" applyAlignment="0" applyProtection="0"/>
    <xf numFmtId="0" fontId="81" fillId="12" borderId="0" applyNumberFormat="0" applyBorder="0" applyAlignment="0" applyProtection="0"/>
    <xf numFmtId="0" fontId="81" fillId="7" borderId="0" applyNumberFormat="0" applyBorder="0" applyAlignment="0" applyProtection="0"/>
    <xf numFmtId="0" fontId="81" fillId="13" borderId="0" applyNumberFormat="0" applyBorder="0" applyAlignment="0" applyProtection="0"/>
    <xf numFmtId="0" fontId="80" fillId="32" borderId="18" applyNumberFormat="0" applyFont="0" applyAlignment="0" applyProtection="0"/>
    <xf numFmtId="0" fontId="80" fillId="2" borderId="0" applyNumberFormat="0" applyBorder="0" applyAlignment="0" applyProtection="0"/>
    <xf numFmtId="0" fontId="80" fillId="8" borderId="0" applyNumberFormat="0" applyBorder="0" applyAlignment="0" applyProtection="0"/>
    <xf numFmtId="0" fontId="80" fillId="3" borderId="0" applyNumberFormat="0" applyBorder="0" applyAlignment="0" applyProtection="0"/>
    <xf numFmtId="0" fontId="80" fillId="9" borderId="0" applyNumberFormat="0" applyBorder="0" applyAlignment="0" applyProtection="0"/>
    <xf numFmtId="0" fontId="80" fillId="4" borderId="0" applyNumberFormat="0" applyBorder="0" applyAlignment="0" applyProtection="0"/>
    <xf numFmtId="0" fontId="80" fillId="10" borderId="0" applyNumberFormat="0" applyBorder="0" applyAlignment="0" applyProtection="0"/>
    <xf numFmtId="0" fontId="80" fillId="5" borderId="0" applyNumberFormat="0" applyBorder="0" applyAlignment="0" applyProtection="0"/>
    <xf numFmtId="0" fontId="80" fillId="11" borderId="0" applyNumberFormat="0" applyBorder="0" applyAlignment="0" applyProtection="0"/>
    <xf numFmtId="0" fontId="80" fillId="6" borderId="0" applyNumberFormat="0" applyBorder="0" applyAlignment="0" applyProtection="0"/>
    <xf numFmtId="0" fontId="80" fillId="12" borderId="0" applyNumberFormat="0" applyBorder="0" applyAlignment="0" applyProtection="0"/>
    <xf numFmtId="0" fontId="80" fillId="7" borderId="0" applyNumberFormat="0" applyBorder="0" applyAlignment="0" applyProtection="0"/>
    <xf numFmtId="0" fontId="80" fillId="13" borderId="0" applyNumberFormat="0" applyBorder="0" applyAlignment="0" applyProtection="0"/>
    <xf numFmtId="0" fontId="79" fillId="32" borderId="18" applyNumberFormat="0" applyFont="0" applyAlignment="0" applyProtection="0"/>
    <xf numFmtId="0" fontId="79" fillId="2" borderId="0" applyNumberFormat="0" applyBorder="0" applyAlignment="0" applyProtection="0"/>
    <xf numFmtId="0" fontId="79" fillId="8" borderId="0" applyNumberFormat="0" applyBorder="0" applyAlignment="0" applyProtection="0"/>
    <xf numFmtId="0" fontId="79" fillId="3" borderId="0" applyNumberFormat="0" applyBorder="0" applyAlignment="0" applyProtection="0"/>
    <xf numFmtId="0" fontId="79" fillId="9" borderId="0" applyNumberFormat="0" applyBorder="0" applyAlignment="0" applyProtection="0"/>
    <xf numFmtId="0" fontId="79" fillId="4" borderId="0" applyNumberFormat="0" applyBorder="0" applyAlignment="0" applyProtection="0"/>
    <xf numFmtId="0" fontId="79" fillId="10" borderId="0" applyNumberFormat="0" applyBorder="0" applyAlignment="0" applyProtection="0"/>
    <xf numFmtId="0" fontId="79" fillId="5" borderId="0" applyNumberFormat="0" applyBorder="0" applyAlignment="0" applyProtection="0"/>
    <xf numFmtId="0" fontId="79" fillId="11" borderId="0" applyNumberFormat="0" applyBorder="0" applyAlignment="0" applyProtection="0"/>
    <xf numFmtId="0" fontId="79" fillId="6" borderId="0" applyNumberFormat="0" applyBorder="0" applyAlignment="0" applyProtection="0"/>
    <xf numFmtId="0" fontId="79" fillId="12" borderId="0" applyNumberFormat="0" applyBorder="0" applyAlignment="0" applyProtection="0"/>
    <xf numFmtId="0" fontId="79" fillId="7" borderId="0" applyNumberFormat="0" applyBorder="0" applyAlignment="0" applyProtection="0"/>
    <xf numFmtId="0" fontId="79" fillId="13" borderId="0" applyNumberFormat="0" applyBorder="0" applyAlignment="0" applyProtection="0"/>
    <xf numFmtId="0" fontId="78" fillId="32" borderId="18" applyNumberFormat="0" applyFont="0" applyAlignment="0" applyProtection="0"/>
    <xf numFmtId="0" fontId="78" fillId="2" borderId="0" applyNumberFormat="0" applyBorder="0" applyAlignment="0" applyProtection="0"/>
    <xf numFmtId="0" fontId="78" fillId="8" borderId="0" applyNumberFormat="0" applyBorder="0" applyAlignment="0" applyProtection="0"/>
    <xf numFmtId="0" fontId="78" fillId="3" borderId="0" applyNumberFormat="0" applyBorder="0" applyAlignment="0" applyProtection="0"/>
    <xf numFmtId="0" fontId="78" fillId="9" borderId="0" applyNumberFormat="0" applyBorder="0" applyAlignment="0" applyProtection="0"/>
    <xf numFmtId="0" fontId="78" fillId="4" borderId="0" applyNumberFormat="0" applyBorder="0" applyAlignment="0" applyProtection="0"/>
    <xf numFmtId="0" fontId="78" fillId="10" borderId="0" applyNumberFormat="0" applyBorder="0" applyAlignment="0" applyProtection="0"/>
    <xf numFmtId="0" fontId="78" fillId="5" borderId="0" applyNumberFormat="0" applyBorder="0" applyAlignment="0" applyProtection="0"/>
    <xf numFmtId="0" fontId="78" fillId="11" borderId="0" applyNumberFormat="0" applyBorder="0" applyAlignment="0" applyProtection="0"/>
    <xf numFmtId="0" fontId="78" fillId="6" borderId="0" applyNumberFormat="0" applyBorder="0" applyAlignment="0" applyProtection="0"/>
    <xf numFmtId="0" fontId="78" fillId="12" borderId="0" applyNumberFormat="0" applyBorder="0" applyAlignment="0" applyProtection="0"/>
    <xf numFmtId="0" fontId="78" fillId="7" borderId="0" applyNumberFormat="0" applyBorder="0" applyAlignment="0" applyProtection="0"/>
    <xf numFmtId="0" fontId="78" fillId="13" borderId="0" applyNumberFormat="0" applyBorder="0" applyAlignment="0" applyProtection="0"/>
    <xf numFmtId="0" fontId="77" fillId="32" borderId="18" applyNumberFormat="0" applyFont="0" applyAlignment="0" applyProtection="0"/>
    <xf numFmtId="0" fontId="77" fillId="2" borderId="0" applyNumberFormat="0" applyBorder="0" applyAlignment="0" applyProtection="0"/>
    <xf numFmtId="0" fontId="77" fillId="8" borderId="0" applyNumberFormat="0" applyBorder="0" applyAlignment="0" applyProtection="0"/>
    <xf numFmtId="0" fontId="77" fillId="3" borderId="0" applyNumberFormat="0" applyBorder="0" applyAlignment="0" applyProtection="0"/>
    <xf numFmtId="0" fontId="77" fillId="9" borderId="0" applyNumberFormat="0" applyBorder="0" applyAlignment="0" applyProtection="0"/>
    <xf numFmtId="0" fontId="77" fillId="4" borderId="0" applyNumberFormat="0" applyBorder="0" applyAlignment="0" applyProtection="0"/>
    <xf numFmtId="0" fontId="77" fillId="10" borderId="0" applyNumberFormat="0" applyBorder="0" applyAlignment="0" applyProtection="0"/>
    <xf numFmtId="0" fontId="77" fillId="5" borderId="0" applyNumberFormat="0" applyBorder="0" applyAlignment="0" applyProtection="0"/>
    <xf numFmtId="0" fontId="77" fillId="11" borderId="0" applyNumberFormat="0" applyBorder="0" applyAlignment="0" applyProtection="0"/>
    <xf numFmtId="0" fontId="77" fillId="6" borderId="0" applyNumberFormat="0" applyBorder="0" applyAlignment="0" applyProtection="0"/>
    <xf numFmtId="0" fontId="77" fillId="12" borderId="0" applyNumberFormat="0" applyBorder="0" applyAlignment="0" applyProtection="0"/>
    <xf numFmtId="0" fontId="77" fillId="7" borderId="0" applyNumberFormat="0" applyBorder="0" applyAlignment="0" applyProtection="0"/>
    <xf numFmtId="0" fontId="77" fillId="13" borderId="0" applyNumberFormat="0" applyBorder="0" applyAlignment="0" applyProtection="0"/>
    <xf numFmtId="0" fontId="76" fillId="32" borderId="18" applyNumberFormat="0" applyFont="0" applyAlignment="0" applyProtection="0"/>
    <xf numFmtId="0" fontId="76" fillId="2" borderId="0" applyNumberFormat="0" applyBorder="0" applyAlignment="0" applyProtection="0"/>
    <xf numFmtId="0" fontId="76" fillId="8" borderId="0" applyNumberFormat="0" applyBorder="0" applyAlignment="0" applyProtection="0"/>
    <xf numFmtId="0" fontId="76" fillId="3" borderId="0" applyNumberFormat="0" applyBorder="0" applyAlignment="0" applyProtection="0"/>
    <xf numFmtId="0" fontId="76" fillId="9" borderId="0" applyNumberFormat="0" applyBorder="0" applyAlignment="0" applyProtection="0"/>
    <xf numFmtId="0" fontId="76" fillId="4" borderId="0" applyNumberFormat="0" applyBorder="0" applyAlignment="0" applyProtection="0"/>
    <xf numFmtId="0" fontId="76" fillId="10" borderId="0" applyNumberFormat="0" applyBorder="0" applyAlignment="0" applyProtection="0"/>
    <xf numFmtId="0" fontId="76" fillId="5" borderId="0" applyNumberFormat="0" applyBorder="0" applyAlignment="0" applyProtection="0"/>
    <xf numFmtId="0" fontId="76" fillId="11" borderId="0" applyNumberFormat="0" applyBorder="0" applyAlignment="0" applyProtection="0"/>
    <xf numFmtId="0" fontId="76" fillId="6" borderId="0" applyNumberFormat="0" applyBorder="0" applyAlignment="0" applyProtection="0"/>
    <xf numFmtId="0" fontId="76" fillId="12" borderId="0" applyNumberFormat="0" applyBorder="0" applyAlignment="0" applyProtection="0"/>
    <xf numFmtId="0" fontId="76" fillId="7" borderId="0" applyNumberFormat="0" applyBorder="0" applyAlignment="0" applyProtection="0"/>
    <xf numFmtId="0" fontId="76" fillId="13" borderId="0" applyNumberFormat="0" applyBorder="0" applyAlignment="0" applyProtection="0"/>
    <xf numFmtId="0" fontId="75" fillId="32" borderId="18" applyNumberFormat="0" applyFont="0" applyAlignment="0" applyProtection="0"/>
    <xf numFmtId="0" fontId="75" fillId="2" borderId="0" applyNumberFormat="0" applyBorder="0" applyAlignment="0" applyProtection="0"/>
    <xf numFmtId="0" fontId="75" fillId="8" borderId="0" applyNumberFormat="0" applyBorder="0" applyAlignment="0" applyProtection="0"/>
    <xf numFmtId="0" fontId="75" fillId="3" borderId="0" applyNumberFormat="0" applyBorder="0" applyAlignment="0" applyProtection="0"/>
    <xf numFmtId="0" fontId="75" fillId="9" borderId="0" applyNumberFormat="0" applyBorder="0" applyAlignment="0" applyProtection="0"/>
    <xf numFmtId="0" fontId="75" fillId="4" borderId="0" applyNumberFormat="0" applyBorder="0" applyAlignment="0" applyProtection="0"/>
    <xf numFmtId="0" fontId="75" fillId="10" borderId="0" applyNumberFormat="0" applyBorder="0" applyAlignment="0" applyProtection="0"/>
    <xf numFmtId="0" fontId="75" fillId="5" borderId="0" applyNumberFormat="0" applyBorder="0" applyAlignment="0" applyProtection="0"/>
    <xf numFmtId="0" fontId="75" fillId="11" borderId="0" applyNumberFormat="0" applyBorder="0" applyAlignment="0" applyProtection="0"/>
    <xf numFmtId="0" fontId="75" fillId="6" borderId="0" applyNumberFormat="0" applyBorder="0" applyAlignment="0" applyProtection="0"/>
    <xf numFmtId="0" fontId="75" fillId="12" borderId="0" applyNumberFormat="0" applyBorder="0" applyAlignment="0" applyProtection="0"/>
    <xf numFmtId="0" fontId="75" fillId="7" borderId="0" applyNumberFormat="0" applyBorder="0" applyAlignment="0" applyProtection="0"/>
    <xf numFmtId="0" fontId="75" fillId="13" borderId="0" applyNumberFormat="0" applyBorder="0" applyAlignment="0" applyProtection="0"/>
    <xf numFmtId="0" fontId="74" fillId="32" borderId="18" applyNumberFormat="0" applyFont="0" applyAlignment="0" applyProtection="0"/>
    <xf numFmtId="0" fontId="74" fillId="2" borderId="0" applyNumberFormat="0" applyBorder="0" applyAlignment="0" applyProtection="0"/>
    <xf numFmtId="0" fontId="74" fillId="8" borderId="0" applyNumberFormat="0" applyBorder="0" applyAlignment="0" applyProtection="0"/>
    <xf numFmtId="0" fontId="74" fillId="3" borderId="0" applyNumberFormat="0" applyBorder="0" applyAlignment="0" applyProtection="0"/>
    <xf numFmtId="0" fontId="74" fillId="9" borderId="0" applyNumberFormat="0" applyBorder="0" applyAlignment="0" applyProtection="0"/>
    <xf numFmtId="0" fontId="74" fillId="4" borderId="0" applyNumberFormat="0" applyBorder="0" applyAlignment="0" applyProtection="0"/>
    <xf numFmtId="0" fontId="74" fillId="10" borderId="0" applyNumberFormat="0" applyBorder="0" applyAlignment="0" applyProtection="0"/>
    <xf numFmtId="0" fontId="74" fillId="5" borderId="0" applyNumberFormat="0" applyBorder="0" applyAlignment="0" applyProtection="0"/>
    <xf numFmtId="0" fontId="74" fillId="11" borderId="0" applyNumberFormat="0" applyBorder="0" applyAlignment="0" applyProtection="0"/>
    <xf numFmtId="0" fontId="74" fillId="6" borderId="0" applyNumberFormat="0" applyBorder="0" applyAlignment="0" applyProtection="0"/>
    <xf numFmtId="0" fontId="74" fillId="12" borderId="0" applyNumberFormat="0" applyBorder="0" applyAlignment="0" applyProtection="0"/>
    <xf numFmtId="0" fontId="74" fillId="7" borderId="0" applyNumberFormat="0" applyBorder="0" applyAlignment="0" applyProtection="0"/>
    <xf numFmtId="0" fontId="74" fillId="13" borderId="0" applyNumberFormat="0" applyBorder="0" applyAlignment="0" applyProtection="0"/>
    <xf numFmtId="0" fontId="73" fillId="32" borderId="18" applyNumberFormat="0" applyFont="0" applyAlignment="0" applyProtection="0"/>
    <xf numFmtId="0" fontId="73" fillId="2" borderId="0" applyNumberFormat="0" applyBorder="0" applyAlignment="0" applyProtection="0"/>
    <xf numFmtId="0" fontId="73" fillId="8" borderId="0" applyNumberFormat="0" applyBorder="0" applyAlignment="0" applyProtection="0"/>
    <xf numFmtId="0" fontId="73" fillId="3" borderId="0" applyNumberFormat="0" applyBorder="0" applyAlignment="0" applyProtection="0"/>
    <xf numFmtId="0" fontId="73" fillId="9" borderId="0" applyNumberFormat="0" applyBorder="0" applyAlignment="0" applyProtection="0"/>
    <xf numFmtId="0" fontId="73" fillId="4" borderId="0" applyNumberFormat="0" applyBorder="0" applyAlignment="0" applyProtection="0"/>
    <xf numFmtId="0" fontId="73" fillId="10" borderId="0" applyNumberFormat="0" applyBorder="0" applyAlignment="0" applyProtection="0"/>
    <xf numFmtId="0" fontId="73" fillId="5" borderId="0" applyNumberFormat="0" applyBorder="0" applyAlignment="0" applyProtection="0"/>
    <xf numFmtId="0" fontId="73" fillId="11" borderId="0" applyNumberFormat="0" applyBorder="0" applyAlignment="0" applyProtection="0"/>
    <xf numFmtId="0" fontId="73" fillId="6" borderId="0" applyNumberFormat="0" applyBorder="0" applyAlignment="0" applyProtection="0"/>
    <xf numFmtId="0" fontId="73" fillId="12" borderId="0" applyNumberFormat="0" applyBorder="0" applyAlignment="0" applyProtection="0"/>
    <xf numFmtId="0" fontId="73" fillId="7" borderId="0" applyNumberFormat="0" applyBorder="0" applyAlignment="0" applyProtection="0"/>
    <xf numFmtId="0" fontId="73" fillId="13" borderId="0" applyNumberFormat="0" applyBorder="0" applyAlignment="0" applyProtection="0"/>
    <xf numFmtId="0" fontId="72" fillId="32" borderId="18" applyNumberFormat="0" applyFont="0" applyAlignment="0" applyProtection="0"/>
    <xf numFmtId="0" fontId="72" fillId="2" borderId="0" applyNumberFormat="0" applyBorder="0" applyAlignment="0" applyProtection="0"/>
    <xf numFmtId="0" fontId="72" fillId="8" borderId="0" applyNumberFormat="0" applyBorder="0" applyAlignment="0" applyProtection="0"/>
    <xf numFmtId="0" fontId="72" fillId="3" borderId="0" applyNumberFormat="0" applyBorder="0" applyAlignment="0" applyProtection="0"/>
    <xf numFmtId="0" fontId="72" fillId="9" borderId="0" applyNumberFormat="0" applyBorder="0" applyAlignment="0" applyProtection="0"/>
    <xf numFmtId="0" fontId="72" fillId="4" borderId="0" applyNumberFormat="0" applyBorder="0" applyAlignment="0" applyProtection="0"/>
    <xf numFmtId="0" fontId="72" fillId="10" borderId="0" applyNumberFormat="0" applyBorder="0" applyAlignment="0" applyProtection="0"/>
    <xf numFmtId="0" fontId="72" fillId="5" borderId="0" applyNumberFormat="0" applyBorder="0" applyAlignment="0" applyProtection="0"/>
    <xf numFmtId="0" fontId="72" fillId="11" borderId="0" applyNumberFormat="0" applyBorder="0" applyAlignment="0" applyProtection="0"/>
    <xf numFmtId="0" fontId="72" fillId="6" borderId="0" applyNumberFormat="0" applyBorder="0" applyAlignment="0" applyProtection="0"/>
    <xf numFmtId="0" fontId="72" fillId="12" borderId="0" applyNumberFormat="0" applyBorder="0" applyAlignment="0" applyProtection="0"/>
    <xf numFmtId="0" fontId="72" fillId="7" borderId="0" applyNumberFormat="0" applyBorder="0" applyAlignment="0" applyProtection="0"/>
    <xf numFmtId="0" fontId="72" fillId="13" borderId="0" applyNumberFormat="0" applyBorder="0" applyAlignment="0" applyProtection="0"/>
    <xf numFmtId="0" fontId="71" fillId="32" borderId="18" applyNumberFormat="0" applyFont="0" applyAlignment="0" applyProtection="0"/>
    <xf numFmtId="0" fontId="71" fillId="2" borderId="0" applyNumberFormat="0" applyBorder="0" applyAlignment="0" applyProtection="0"/>
    <xf numFmtId="0" fontId="71" fillId="8" borderId="0" applyNumberFormat="0" applyBorder="0" applyAlignment="0" applyProtection="0"/>
    <xf numFmtId="0" fontId="71" fillId="3" borderId="0" applyNumberFormat="0" applyBorder="0" applyAlignment="0" applyProtection="0"/>
    <xf numFmtId="0" fontId="71" fillId="9" borderId="0" applyNumberFormat="0" applyBorder="0" applyAlignment="0" applyProtection="0"/>
    <xf numFmtId="0" fontId="71" fillId="4" borderId="0" applyNumberFormat="0" applyBorder="0" applyAlignment="0" applyProtection="0"/>
    <xf numFmtId="0" fontId="71" fillId="10" borderId="0" applyNumberFormat="0" applyBorder="0" applyAlignment="0" applyProtection="0"/>
    <xf numFmtId="0" fontId="71" fillId="5" borderId="0" applyNumberFormat="0" applyBorder="0" applyAlignment="0" applyProtection="0"/>
    <xf numFmtId="0" fontId="71" fillId="11" borderId="0" applyNumberFormat="0" applyBorder="0" applyAlignment="0" applyProtection="0"/>
    <xf numFmtId="0" fontId="71" fillId="6" borderId="0" applyNumberFormat="0" applyBorder="0" applyAlignment="0" applyProtection="0"/>
    <xf numFmtId="0" fontId="71" fillId="12" borderId="0" applyNumberFormat="0" applyBorder="0" applyAlignment="0" applyProtection="0"/>
    <xf numFmtId="0" fontId="71" fillId="7" borderId="0" applyNumberFormat="0" applyBorder="0" applyAlignment="0" applyProtection="0"/>
    <xf numFmtId="0" fontId="71" fillId="13" borderId="0" applyNumberFormat="0" applyBorder="0" applyAlignment="0" applyProtection="0"/>
    <xf numFmtId="0" fontId="70" fillId="32" borderId="18" applyNumberFormat="0" applyFont="0" applyAlignment="0" applyProtection="0"/>
    <xf numFmtId="0" fontId="70" fillId="2" borderId="0" applyNumberFormat="0" applyBorder="0" applyAlignment="0" applyProtection="0"/>
    <xf numFmtId="0" fontId="70" fillId="8" borderId="0" applyNumberFormat="0" applyBorder="0" applyAlignment="0" applyProtection="0"/>
    <xf numFmtId="0" fontId="70" fillId="3" borderId="0" applyNumberFormat="0" applyBorder="0" applyAlignment="0" applyProtection="0"/>
    <xf numFmtId="0" fontId="70" fillId="9" borderId="0" applyNumberFormat="0" applyBorder="0" applyAlignment="0" applyProtection="0"/>
    <xf numFmtId="0" fontId="70" fillId="4" borderId="0" applyNumberFormat="0" applyBorder="0" applyAlignment="0" applyProtection="0"/>
    <xf numFmtId="0" fontId="70" fillId="10" borderId="0" applyNumberFormat="0" applyBorder="0" applyAlignment="0" applyProtection="0"/>
    <xf numFmtId="0" fontId="70" fillId="5" borderId="0" applyNumberFormat="0" applyBorder="0" applyAlignment="0" applyProtection="0"/>
    <xf numFmtId="0" fontId="70" fillId="11" borderId="0" applyNumberFormat="0" applyBorder="0" applyAlignment="0" applyProtection="0"/>
    <xf numFmtId="0" fontId="70" fillId="6" borderId="0" applyNumberFormat="0" applyBorder="0" applyAlignment="0" applyProtection="0"/>
    <xf numFmtId="0" fontId="70" fillId="12" borderId="0" applyNumberFormat="0" applyBorder="0" applyAlignment="0" applyProtection="0"/>
    <xf numFmtId="0" fontId="70" fillId="7" borderId="0" applyNumberFormat="0" applyBorder="0" applyAlignment="0" applyProtection="0"/>
    <xf numFmtId="0" fontId="70" fillId="13" borderId="0" applyNumberFormat="0" applyBorder="0" applyAlignment="0" applyProtection="0"/>
    <xf numFmtId="0" fontId="69" fillId="32" borderId="18" applyNumberFormat="0" applyFont="0" applyAlignment="0" applyProtection="0"/>
    <xf numFmtId="0" fontId="69" fillId="2" borderId="0" applyNumberFormat="0" applyBorder="0" applyAlignment="0" applyProtection="0"/>
    <xf numFmtId="0" fontId="69" fillId="8" borderId="0" applyNumberFormat="0" applyBorder="0" applyAlignment="0" applyProtection="0"/>
    <xf numFmtId="0" fontId="69" fillId="3" borderId="0" applyNumberFormat="0" applyBorder="0" applyAlignment="0" applyProtection="0"/>
    <xf numFmtId="0" fontId="69" fillId="9" borderId="0" applyNumberFormat="0" applyBorder="0" applyAlignment="0" applyProtection="0"/>
    <xf numFmtId="0" fontId="69" fillId="4" borderId="0" applyNumberFormat="0" applyBorder="0" applyAlignment="0" applyProtection="0"/>
    <xf numFmtId="0" fontId="69" fillId="10" borderId="0" applyNumberFormat="0" applyBorder="0" applyAlignment="0" applyProtection="0"/>
    <xf numFmtId="0" fontId="69" fillId="5" borderId="0" applyNumberFormat="0" applyBorder="0" applyAlignment="0" applyProtection="0"/>
    <xf numFmtId="0" fontId="69" fillId="11" borderId="0" applyNumberFormat="0" applyBorder="0" applyAlignment="0" applyProtection="0"/>
    <xf numFmtId="0" fontId="69" fillId="6" borderId="0" applyNumberFormat="0" applyBorder="0" applyAlignment="0" applyProtection="0"/>
    <xf numFmtId="0" fontId="69" fillId="12" borderId="0" applyNumberFormat="0" applyBorder="0" applyAlignment="0" applyProtection="0"/>
    <xf numFmtId="0" fontId="69" fillId="7" borderId="0" applyNumberFormat="0" applyBorder="0" applyAlignment="0" applyProtection="0"/>
    <xf numFmtId="0" fontId="69" fillId="13" borderId="0" applyNumberFormat="0" applyBorder="0" applyAlignment="0" applyProtection="0"/>
    <xf numFmtId="0" fontId="68" fillId="32" borderId="18" applyNumberFormat="0" applyFont="0" applyAlignment="0" applyProtection="0"/>
    <xf numFmtId="0" fontId="68" fillId="2" borderId="0" applyNumberFormat="0" applyBorder="0" applyAlignment="0" applyProtection="0"/>
    <xf numFmtId="0" fontId="68" fillId="8" borderId="0" applyNumberFormat="0" applyBorder="0" applyAlignment="0" applyProtection="0"/>
    <xf numFmtId="0" fontId="68" fillId="3" borderId="0" applyNumberFormat="0" applyBorder="0" applyAlignment="0" applyProtection="0"/>
    <xf numFmtId="0" fontId="68" fillId="9" borderId="0" applyNumberFormat="0" applyBorder="0" applyAlignment="0" applyProtection="0"/>
    <xf numFmtId="0" fontId="68" fillId="4" borderId="0" applyNumberFormat="0" applyBorder="0" applyAlignment="0" applyProtection="0"/>
    <xf numFmtId="0" fontId="68" fillId="10" borderId="0" applyNumberFormat="0" applyBorder="0" applyAlignment="0" applyProtection="0"/>
    <xf numFmtId="0" fontId="68" fillId="5" borderId="0" applyNumberFormat="0" applyBorder="0" applyAlignment="0" applyProtection="0"/>
    <xf numFmtId="0" fontId="68" fillId="11" borderId="0" applyNumberFormat="0" applyBorder="0" applyAlignment="0" applyProtection="0"/>
    <xf numFmtId="0" fontId="68" fillId="6" borderId="0" applyNumberFormat="0" applyBorder="0" applyAlignment="0" applyProtection="0"/>
    <xf numFmtId="0" fontId="68" fillId="12" borderId="0" applyNumberFormat="0" applyBorder="0" applyAlignment="0" applyProtection="0"/>
    <xf numFmtId="0" fontId="68" fillId="7" borderId="0" applyNumberFormat="0" applyBorder="0" applyAlignment="0" applyProtection="0"/>
    <xf numFmtId="0" fontId="68" fillId="13" borderId="0" applyNumberFormat="0" applyBorder="0" applyAlignment="0" applyProtection="0"/>
    <xf numFmtId="0" fontId="68" fillId="32" borderId="18" applyNumberFormat="0" applyFont="0" applyAlignment="0" applyProtection="0"/>
    <xf numFmtId="0" fontId="68" fillId="2" borderId="0" applyNumberFormat="0" applyBorder="0" applyAlignment="0" applyProtection="0"/>
    <xf numFmtId="0" fontId="68" fillId="8" borderId="0" applyNumberFormat="0" applyBorder="0" applyAlignment="0" applyProtection="0"/>
    <xf numFmtId="0" fontId="68" fillId="3" borderId="0" applyNumberFormat="0" applyBorder="0" applyAlignment="0" applyProtection="0"/>
    <xf numFmtId="0" fontId="68" fillId="9" borderId="0" applyNumberFormat="0" applyBorder="0" applyAlignment="0" applyProtection="0"/>
    <xf numFmtId="0" fontId="68" fillId="4" borderId="0" applyNumberFormat="0" applyBorder="0" applyAlignment="0" applyProtection="0"/>
    <xf numFmtId="0" fontId="68" fillId="10" borderId="0" applyNumberFormat="0" applyBorder="0" applyAlignment="0" applyProtection="0"/>
    <xf numFmtId="0" fontId="68" fillId="5" borderId="0" applyNumberFormat="0" applyBorder="0" applyAlignment="0" applyProtection="0"/>
    <xf numFmtId="0" fontId="68" fillId="11" borderId="0" applyNumberFormat="0" applyBorder="0" applyAlignment="0" applyProtection="0"/>
    <xf numFmtId="0" fontId="68" fillId="6" borderId="0" applyNumberFormat="0" applyBorder="0" applyAlignment="0" applyProtection="0"/>
    <xf numFmtId="0" fontId="68" fillId="12" borderId="0" applyNumberFormat="0" applyBorder="0" applyAlignment="0" applyProtection="0"/>
    <xf numFmtId="0" fontId="68" fillId="7" borderId="0" applyNumberFormat="0" applyBorder="0" applyAlignment="0" applyProtection="0"/>
    <xf numFmtId="0" fontId="68" fillId="13" borderId="0" applyNumberFormat="0" applyBorder="0" applyAlignment="0" applyProtection="0"/>
    <xf numFmtId="0" fontId="67" fillId="32" borderId="18" applyNumberFormat="0" applyFont="0" applyAlignment="0" applyProtection="0"/>
    <xf numFmtId="0" fontId="67" fillId="2" borderId="0" applyNumberFormat="0" applyBorder="0" applyAlignment="0" applyProtection="0"/>
    <xf numFmtId="0" fontId="67" fillId="8" borderId="0" applyNumberFormat="0" applyBorder="0" applyAlignment="0" applyProtection="0"/>
    <xf numFmtId="0" fontId="67" fillId="3" borderId="0" applyNumberFormat="0" applyBorder="0" applyAlignment="0" applyProtection="0"/>
    <xf numFmtId="0" fontId="67" fillId="9" borderId="0" applyNumberFormat="0" applyBorder="0" applyAlignment="0" applyProtection="0"/>
    <xf numFmtId="0" fontId="67" fillId="4" borderId="0" applyNumberFormat="0" applyBorder="0" applyAlignment="0" applyProtection="0"/>
    <xf numFmtId="0" fontId="67" fillId="10" borderId="0" applyNumberFormat="0" applyBorder="0" applyAlignment="0" applyProtection="0"/>
    <xf numFmtId="0" fontId="67" fillId="5" borderId="0" applyNumberFormat="0" applyBorder="0" applyAlignment="0" applyProtection="0"/>
    <xf numFmtId="0" fontId="67" fillId="11" borderId="0" applyNumberFormat="0" applyBorder="0" applyAlignment="0" applyProtection="0"/>
    <xf numFmtId="0" fontId="67" fillId="6" borderId="0" applyNumberFormat="0" applyBorder="0" applyAlignment="0" applyProtection="0"/>
    <xf numFmtId="0" fontId="67" fillId="12" borderId="0" applyNumberFormat="0" applyBorder="0" applyAlignment="0" applyProtection="0"/>
    <xf numFmtId="0" fontId="67" fillId="7" borderId="0" applyNumberFormat="0" applyBorder="0" applyAlignment="0" applyProtection="0"/>
    <xf numFmtId="0" fontId="67" fillId="13" borderId="0" applyNumberFormat="0" applyBorder="0" applyAlignment="0" applyProtection="0"/>
    <xf numFmtId="0" fontId="66" fillId="32" borderId="18" applyNumberFormat="0" applyFont="0" applyAlignment="0" applyProtection="0"/>
    <xf numFmtId="0" fontId="66" fillId="2" borderId="0" applyNumberFormat="0" applyBorder="0" applyAlignment="0" applyProtection="0"/>
    <xf numFmtId="0" fontId="66" fillId="8" borderId="0" applyNumberFormat="0" applyBorder="0" applyAlignment="0" applyProtection="0"/>
    <xf numFmtId="0" fontId="66" fillId="3" borderId="0" applyNumberFormat="0" applyBorder="0" applyAlignment="0" applyProtection="0"/>
    <xf numFmtId="0" fontId="66" fillId="9" borderId="0" applyNumberFormat="0" applyBorder="0" applyAlignment="0" applyProtection="0"/>
    <xf numFmtId="0" fontId="66" fillId="4" borderId="0" applyNumberFormat="0" applyBorder="0" applyAlignment="0" applyProtection="0"/>
    <xf numFmtId="0" fontId="66" fillId="10" borderId="0" applyNumberFormat="0" applyBorder="0" applyAlignment="0" applyProtection="0"/>
    <xf numFmtId="0" fontId="66" fillId="5" borderId="0" applyNumberFormat="0" applyBorder="0" applyAlignment="0" applyProtection="0"/>
    <xf numFmtId="0" fontId="66" fillId="11" borderId="0" applyNumberFormat="0" applyBorder="0" applyAlignment="0" applyProtection="0"/>
    <xf numFmtId="0" fontId="66" fillId="6" borderId="0" applyNumberFormat="0" applyBorder="0" applyAlignment="0" applyProtection="0"/>
    <xf numFmtId="0" fontId="66" fillId="12" borderId="0" applyNumberFormat="0" applyBorder="0" applyAlignment="0" applyProtection="0"/>
    <xf numFmtId="0" fontId="66" fillId="7" borderId="0" applyNumberFormat="0" applyBorder="0" applyAlignment="0" applyProtection="0"/>
    <xf numFmtId="0" fontId="66" fillId="13" borderId="0" applyNumberFormat="0" applyBorder="0" applyAlignment="0" applyProtection="0"/>
    <xf numFmtId="0" fontId="65" fillId="32" borderId="18" applyNumberFormat="0" applyFont="0" applyAlignment="0" applyProtection="0"/>
    <xf numFmtId="0" fontId="65" fillId="2" borderId="0" applyNumberFormat="0" applyBorder="0" applyAlignment="0" applyProtection="0"/>
    <xf numFmtId="0" fontId="65" fillId="8" borderId="0" applyNumberFormat="0" applyBorder="0" applyAlignment="0" applyProtection="0"/>
    <xf numFmtId="0" fontId="65" fillId="3" borderId="0" applyNumberFormat="0" applyBorder="0" applyAlignment="0" applyProtection="0"/>
    <xf numFmtId="0" fontId="65" fillId="9" borderId="0" applyNumberFormat="0" applyBorder="0" applyAlignment="0" applyProtection="0"/>
    <xf numFmtId="0" fontId="65" fillId="4" borderId="0" applyNumberFormat="0" applyBorder="0" applyAlignment="0" applyProtection="0"/>
    <xf numFmtId="0" fontId="65" fillId="10" borderId="0" applyNumberFormat="0" applyBorder="0" applyAlignment="0" applyProtection="0"/>
    <xf numFmtId="0" fontId="65" fillId="5" borderId="0" applyNumberFormat="0" applyBorder="0" applyAlignment="0" applyProtection="0"/>
    <xf numFmtId="0" fontId="65" fillId="11" borderId="0" applyNumberFormat="0" applyBorder="0" applyAlignment="0" applyProtection="0"/>
    <xf numFmtId="0" fontId="65" fillId="6" borderId="0" applyNumberFormat="0" applyBorder="0" applyAlignment="0" applyProtection="0"/>
    <xf numFmtId="0" fontId="65" fillId="12" borderId="0" applyNumberFormat="0" applyBorder="0" applyAlignment="0" applyProtection="0"/>
    <xf numFmtId="0" fontId="65" fillId="7" borderId="0" applyNumberFormat="0" applyBorder="0" applyAlignment="0" applyProtection="0"/>
    <xf numFmtId="0" fontId="65" fillId="13" borderId="0" applyNumberFormat="0" applyBorder="0" applyAlignment="0" applyProtection="0"/>
    <xf numFmtId="0" fontId="64" fillId="32" borderId="18" applyNumberFormat="0" applyFont="0" applyAlignment="0" applyProtection="0"/>
    <xf numFmtId="0" fontId="64" fillId="2" borderId="0" applyNumberFormat="0" applyBorder="0" applyAlignment="0" applyProtection="0"/>
    <xf numFmtId="0" fontId="64" fillId="8" borderId="0" applyNumberFormat="0" applyBorder="0" applyAlignment="0" applyProtection="0"/>
    <xf numFmtId="0" fontId="64" fillId="3" borderId="0" applyNumberFormat="0" applyBorder="0" applyAlignment="0" applyProtection="0"/>
    <xf numFmtId="0" fontId="64" fillId="9" borderId="0" applyNumberFormat="0" applyBorder="0" applyAlignment="0" applyProtection="0"/>
    <xf numFmtId="0" fontId="64" fillId="4" borderId="0" applyNumberFormat="0" applyBorder="0" applyAlignment="0" applyProtection="0"/>
    <xf numFmtId="0" fontId="64" fillId="10" borderId="0" applyNumberFormat="0" applyBorder="0" applyAlignment="0" applyProtection="0"/>
    <xf numFmtId="0" fontId="64" fillId="5" borderId="0" applyNumberFormat="0" applyBorder="0" applyAlignment="0" applyProtection="0"/>
    <xf numFmtId="0" fontId="64" fillId="11" borderId="0" applyNumberFormat="0" applyBorder="0" applyAlignment="0" applyProtection="0"/>
    <xf numFmtId="0" fontId="64" fillId="6" borderId="0" applyNumberFormat="0" applyBorder="0" applyAlignment="0" applyProtection="0"/>
    <xf numFmtId="0" fontId="64" fillId="12" borderId="0" applyNumberFormat="0" applyBorder="0" applyAlignment="0" applyProtection="0"/>
    <xf numFmtId="0" fontId="64" fillId="7" borderId="0" applyNumberFormat="0" applyBorder="0" applyAlignment="0" applyProtection="0"/>
    <xf numFmtId="0" fontId="64" fillId="13" borderId="0" applyNumberFormat="0" applyBorder="0" applyAlignment="0" applyProtection="0"/>
    <xf numFmtId="0" fontId="63" fillId="32" borderId="18" applyNumberFormat="0" applyFont="0" applyAlignment="0" applyProtection="0"/>
    <xf numFmtId="0" fontId="63" fillId="2" borderId="0" applyNumberFormat="0" applyBorder="0" applyAlignment="0" applyProtection="0"/>
    <xf numFmtId="0" fontId="63" fillId="8" borderId="0" applyNumberFormat="0" applyBorder="0" applyAlignment="0" applyProtection="0"/>
    <xf numFmtId="0" fontId="63" fillId="3" borderId="0" applyNumberFormat="0" applyBorder="0" applyAlignment="0" applyProtection="0"/>
    <xf numFmtId="0" fontId="63" fillId="9" borderId="0" applyNumberFormat="0" applyBorder="0" applyAlignment="0" applyProtection="0"/>
    <xf numFmtId="0" fontId="63" fillId="4" borderId="0" applyNumberFormat="0" applyBorder="0" applyAlignment="0" applyProtection="0"/>
    <xf numFmtId="0" fontId="63" fillId="10" borderId="0" applyNumberFormat="0" applyBorder="0" applyAlignment="0" applyProtection="0"/>
    <xf numFmtId="0" fontId="63" fillId="5" borderId="0" applyNumberFormat="0" applyBorder="0" applyAlignment="0" applyProtection="0"/>
    <xf numFmtId="0" fontId="63" fillId="11" borderId="0" applyNumberFormat="0" applyBorder="0" applyAlignment="0" applyProtection="0"/>
    <xf numFmtId="0" fontId="63" fillId="6" borderId="0" applyNumberFormat="0" applyBorder="0" applyAlignment="0" applyProtection="0"/>
    <xf numFmtId="0" fontId="63" fillId="12" borderId="0" applyNumberFormat="0" applyBorder="0" applyAlignment="0" applyProtection="0"/>
    <xf numFmtId="0" fontId="63" fillId="7" borderId="0" applyNumberFormat="0" applyBorder="0" applyAlignment="0" applyProtection="0"/>
    <xf numFmtId="0" fontId="63" fillId="13" borderId="0" applyNumberFormat="0" applyBorder="0" applyAlignment="0" applyProtection="0"/>
    <xf numFmtId="0" fontId="62" fillId="32" borderId="18" applyNumberFormat="0" applyFont="0" applyAlignment="0" applyProtection="0"/>
    <xf numFmtId="0" fontId="62" fillId="2" borderId="0" applyNumberFormat="0" applyBorder="0" applyAlignment="0" applyProtection="0"/>
    <xf numFmtId="0" fontId="62" fillId="8" borderId="0" applyNumberFormat="0" applyBorder="0" applyAlignment="0" applyProtection="0"/>
    <xf numFmtId="0" fontId="62" fillId="3" borderId="0" applyNumberFormat="0" applyBorder="0" applyAlignment="0" applyProtection="0"/>
    <xf numFmtId="0" fontId="62" fillId="9" borderId="0" applyNumberFormat="0" applyBorder="0" applyAlignment="0" applyProtection="0"/>
    <xf numFmtId="0" fontId="62" fillId="4" borderId="0" applyNumberFormat="0" applyBorder="0" applyAlignment="0" applyProtection="0"/>
    <xf numFmtId="0" fontId="62" fillId="10" borderId="0" applyNumberFormat="0" applyBorder="0" applyAlignment="0" applyProtection="0"/>
    <xf numFmtId="0" fontId="62" fillId="5" borderId="0" applyNumberFormat="0" applyBorder="0" applyAlignment="0" applyProtection="0"/>
    <xf numFmtId="0" fontId="62" fillId="11" borderId="0" applyNumberFormat="0" applyBorder="0" applyAlignment="0" applyProtection="0"/>
    <xf numFmtId="0" fontId="62" fillId="6" borderId="0" applyNumberFormat="0" applyBorder="0" applyAlignment="0" applyProtection="0"/>
    <xf numFmtId="0" fontId="62" fillId="12" borderId="0" applyNumberFormat="0" applyBorder="0" applyAlignment="0" applyProtection="0"/>
    <xf numFmtId="0" fontId="62" fillId="7" borderId="0" applyNumberFormat="0" applyBorder="0" applyAlignment="0" applyProtection="0"/>
    <xf numFmtId="0" fontId="62" fillId="13" borderId="0" applyNumberFormat="0" applyBorder="0" applyAlignment="0" applyProtection="0"/>
    <xf numFmtId="0" fontId="61" fillId="32" borderId="18" applyNumberFormat="0" applyFont="0" applyAlignment="0" applyProtection="0"/>
    <xf numFmtId="0" fontId="61" fillId="2" borderId="0" applyNumberFormat="0" applyBorder="0" applyAlignment="0" applyProtection="0"/>
    <xf numFmtId="0" fontId="61" fillId="8" borderId="0" applyNumberFormat="0" applyBorder="0" applyAlignment="0" applyProtection="0"/>
    <xf numFmtId="0" fontId="61" fillId="3" borderId="0" applyNumberFormat="0" applyBorder="0" applyAlignment="0" applyProtection="0"/>
    <xf numFmtId="0" fontId="61" fillId="9" borderId="0" applyNumberFormat="0" applyBorder="0" applyAlignment="0" applyProtection="0"/>
    <xf numFmtId="0" fontId="61" fillId="4" borderId="0" applyNumberFormat="0" applyBorder="0" applyAlignment="0" applyProtection="0"/>
    <xf numFmtId="0" fontId="61" fillId="10" borderId="0" applyNumberFormat="0" applyBorder="0" applyAlignment="0" applyProtection="0"/>
    <xf numFmtId="0" fontId="61" fillId="5" borderId="0" applyNumberFormat="0" applyBorder="0" applyAlignment="0" applyProtection="0"/>
    <xf numFmtId="0" fontId="61" fillId="11" borderId="0" applyNumberFormat="0" applyBorder="0" applyAlignment="0" applyProtection="0"/>
    <xf numFmtId="0" fontId="61" fillId="6" borderId="0" applyNumberFormat="0" applyBorder="0" applyAlignment="0" applyProtection="0"/>
    <xf numFmtId="0" fontId="61" fillId="12" borderId="0" applyNumberFormat="0" applyBorder="0" applyAlignment="0" applyProtection="0"/>
    <xf numFmtId="0" fontId="61" fillId="7" borderId="0" applyNumberFormat="0" applyBorder="0" applyAlignment="0" applyProtection="0"/>
    <xf numFmtId="0" fontId="61" fillId="13" borderId="0" applyNumberFormat="0" applyBorder="0" applyAlignment="0" applyProtection="0"/>
    <xf numFmtId="0" fontId="60" fillId="32" borderId="18" applyNumberFormat="0" applyFont="0" applyAlignment="0" applyProtection="0"/>
    <xf numFmtId="0" fontId="60" fillId="2" borderId="0" applyNumberFormat="0" applyBorder="0" applyAlignment="0" applyProtection="0"/>
    <xf numFmtId="0" fontId="60" fillId="8" borderId="0" applyNumberFormat="0" applyBorder="0" applyAlignment="0" applyProtection="0"/>
    <xf numFmtId="0" fontId="60" fillId="3" borderId="0" applyNumberFormat="0" applyBorder="0" applyAlignment="0" applyProtection="0"/>
    <xf numFmtId="0" fontId="60" fillId="9" borderId="0" applyNumberFormat="0" applyBorder="0" applyAlignment="0" applyProtection="0"/>
    <xf numFmtId="0" fontId="60" fillId="4" borderId="0" applyNumberFormat="0" applyBorder="0" applyAlignment="0" applyProtection="0"/>
    <xf numFmtId="0" fontId="60" fillId="10" borderId="0" applyNumberFormat="0" applyBorder="0" applyAlignment="0" applyProtection="0"/>
    <xf numFmtId="0" fontId="60" fillId="5" borderId="0" applyNumberFormat="0" applyBorder="0" applyAlignment="0" applyProtection="0"/>
    <xf numFmtId="0" fontId="60" fillId="11" borderId="0" applyNumberFormat="0" applyBorder="0" applyAlignment="0" applyProtection="0"/>
    <xf numFmtId="0" fontId="60" fillId="6" borderId="0" applyNumberFormat="0" applyBorder="0" applyAlignment="0" applyProtection="0"/>
    <xf numFmtId="0" fontId="60" fillId="12" borderId="0" applyNumberFormat="0" applyBorder="0" applyAlignment="0" applyProtection="0"/>
    <xf numFmtId="0" fontId="60" fillId="7" borderId="0" applyNumberFormat="0" applyBorder="0" applyAlignment="0" applyProtection="0"/>
    <xf numFmtId="0" fontId="60" fillId="13" borderId="0" applyNumberFormat="0" applyBorder="0" applyAlignment="0" applyProtection="0"/>
    <xf numFmtId="0" fontId="59" fillId="32" borderId="18" applyNumberFormat="0" applyFont="0" applyAlignment="0" applyProtection="0"/>
    <xf numFmtId="0" fontId="59" fillId="2" borderId="0" applyNumberFormat="0" applyBorder="0" applyAlignment="0" applyProtection="0"/>
    <xf numFmtId="0" fontId="59" fillId="8" borderId="0" applyNumberFormat="0" applyBorder="0" applyAlignment="0" applyProtection="0"/>
    <xf numFmtId="0" fontId="59" fillId="3" borderId="0" applyNumberFormat="0" applyBorder="0" applyAlignment="0" applyProtection="0"/>
    <xf numFmtId="0" fontId="59" fillId="9" borderId="0" applyNumberFormat="0" applyBorder="0" applyAlignment="0" applyProtection="0"/>
    <xf numFmtId="0" fontId="59" fillId="4" borderId="0" applyNumberFormat="0" applyBorder="0" applyAlignment="0" applyProtection="0"/>
    <xf numFmtId="0" fontId="59" fillId="10" borderId="0" applyNumberFormat="0" applyBorder="0" applyAlignment="0" applyProtection="0"/>
    <xf numFmtId="0" fontId="59" fillId="5" borderId="0" applyNumberFormat="0" applyBorder="0" applyAlignment="0" applyProtection="0"/>
    <xf numFmtId="0" fontId="59" fillId="11" borderId="0" applyNumberFormat="0" applyBorder="0" applyAlignment="0" applyProtection="0"/>
    <xf numFmtId="0" fontId="59" fillId="6" borderId="0" applyNumberFormat="0" applyBorder="0" applyAlignment="0" applyProtection="0"/>
    <xf numFmtId="0" fontId="59" fillId="12" borderId="0" applyNumberFormat="0" applyBorder="0" applyAlignment="0" applyProtection="0"/>
    <xf numFmtId="0" fontId="59" fillId="7" borderId="0" applyNumberFormat="0" applyBorder="0" applyAlignment="0" applyProtection="0"/>
    <xf numFmtId="0" fontId="59" fillId="13" borderId="0" applyNumberFormat="0" applyBorder="0" applyAlignment="0" applyProtection="0"/>
    <xf numFmtId="0" fontId="58" fillId="32" borderId="18" applyNumberFormat="0" applyFont="0" applyAlignment="0" applyProtection="0"/>
    <xf numFmtId="0" fontId="58" fillId="2" borderId="0" applyNumberFormat="0" applyBorder="0" applyAlignment="0" applyProtection="0"/>
    <xf numFmtId="0" fontId="58" fillId="8" borderId="0" applyNumberFormat="0" applyBorder="0" applyAlignment="0" applyProtection="0"/>
    <xf numFmtId="0" fontId="58" fillId="3" borderId="0" applyNumberFormat="0" applyBorder="0" applyAlignment="0" applyProtection="0"/>
    <xf numFmtId="0" fontId="58" fillId="9" borderId="0" applyNumberFormat="0" applyBorder="0" applyAlignment="0" applyProtection="0"/>
    <xf numFmtId="0" fontId="58" fillId="4" borderId="0" applyNumberFormat="0" applyBorder="0" applyAlignment="0" applyProtection="0"/>
    <xf numFmtId="0" fontId="58" fillId="10" borderId="0" applyNumberFormat="0" applyBorder="0" applyAlignment="0" applyProtection="0"/>
    <xf numFmtId="0" fontId="58" fillId="5" borderId="0" applyNumberFormat="0" applyBorder="0" applyAlignment="0" applyProtection="0"/>
    <xf numFmtId="0" fontId="58" fillId="11" borderId="0" applyNumberFormat="0" applyBorder="0" applyAlignment="0" applyProtection="0"/>
    <xf numFmtId="0" fontId="58" fillId="6" borderId="0" applyNumberFormat="0" applyBorder="0" applyAlignment="0" applyProtection="0"/>
    <xf numFmtId="0" fontId="58" fillId="12" borderId="0" applyNumberFormat="0" applyBorder="0" applyAlignment="0" applyProtection="0"/>
    <xf numFmtId="0" fontId="58" fillId="7" borderId="0" applyNumberFormat="0" applyBorder="0" applyAlignment="0" applyProtection="0"/>
    <xf numFmtId="0" fontId="58" fillId="13" borderId="0" applyNumberFormat="0" applyBorder="0" applyAlignment="0" applyProtection="0"/>
    <xf numFmtId="0" fontId="57" fillId="32" borderId="18" applyNumberFormat="0" applyFont="0" applyAlignment="0" applyProtection="0"/>
    <xf numFmtId="0" fontId="57" fillId="2" borderId="0" applyNumberFormat="0" applyBorder="0" applyAlignment="0" applyProtection="0"/>
    <xf numFmtId="0" fontId="57" fillId="8" borderId="0" applyNumberFormat="0" applyBorder="0" applyAlignment="0" applyProtection="0"/>
    <xf numFmtId="0" fontId="57" fillId="3" borderId="0" applyNumberFormat="0" applyBorder="0" applyAlignment="0" applyProtection="0"/>
    <xf numFmtId="0" fontId="57" fillId="9" borderId="0" applyNumberFormat="0" applyBorder="0" applyAlignment="0" applyProtection="0"/>
    <xf numFmtId="0" fontId="57" fillId="4" borderId="0" applyNumberFormat="0" applyBorder="0" applyAlignment="0" applyProtection="0"/>
    <xf numFmtId="0" fontId="57" fillId="10" borderId="0" applyNumberFormat="0" applyBorder="0" applyAlignment="0" applyProtection="0"/>
    <xf numFmtId="0" fontId="57" fillId="5" borderId="0" applyNumberFormat="0" applyBorder="0" applyAlignment="0" applyProtection="0"/>
    <xf numFmtId="0" fontId="57" fillId="11" borderId="0" applyNumberFormat="0" applyBorder="0" applyAlignment="0" applyProtection="0"/>
    <xf numFmtId="0" fontId="57" fillId="6" borderId="0" applyNumberFormat="0" applyBorder="0" applyAlignment="0" applyProtection="0"/>
    <xf numFmtId="0" fontId="57" fillId="12" borderId="0" applyNumberFormat="0" applyBorder="0" applyAlignment="0" applyProtection="0"/>
    <xf numFmtId="0" fontId="57" fillId="7" borderId="0" applyNumberFormat="0" applyBorder="0" applyAlignment="0" applyProtection="0"/>
    <xf numFmtId="0" fontId="57" fillId="13" borderId="0" applyNumberFormat="0" applyBorder="0" applyAlignment="0" applyProtection="0"/>
    <xf numFmtId="0" fontId="56" fillId="32" borderId="18" applyNumberFormat="0" applyFont="0" applyAlignment="0" applyProtection="0"/>
    <xf numFmtId="0" fontId="56" fillId="2" borderId="0" applyNumberFormat="0" applyBorder="0" applyAlignment="0" applyProtection="0"/>
    <xf numFmtId="0" fontId="56" fillId="8" borderId="0" applyNumberFormat="0" applyBorder="0" applyAlignment="0" applyProtection="0"/>
    <xf numFmtId="0" fontId="56" fillId="3" borderId="0" applyNumberFormat="0" applyBorder="0" applyAlignment="0" applyProtection="0"/>
    <xf numFmtId="0" fontId="56" fillId="9" borderId="0" applyNumberFormat="0" applyBorder="0" applyAlignment="0" applyProtection="0"/>
    <xf numFmtId="0" fontId="56" fillId="4" borderId="0" applyNumberFormat="0" applyBorder="0" applyAlignment="0" applyProtection="0"/>
    <xf numFmtId="0" fontId="56" fillId="10" borderId="0" applyNumberFormat="0" applyBorder="0" applyAlignment="0" applyProtection="0"/>
    <xf numFmtId="0" fontId="56" fillId="5" borderId="0" applyNumberFormat="0" applyBorder="0" applyAlignment="0" applyProtection="0"/>
    <xf numFmtId="0" fontId="56" fillId="11" borderId="0" applyNumberFormat="0" applyBorder="0" applyAlignment="0" applyProtection="0"/>
    <xf numFmtId="0" fontId="56" fillId="6" borderId="0" applyNumberFormat="0" applyBorder="0" applyAlignment="0" applyProtection="0"/>
    <xf numFmtId="0" fontId="56" fillId="12" borderId="0" applyNumberFormat="0" applyBorder="0" applyAlignment="0" applyProtection="0"/>
    <xf numFmtId="0" fontId="56" fillId="7" borderId="0" applyNumberFormat="0" applyBorder="0" applyAlignment="0" applyProtection="0"/>
    <xf numFmtId="0" fontId="56" fillId="13" borderId="0" applyNumberFormat="0" applyBorder="0" applyAlignment="0" applyProtection="0"/>
    <xf numFmtId="0" fontId="55" fillId="32" borderId="18" applyNumberFormat="0" applyFont="0" applyAlignment="0" applyProtection="0"/>
    <xf numFmtId="0" fontId="55" fillId="2" borderId="0" applyNumberFormat="0" applyBorder="0" applyAlignment="0" applyProtection="0"/>
    <xf numFmtId="0" fontId="55" fillId="8" borderId="0" applyNumberFormat="0" applyBorder="0" applyAlignment="0" applyProtection="0"/>
    <xf numFmtId="0" fontId="55" fillId="3" borderId="0" applyNumberFormat="0" applyBorder="0" applyAlignment="0" applyProtection="0"/>
    <xf numFmtId="0" fontId="55" fillId="9" borderId="0" applyNumberFormat="0" applyBorder="0" applyAlignment="0" applyProtection="0"/>
    <xf numFmtId="0" fontId="55" fillId="4" borderId="0" applyNumberFormat="0" applyBorder="0" applyAlignment="0" applyProtection="0"/>
    <xf numFmtId="0" fontId="55" fillId="10" borderId="0" applyNumberFormat="0" applyBorder="0" applyAlignment="0" applyProtection="0"/>
    <xf numFmtId="0" fontId="55" fillId="5" borderId="0" applyNumberFormat="0" applyBorder="0" applyAlignment="0" applyProtection="0"/>
    <xf numFmtId="0" fontId="55" fillId="11" borderId="0" applyNumberFormat="0" applyBorder="0" applyAlignment="0" applyProtection="0"/>
    <xf numFmtId="0" fontId="55" fillId="6" borderId="0" applyNumberFormat="0" applyBorder="0" applyAlignment="0" applyProtection="0"/>
    <xf numFmtId="0" fontId="55" fillId="12" borderId="0" applyNumberFormat="0" applyBorder="0" applyAlignment="0" applyProtection="0"/>
    <xf numFmtId="0" fontId="55" fillId="7" borderId="0" applyNumberFormat="0" applyBorder="0" applyAlignment="0" applyProtection="0"/>
    <xf numFmtId="0" fontId="55" fillId="13" borderId="0" applyNumberFormat="0" applyBorder="0" applyAlignment="0" applyProtection="0"/>
    <xf numFmtId="0" fontId="54" fillId="32" borderId="18" applyNumberFormat="0" applyFont="0" applyAlignment="0" applyProtection="0"/>
    <xf numFmtId="0" fontId="54" fillId="2" borderId="0" applyNumberFormat="0" applyBorder="0" applyAlignment="0" applyProtection="0"/>
    <xf numFmtId="0" fontId="54" fillId="8" borderId="0" applyNumberFormat="0" applyBorder="0" applyAlignment="0" applyProtection="0"/>
    <xf numFmtId="0" fontId="54" fillId="3" borderId="0" applyNumberFormat="0" applyBorder="0" applyAlignment="0" applyProtection="0"/>
    <xf numFmtId="0" fontId="54" fillId="9" borderId="0" applyNumberFormat="0" applyBorder="0" applyAlignment="0" applyProtection="0"/>
    <xf numFmtId="0" fontId="54" fillId="4" borderId="0" applyNumberFormat="0" applyBorder="0" applyAlignment="0" applyProtection="0"/>
    <xf numFmtId="0" fontId="54" fillId="10" borderId="0" applyNumberFormat="0" applyBorder="0" applyAlignment="0" applyProtection="0"/>
    <xf numFmtId="0" fontId="54" fillId="5" borderId="0" applyNumberFormat="0" applyBorder="0" applyAlignment="0" applyProtection="0"/>
    <xf numFmtId="0" fontId="54" fillId="11" borderId="0" applyNumberFormat="0" applyBorder="0" applyAlignment="0" applyProtection="0"/>
    <xf numFmtId="0" fontId="54" fillId="6" borderId="0" applyNumberFormat="0" applyBorder="0" applyAlignment="0" applyProtection="0"/>
    <xf numFmtId="0" fontId="54" fillId="12" borderId="0" applyNumberFormat="0" applyBorder="0" applyAlignment="0" applyProtection="0"/>
    <xf numFmtId="0" fontId="54" fillId="7" borderId="0" applyNumberFormat="0" applyBorder="0" applyAlignment="0" applyProtection="0"/>
    <xf numFmtId="0" fontId="54" fillId="13" borderId="0" applyNumberFormat="0" applyBorder="0" applyAlignment="0" applyProtection="0"/>
    <xf numFmtId="0" fontId="53" fillId="32" borderId="18" applyNumberFormat="0" applyFont="0" applyAlignment="0" applyProtection="0"/>
    <xf numFmtId="0" fontId="53" fillId="2" borderId="0" applyNumberFormat="0" applyBorder="0" applyAlignment="0" applyProtection="0"/>
    <xf numFmtId="0" fontId="53" fillId="8" borderId="0" applyNumberFormat="0" applyBorder="0" applyAlignment="0" applyProtection="0"/>
    <xf numFmtId="0" fontId="53" fillId="3" borderId="0" applyNumberFormat="0" applyBorder="0" applyAlignment="0" applyProtection="0"/>
    <xf numFmtId="0" fontId="53" fillId="9" borderId="0" applyNumberFormat="0" applyBorder="0" applyAlignment="0" applyProtection="0"/>
    <xf numFmtId="0" fontId="53" fillId="4" borderId="0" applyNumberFormat="0" applyBorder="0" applyAlignment="0" applyProtection="0"/>
    <xf numFmtId="0" fontId="53" fillId="10" borderId="0" applyNumberFormat="0" applyBorder="0" applyAlignment="0" applyProtection="0"/>
    <xf numFmtId="0" fontId="53" fillId="5" borderId="0" applyNumberFormat="0" applyBorder="0" applyAlignment="0" applyProtection="0"/>
    <xf numFmtId="0" fontId="53" fillId="11" borderId="0" applyNumberFormat="0" applyBorder="0" applyAlignment="0" applyProtection="0"/>
    <xf numFmtId="0" fontId="53" fillId="6" borderId="0" applyNumberFormat="0" applyBorder="0" applyAlignment="0" applyProtection="0"/>
    <xf numFmtId="0" fontId="53" fillId="12" borderId="0" applyNumberFormat="0" applyBorder="0" applyAlignment="0" applyProtection="0"/>
    <xf numFmtId="0" fontId="53" fillId="7" borderId="0" applyNumberFormat="0" applyBorder="0" applyAlignment="0" applyProtection="0"/>
    <xf numFmtId="0" fontId="53" fillId="13" borderId="0" applyNumberFormat="0" applyBorder="0" applyAlignment="0" applyProtection="0"/>
    <xf numFmtId="0" fontId="52" fillId="32" borderId="18" applyNumberFormat="0" applyFont="0" applyAlignment="0" applyProtection="0"/>
    <xf numFmtId="0" fontId="52" fillId="2" borderId="0" applyNumberFormat="0" applyBorder="0" applyAlignment="0" applyProtection="0"/>
    <xf numFmtId="0" fontId="52" fillId="8" borderId="0" applyNumberFormat="0" applyBorder="0" applyAlignment="0" applyProtection="0"/>
    <xf numFmtId="0" fontId="52" fillId="3" borderId="0" applyNumberFormat="0" applyBorder="0" applyAlignment="0" applyProtection="0"/>
    <xf numFmtId="0" fontId="52" fillId="9" borderId="0" applyNumberFormat="0" applyBorder="0" applyAlignment="0" applyProtection="0"/>
    <xf numFmtId="0" fontId="52" fillId="4"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11" borderId="0" applyNumberFormat="0" applyBorder="0" applyAlignment="0" applyProtection="0"/>
    <xf numFmtId="0" fontId="52" fillId="6" borderId="0" applyNumberFormat="0" applyBorder="0" applyAlignment="0" applyProtection="0"/>
    <xf numFmtId="0" fontId="52" fillId="12" borderId="0" applyNumberFormat="0" applyBorder="0" applyAlignment="0" applyProtection="0"/>
    <xf numFmtId="0" fontId="52" fillId="7" borderId="0" applyNumberFormat="0" applyBorder="0" applyAlignment="0" applyProtection="0"/>
    <xf numFmtId="0" fontId="52" fillId="13" borderId="0" applyNumberFormat="0" applyBorder="0" applyAlignment="0" applyProtection="0"/>
    <xf numFmtId="0" fontId="51" fillId="32" borderId="18" applyNumberFormat="0" applyFont="0" applyAlignment="0" applyProtection="0"/>
    <xf numFmtId="0" fontId="51" fillId="2" borderId="0" applyNumberFormat="0" applyBorder="0" applyAlignment="0" applyProtection="0"/>
    <xf numFmtId="0" fontId="51" fillId="8" borderId="0" applyNumberFormat="0" applyBorder="0" applyAlignment="0" applyProtection="0"/>
    <xf numFmtId="0" fontId="51" fillId="3" borderId="0" applyNumberFormat="0" applyBorder="0" applyAlignment="0" applyProtection="0"/>
    <xf numFmtId="0" fontId="51" fillId="9" borderId="0" applyNumberFormat="0" applyBorder="0" applyAlignment="0" applyProtection="0"/>
    <xf numFmtId="0" fontId="51" fillId="4" borderId="0" applyNumberFormat="0" applyBorder="0" applyAlignment="0" applyProtection="0"/>
    <xf numFmtId="0" fontId="51" fillId="10" borderId="0" applyNumberFormat="0" applyBorder="0" applyAlignment="0" applyProtection="0"/>
    <xf numFmtId="0" fontId="51" fillId="5" borderId="0" applyNumberFormat="0" applyBorder="0" applyAlignment="0" applyProtection="0"/>
    <xf numFmtId="0" fontId="51" fillId="11" borderId="0" applyNumberFormat="0" applyBorder="0" applyAlignment="0" applyProtection="0"/>
    <xf numFmtId="0" fontId="51" fillId="6" borderId="0" applyNumberFormat="0" applyBorder="0" applyAlignment="0" applyProtection="0"/>
    <xf numFmtId="0" fontId="51" fillId="12" borderId="0" applyNumberFormat="0" applyBorder="0" applyAlignment="0" applyProtection="0"/>
    <xf numFmtId="0" fontId="51" fillId="7" borderId="0" applyNumberFormat="0" applyBorder="0" applyAlignment="0" applyProtection="0"/>
    <xf numFmtId="0" fontId="51" fillId="13" borderId="0" applyNumberFormat="0" applyBorder="0" applyAlignment="0" applyProtection="0"/>
    <xf numFmtId="0" fontId="50" fillId="32" borderId="18" applyNumberFormat="0" applyFont="0" applyAlignment="0" applyProtection="0"/>
    <xf numFmtId="0" fontId="50" fillId="2"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9" borderId="0" applyNumberFormat="0" applyBorder="0" applyAlignment="0" applyProtection="0"/>
    <xf numFmtId="0" fontId="50" fillId="4" borderId="0" applyNumberFormat="0" applyBorder="0" applyAlignment="0" applyProtection="0"/>
    <xf numFmtId="0" fontId="50" fillId="10" borderId="0" applyNumberFormat="0" applyBorder="0" applyAlignment="0" applyProtection="0"/>
    <xf numFmtId="0" fontId="50" fillId="5" borderId="0" applyNumberFormat="0" applyBorder="0" applyAlignment="0" applyProtection="0"/>
    <xf numFmtId="0" fontId="50" fillId="11" borderId="0" applyNumberFormat="0" applyBorder="0" applyAlignment="0" applyProtection="0"/>
    <xf numFmtId="0" fontId="50" fillId="6" borderId="0" applyNumberFormat="0" applyBorder="0" applyAlignment="0" applyProtection="0"/>
    <xf numFmtId="0" fontId="50" fillId="12" borderId="0" applyNumberFormat="0" applyBorder="0" applyAlignment="0" applyProtection="0"/>
    <xf numFmtId="0" fontId="50" fillId="7" borderId="0" applyNumberFormat="0" applyBorder="0" applyAlignment="0" applyProtection="0"/>
    <xf numFmtId="0" fontId="50" fillId="13" borderId="0" applyNumberFormat="0" applyBorder="0" applyAlignment="0" applyProtection="0"/>
    <xf numFmtId="0" fontId="49" fillId="32" borderId="18" applyNumberFormat="0" applyFont="0" applyAlignment="0" applyProtection="0"/>
    <xf numFmtId="0" fontId="49" fillId="2" borderId="0" applyNumberFormat="0" applyBorder="0" applyAlignment="0" applyProtection="0"/>
    <xf numFmtId="0" fontId="49" fillId="8" borderId="0" applyNumberFormat="0" applyBorder="0" applyAlignment="0" applyProtection="0"/>
    <xf numFmtId="0" fontId="49" fillId="3" borderId="0" applyNumberFormat="0" applyBorder="0" applyAlignment="0" applyProtection="0"/>
    <xf numFmtId="0" fontId="49" fillId="9" borderId="0" applyNumberFormat="0" applyBorder="0" applyAlignment="0" applyProtection="0"/>
    <xf numFmtId="0" fontId="49" fillId="4"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11" borderId="0" applyNumberFormat="0" applyBorder="0" applyAlignment="0" applyProtection="0"/>
    <xf numFmtId="0" fontId="49" fillId="6" borderId="0" applyNumberFormat="0" applyBorder="0" applyAlignment="0" applyProtection="0"/>
    <xf numFmtId="0" fontId="49" fillId="12" borderId="0" applyNumberFormat="0" applyBorder="0" applyAlignment="0" applyProtection="0"/>
    <xf numFmtId="0" fontId="49" fillId="7" borderId="0" applyNumberFormat="0" applyBorder="0" applyAlignment="0" applyProtection="0"/>
    <xf numFmtId="0" fontId="49" fillId="13" borderId="0" applyNumberFormat="0" applyBorder="0" applyAlignment="0" applyProtection="0"/>
    <xf numFmtId="0" fontId="48" fillId="32" borderId="18" applyNumberFormat="0" applyFont="0" applyAlignment="0" applyProtection="0"/>
    <xf numFmtId="0" fontId="48" fillId="2" borderId="0" applyNumberFormat="0" applyBorder="0" applyAlignment="0" applyProtection="0"/>
    <xf numFmtId="0" fontId="48" fillId="8" borderId="0" applyNumberFormat="0" applyBorder="0" applyAlignment="0" applyProtection="0"/>
    <xf numFmtId="0" fontId="48" fillId="3" borderId="0" applyNumberFormat="0" applyBorder="0" applyAlignment="0" applyProtection="0"/>
    <xf numFmtId="0" fontId="48" fillId="9" borderId="0" applyNumberFormat="0" applyBorder="0" applyAlignment="0" applyProtection="0"/>
    <xf numFmtId="0" fontId="48" fillId="4"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11" borderId="0" applyNumberFormat="0" applyBorder="0" applyAlignment="0" applyProtection="0"/>
    <xf numFmtId="0" fontId="48" fillId="6" borderId="0" applyNumberFormat="0" applyBorder="0" applyAlignment="0" applyProtection="0"/>
    <xf numFmtId="0" fontId="48" fillId="12" borderId="0" applyNumberFormat="0" applyBorder="0" applyAlignment="0" applyProtection="0"/>
    <xf numFmtId="0" fontId="48" fillId="7" borderId="0" applyNumberFormat="0" applyBorder="0" applyAlignment="0" applyProtection="0"/>
    <xf numFmtId="0" fontId="48" fillId="13" borderId="0" applyNumberFormat="0" applyBorder="0" applyAlignment="0" applyProtection="0"/>
    <xf numFmtId="0" fontId="47" fillId="32" borderId="18" applyNumberFormat="0" applyFont="0" applyAlignment="0" applyProtection="0"/>
    <xf numFmtId="0" fontId="47" fillId="2" borderId="0" applyNumberFormat="0" applyBorder="0" applyAlignment="0" applyProtection="0"/>
    <xf numFmtId="0" fontId="47" fillId="8" borderId="0" applyNumberFormat="0" applyBorder="0" applyAlignment="0" applyProtection="0"/>
    <xf numFmtId="0" fontId="47" fillId="3" borderId="0" applyNumberFormat="0" applyBorder="0" applyAlignment="0" applyProtection="0"/>
    <xf numFmtId="0" fontId="47" fillId="9" borderId="0" applyNumberFormat="0" applyBorder="0" applyAlignment="0" applyProtection="0"/>
    <xf numFmtId="0" fontId="47" fillId="4"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11" borderId="0" applyNumberFormat="0" applyBorder="0" applyAlignment="0" applyProtection="0"/>
    <xf numFmtId="0" fontId="47" fillId="6" borderId="0" applyNumberFormat="0" applyBorder="0" applyAlignment="0" applyProtection="0"/>
    <xf numFmtId="0" fontId="47" fillId="12" borderId="0" applyNumberFormat="0" applyBorder="0" applyAlignment="0" applyProtection="0"/>
    <xf numFmtId="0" fontId="47" fillId="7" borderId="0" applyNumberFormat="0" applyBorder="0" applyAlignment="0" applyProtection="0"/>
    <xf numFmtId="0" fontId="47" fillId="13" borderId="0" applyNumberFormat="0" applyBorder="0" applyAlignment="0" applyProtection="0"/>
    <xf numFmtId="0" fontId="46" fillId="32" borderId="18" applyNumberFormat="0" applyFont="0" applyAlignment="0" applyProtection="0"/>
    <xf numFmtId="0" fontId="46" fillId="2" borderId="0" applyNumberFormat="0" applyBorder="0" applyAlignment="0" applyProtection="0"/>
    <xf numFmtId="0" fontId="46" fillId="8" borderId="0" applyNumberFormat="0" applyBorder="0" applyAlignment="0" applyProtection="0"/>
    <xf numFmtId="0" fontId="46" fillId="3" borderId="0" applyNumberFormat="0" applyBorder="0" applyAlignment="0" applyProtection="0"/>
    <xf numFmtId="0" fontId="46" fillId="9" borderId="0" applyNumberFormat="0" applyBorder="0" applyAlignment="0" applyProtection="0"/>
    <xf numFmtId="0" fontId="46" fillId="4" borderId="0" applyNumberFormat="0" applyBorder="0" applyAlignment="0" applyProtection="0"/>
    <xf numFmtId="0" fontId="46" fillId="10" borderId="0" applyNumberFormat="0" applyBorder="0" applyAlignment="0" applyProtection="0"/>
    <xf numFmtId="0" fontId="46" fillId="5" borderId="0" applyNumberFormat="0" applyBorder="0" applyAlignment="0" applyProtection="0"/>
    <xf numFmtId="0" fontId="46" fillId="11" borderId="0" applyNumberFormat="0" applyBorder="0" applyAlignment="0" applyProtection="0"/>
    <xf numFmtId="0" fontId="46" fillId="6" borderId="0" applyNumberFormat="0" applyBorder="0" applyAlignment="0" applyProtection="0"/>
    <xf numFmtId="0" fontId="46" fillId="12" borderId="0" applyNumberFormat="0" applyBorder="0" applyAlignment="0" applyProtection="0"/>
    <xf numFmtId="0" fontId="46" fillId="7" borderId="0" applyNumberFormat="0" applyBorder="0" applyAlignment="0" applyProtection="0"/>
    <xf numFmtId="0" fontId="46" fillId="13" borderId="0" applyNumberFormat="0" applyBorder="0" applyAlignment="0" applyProtection="0"/>
    <xf numFmtId="0" fontId="45" fillId="32" borderId="18" applyNumberFormat="0" applyFont="0" applyAlignment="0" applyProtection="0"/>
    <xf numFmtId="0" fontId="45" fillId="2" borderId="0" applyNumberFormat="0" applyBorder="0" applyAlignment="0" applyProtection="0"/>
    <xf numFmtId="0" fontId="45" fillId="8" borderId="0" applyNumberFormat="0" applyBorder="0" applyAlignment="0" applyProtection="0"/>
    <xf numFmtId="0" fontId="45" fillId="3" borderId="0" applyNumberFormat="0" applyBorder="0" applyAlignment="0" applyProtection="0"/>
    <xf numFmtId="0" fontId="45" fillId="9" borderId="0" applyNumberFormat="0" applyBorder="0" applyAlignment="0" applyProtection="0"/>
    <xf numFmtId="0" fontId="45" fillId="4"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11" borderId="0" applyNumberFormat="0" applyBorder="0" applyAlignment="0" applyProtection="0"/>
    <xf numFmtId="0" fontId="45" fillId="6" borderId="0" applyNumberFormat="0" applyBorder="0" applyAlignment="0" applyProtection="0"/>
    <xf numFmtId="0" fontId="45" fillId="12" borderId="0" applyNumberFormat="0" applyBorder="0" applyAlignment="0" applyProtection="0"/>
    <xf numFmtId="0" fontId="45" fillId="7" borderId="0" applyNumberFormat="0" applyBorder="0" applyAlignment="0" applyProtection="0"/>
    <xf numFmtId="0" fontId="45" fillId="13" borderId="0" applyNumberFormat="0" applyBorder="0" applyAlignment="0" applyProtection="0"/>
    <xf numFmtId="0" fontId="44" fillId="32" borderId="18" applyNumberFormat="0" applyFont="0" applyAlignment="0" applyProtection="0"/>
    <xf numFmtId="0" fontId="44" fillId="2" borderId="0" applyNumberFormat="0" applyBorder="0" applyAlignment="0" applyProtection="0"/>
    <xf numFmtId="0" fontId="44" fillId="8" borderId="0" applyNumberFormat="0" applyBorder="0" applyAlignment="0" applyProtection="0"/>
    <xf numFmtId="0" fontId="44" fillId="3" borderId="0" applyNumberFormat="0" applyBorder="0" applyAlignment="0" applyProtection="0"/>
    <xf numFmtId="0" fontId="44" fillId="9" borderId="0" applyNumberFormat="0" applyBorder="0" applyAlignment="0" applyProtection="0"/>
    <xf numFmtId="0" fontId="44" fillId="4" borderId="0" applyNumberFormat="0" applyBorder="0" applyAlignment="0" applyProtection="0"/>
    <xf numFmtId="0" fontId="44" fillId="10" borderId="0" applyNumberFormat="0" applyBorder="0" applyAlignment="0" applyProtection="0"/>
    <xf numFmtId="0" fontId="44" fillId="5" borderId="0" applyNumberFormat="0" applyBorder="0" applyAlignment="0" applyProtection="0"/>
    <xf numFmtId="0" fontId="44" fillId="11" borderId="0" applyNumberFormat="0" applyBorder="0" applyAlignment="0" applyProtection="0"/>
    <xf numFmtId="0" fontId="44" fillId="6" borderId="0" applyNumberFormat="0" applyBorder="0" applyAlignment="0" applyProtection="0"/>
    <xf numFmtId="0" fontId="44" fillId="12"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3" fillId="32" borderId="18" applyNumberFormat="0" applyFont="0" applyAlignment="0" applyProtection="0"/>
    <xf numFmtId="0" fontId="43" fillId="2" borderId="0" applyNumberFormat="0" applyBorder="0" applyAlignment="0" applyProtection="0"/>
    <xf numFmtId="0" fontId="43" fillId="8" borderId="0" applyNumberFormat="0" applyBorder="0" applyAlignment="0" applyProtection="0"/>
    <xf numFmtId="0" fontId="43" fillId="3" borderId="0" applyNumberFormat="0" applyBorder="0" applyAlignment="0" applyProtection="0"/>
    <xf numFmtId="0" fontId="43" fillId="9" borderId="0" applyNumberFormat="0" applyBorder="0" applyAlignment="0" applyProtection="0"/>
    <xf numFmtId="0" fontId="43" fillId="4"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11" borderId="0" applyNumberFormat="0" applyBorder="0" applyAlignment="0" applyProtection="0"/>
    <xf numFmtId="0" fontId="43" fillId="6" borderId="0" applyNumberFormat="0" applyBorder="0" applyAlignment="0" applyProtection="0"/>
    <xf numFmtId="0" fontId="43" fillId="12" borderId="0" applyNumberFormat="0" applyBorder="0" applyAlignment="0" applyProtection="0"/>
    <xf numFmtId="0" fontId="43" fillId="7" borderId="0" applyNumberFormat="0" applyBorder="0" applyAlignment="0" applyProtection="0"/>
    <xf numFmtId="0" fontId="43" fillId="13" borderId="0" applyNumberFormat="0" applyBorder="0" applyAlignment="0" applyProtection="0"/>
    <xf numFmtId="0" fontId="42" fillId="32" borderId="18" applyNumberFormat="0" applyFont="0" applyAlignment="0" applyProtection="0"/>
    <xf numFmtId="0" fontId="42" fillId="2" borderId="0" applyNumberFormat="0" applyBorder="0" applyAlignment="0" applyProtection="0"/>
    <xf numFmtId="0" fontId="42" fillId="8" borderId="0" applyNumberFormat="0" applyBorder="0" applyAlignment="0" applyProtection="0"/>
    <xf numFmtId="0" fontId="42" fillId="3" borderId="0" applyNumberFormat="0" applyBorder="0" applyAlignment="0" applyProtection="0"/>
    <xf numFmtId="0" fontId="42" fillId="9" borderId="0" applyNumberFormat="0" applyBorder="0" applyAlignment="0" applyProtection="0"/>
    <xf numFmtId="0" fontId="42" fillId="4"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11" borderId="0" applyNumberFormat="0" applyBorder="0" applyAlignment="0" applyProtection="0"/>
    <xf numFmtId="0" fontId="42" fillId="6" borderId="0" applyNumberFormat="0" applyBorder="0" applyAlignment="0" applyProtection="0"/>
    <xf numFmtId="0" fontId="42" fillId="12" borderId="0" applyNumberFormat="0" applyBorder="0" applyAlignment="0" applyProtection="0"/>
    <xf numFmtId="0" fontId="42" fillId="7" borderId="0" applyNumberFormat="0" applyBorder="0" applyAlignment="0" applyProtection="0"/>
    <xf numFmtId="0" fontId="42" fillId="13" borderId="0" applyNumberFormat="0" applyBorder="0" applyAlignment="0" applyProtection="0"/>
    <xf numFmtId="0" fontId="41" fillId="32" borderId="18" applyNumberFormat="0" applyFont="0" applyAlignment="0" applyProtection="0"/>
    <xf numFmtId="0" fontId="41" fillId="2"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9" borderId="0" applyNumberFormat="0" applyBorder="0" applyAlignment="0" applyProtection="0"/>
    <xf numFmtId="0" fontId="41" fillId="4"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11" borderId="0" applyNumberFormat="0" applyBorder="0" applyAlignment="0" applyProtection="0"/>
    <xf numFmtId="0" fontId="41" fillId="6" borderId="0" applyNumberFormat="0" applyBorder="0" applyAlignment="0" applyProtection="0"/>
    <xf numFmtId="0" fontId="41" fillId="12" borderId="0" applyNumberFormat="0" applyBorder="0" applyAlignment="0" applyProtection="0"/>
    <xf numFmtId="0" fontId="41" fillId="7" borderId="0" applyNumberFormat="0" applyBorder="0" applyAlignment="0" applyProtection="0"/>
    <xf numFmtId="0" fontId="41" fillId="13" borderId="0" applyNumberFormat="0" applyBorder="0" applyAlignment="0" applyProtection="0"/>
    <xf numFmtId="0" fontId="40" fillId="32" borderId="18" applyNumberFormat="0" applyFont="0" applyAlignment="0" applyProtection="0"/>
    <xf numFmtId="0" fontId="40" fillId="2" borderId="0" applyNumberFormat="0" applyBorder="0" applyAlignment="0" applyProtection="0"/>
    <xf numFmtId="0" fontId="40" fillId="8" borderId="0" applyNumberFormat="0" applyBorder="0" applyAlignment="0" applyProtection="0"/>
    <xf numFmtId="0" fontId="40" fillId="3" borderId="0" applyNumberFormat="0" applyBorder="0" applyAlignment="0" applyProtection="0"/>
    <xf numFmtId="0" fontId="40" fillId="9" borderId="0" applyNumberFormat="0" applyBorder="0" applyAlignment="0" applyProtection="0"/>
    <xf numFmtId="0" fontId="40" fillId="4"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11" borderId="0" applyNumberFormat="0" applyBorder="0" applyAlignment="0" applyProtection="0"/>
    <xf numFmtId="0" fontId="40" fillId="6" borderId="0" applyNumberFormat="0" applyBorder="0" applyAlignment="0" applyProtection="0"/>
    <xf numFmtId="0" fontId="40" fillId="12"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39" fillId="32" borderId="18" applyNumberFormat="0" applyFont="0" applyAlignment="0" applyProtection="0"/>
    <xf numFmtId="0" fontId="39" fillId="2" borderId="0" applyNumberFormat="0" applyBorder="0" applyAlignment="0" applyProtection="0"/>
    <xf numFmtId="0" fontId="39" fillId="8" borderId="0" applyNumberFormat="0" applyBorder="0" applyAlignment="0" applyProtection="0"/>
    <xf numFmtId="0" fontId="39" fillId="3" borderId="0" applyNumberFormat="0" applyBorder="0" applyAlignment="0" applyProtection="0"/>
    <xf numFmtId="0" fontId="39" fillId="9" borderId="0" applyNumberFormat="0" applyBorder="0" applyAlignment="0" applyProtection="0"/>
    <xf numFmtId="0" fontId="39" fillId="4"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11" borderId="0" applyNumberFormat="0" applyBorder="0" applyAlignment="0" applyProtection="0"/>
    <xf numFmtId="0" fontId="39" fillId="6" borderId="0" applyNumberFormat="0" applyBorder="0" applyAlignment="0" applyProtection="0"/>
    <xf numFmtId="0" fontId="39" fillId="12" borderId="0" applyNumberFormat="0" applyBorder="0" applyAlignment="0" applyProtection="0"/>
    <xf numFmtId="0" fontId="39" fillId="7" borderId="0" applyNumberFormat="0" applyBorder="0" applyAlignment="0" applyProtection="0"/>
    <xf numFmtId="0" fontId="39" fillId="13" borderId="0" applyNumberFormat="0" applyBorder="0" applyAlignment="0" applyProtection="0"/>
    <xf numFmtId="0" fontId="38" fillId="32" borderId="18" applyNumberFormat="0" applyFont="0" applyAlignment="0" applyProtection="0"/>
    <xf numFmtId="0" fontId="38" fillId="2" borderId="0" applyNumberFormat="0" applyBorder="0" applyAlignment="0" applyProtection="0"/>
    <xf numFmtId="0" fontId="38" fillId="8" borderId="0" applyNumberFormat="0" applyBorder="0" applyAlignment="0" applyProtection="0"/>
    <xf numFmtId="0" fontId="38" fillId="3" borderId="0" applyNumberFormat="0" applyBorder="0" applyAlignment="0" applyProtection="0"/>
    <xf numFmtId="0" fontId="38" fillId="9" borderId="0" applyNumberFormat="0" applyBorder="0" applyAlignment="0" applyProtection="0"/>
    <xf numFmtId="0" fontId="38" fillId="4"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11" borderId="0" applyNumberFormat="0" applyBorder="0" applyAlignment="0" applyProtection="0"/>
    <xf numFmtId="0" fontId="38" fillId="6" borderId="0" applyNumberFormat="0" applyBorder="0" applyAlignment="0" applyProtection="0"/>
    <xf numFmtId="0" fontId="38" fillId="12" borderId="0" applyNumberFormat="0" applyBorder="0" applyAlignment="0" applyProtection="0"/>
    <xf numFmtId="0" fontId="38" fillId="7" borderId="0" applyNumberFormat="0" applyBorder="0" applyAlignment="0" applyProtection="0"/>
    <xf numFmtId="0" fontId="38" fillId="13" borderId="0" applyNumberFormat="0" applyBorder="0" applyAlignment="0" applyProtection="0"/>
    <xf numFmtId="43" fontId="179" fillId="0" borderId="0" applyFont="0" applyFill="0" applyBorder="0" applyAlignment="0" applyProtection="0"/>
    <xf numFmtId="0" fontId="37" fillId="0" borderId="0"/>
    <xf numFmtId="0" fontId="36" fillId="2"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48" fillId="0" borderId="0"/>
    <xf numFmtId="0" fontId="36" fillId="32" borderId="18" applyNumberFormat="0" applyFont="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154" fillId="0" borderId="0"/>
    <xf numFmtId="0" fontId="36" fillId="32" borderId="18" applyNumberFormat="0" applyFont="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32" borderId="18" applyNumberFormat="0" applyFont="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0" borderId="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43" fontId="177" fillId="0" borderId="0" applyFont="0" applyFill="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177" fillId="0" borderId="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0" borderId="0"/>
    <xf numFmtId="0" fontId="36" fillId="32" borderId="18" applyNumberFormat="0" applyFont="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43" fontId="177" fillId="0" borderId="0" applyFont="0" applyFill="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0" borderId="0"/>
    <xf numFmtId="0" fontId="36" fillId="32" borderId="18" applyNumberFormat="0" applyFont="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0" borderId="0"/>
    <xf numFmtId="0" fontId="36" fillId="32" borderId="18" applyNumberFormat="0" applyFont="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0" borderId="0"/>
    <xf numFmtId="0" fontId="36" fillId="32" borderId="18" applyNumberFormat="0" applyFont="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177" fillId="0" borderId="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0" borderId="0"/>
    <xf numFmtId="0" fontId="36" fillId="32" borderId="18" applyNumberFormat="0" applyFont="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43" fontId="177" fillId="0" borderId="0" applyFont="0" applyFill="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0" borderId="0"/>
    <xf numFmtId="0" fontId="36" fillId="32" borderId="18" applyNumberFormat="0" applyFont="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0" borderId="0"/>
    <xf numFmtId="0" fontId="36" fillId="32" borderId="18" applyNumberFormat="0" applyFont="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0" borderId="0"/>
    <xf numFmtId="0" fontId="36" fillId="32" borderId="18" applyNumberFormat="0" applyFont="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0" borderId="0"/>
    <xf numFmtId="0" fontId="36" fillId="32" borderId="18" applyNumberFormat="0" applyFont="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8"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5" fillId="32" borderId="18" applyNumberFormat="0" applyFont="0" applyAlignment="0" applyProtection="0"/>
    <xf numFmtId="0" fontId="35" fillId="2" borderId="0" applyNumberFormat="0" applyBorder="0" applyAlignment="0" applyProtection="0"/>
    <xf numFmtId="0" fontId="35" fillId="8" borderId="0" applyNumberFormat="0" applyBorder="0" applyAlignment="0" applyProtection="0"/>
    <xf numFmtId="0" fontId="35" fillId="3" borderId="0" applyNumberFormat="0" applyBorder="0" applyAlignment="0" applyProtection="0"/>
    <xf numFmtId="0" fontId="35" fillId="9" borderId="0" applyNumberFormat="0" applyBorder="0" applyAlignment="0" applyProtection="0"/>
    <xf numFmtId="0" fontId="35" fillId="4"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11" borderId="0" applyNumberFormat="0" applyBorder="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4" fillId="32" borderId="18" applyNumberFormat="0" applyFont="0" applyAlignment="0" applyProtection="0"/>
    <xf numFmtId="0" fontId="34" fillId="2" borderId="0" applyNumberFormat="0" applyBorder="0" applyAlignment="0" applyProtection="0"/>
    <xf numFmtId="0" fontId="34" fillId="8" borderId="0" applyNumberFormat="0" applyBorder="0" applyAlignment="0" applyProtection="0"/>
    <xf numFmtId="0" fontId="34" fillId="3" borderId="0" applyNumberFormat="0" applyBorder="0" applyAlignment="0" applyProtection="0"/>
    <xf numFmtId="0" fontId="34" fillId="9" borderId="0" applyNumberFormat="0" applyBorder="0" applyAlignment="0" applyProtection="0"/>
    <xf numFmtId="0" fontId="34" fillId="4"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11" borderId="0" applyNumberFormat="0" applyBorder="0" applyAlignment="0" applyProtection="0"/>
    <xf numFmtId="0" fontId="34" fillId="6" borderId="0" applyNumberFormat="0" applyBorder="0" applyAlignment="0" applyProtection="0"/>
    <xf numFmtId="0" fontId="34" fillId="12" borderId="0" applyNumberFormat="0" applyBorder="0" applyAlignment="0" applyProtection="0"/>
    <xf numFmtId="0" fontId="34" fillId="7" borderId="0" applyNumberFormat="0" applyBorder="0" applyAlignment="0" applyProtection="0"/>
    <xf numFmtId="0" fontId="34" fillId="13" borderId="0" applyNumberFormat="0" applyBorder="0" applyAlignment="0" applyProtection="0"/>
    <xf numFmtId="0" fontId="33" fillId="0" borderId="0"/>
    <xf numFmtId="0" fontId="32" fillId="32" borderId="18" applyNumberFormat="0" applyFont="0" applyAlignment="0" applyProtection="0"/>
    <xf numFmtId="0" fontId="32" fillId="2"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2" fillId="9" borderId="0" applyNumberFormat="0" applyBorder="0" applyAlignment="0" applyProtection="0"/>
    <xf numFmtId="0" fontId="32" fillId="4"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11" borderId="0" applyNumberFormat="0" applyBorder="0" applyAlignment="0" applyProtection="0"/>
    <xf numFmtId="0" fontId="32" fillId="6" borderId="0" applyNumberFormat="0" applyBorder="0" applyAlignment="0" applyProtection="0"/>
    <xf numFmtId="0" fontId="32" fillId="12" borderId="0" applyNumberFormat="0" applyBorder="0" applyAlignment="0" applyProtection="0"/>
    <xf numFmtId="0" fontId="32" fillId="7" borderId="0" applyNumberFormat="0" applyBorder="0" applyAlignment="0" applyProtection="0"/>
    <xf numFmtId="0" fontId="32" fillId="13" borderId="0" applyNumberFormat="0" applyBorder="0" applyAlignment="0" applyProtection="0"/>
    <xf numFmtId="0" fontId="31" fillId="32" borderId="18" applyNumberFormat="0" applyFont="0" applyAlignment="0" applyProtection="0"/>
    <xf numFmtId="0" fontId="31" fillId="2"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9" borderId="0" applyNumberFormat="0" applyBorder="0" applyAlignment="0" applyProtection="0"/>
    <xf numFmtId="0" fontId="31" fillId="4"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11" borderId="0" applyNumberFormat="0" applyBorder="0" applyAlignment="0" applyProtection="0"/>
    <xf numFmtId="0" fontId="31" fillId="6" borderId="0" applyNumberFormat="0" applyBorder="0" applyAlignment="0" applyProtection="0"/>
    <xf numFmtId="0" fontId="31" fillId="12" borderId="0" applyNumberFormat="0" applyBorder="0" applyAlignment="0" applyProtection="0"/>
    <xf numFmtId="0" fontId="31" fillId="7" borderId="0" applyNumberFormat="0" applyBorder="0" applyAlignment="0" applyProtection="0"/>
    <xf numFmtId="0" fontId="31" fillId="13" borderId="0" applyNumberFormat="0" applyBorder="0" applyAlignment="0" applyProtection="0"/>
    <xf numFmtId="0" fontId="30" fillId="32" borderId="18" applyNumberFormat="0" applyFont="0" applyAlignment="0" applyProtection="0"/>
    <xf numFmtId="0" fontId="30" fillId="2" borderId="0" applyNumberFormat="0" applyBorder="0" applyAlignment="0" applyProtection="0"/>
    <xf numFmtId="0" fontId="30" fillId="8" borderId="0" applyNumberFormat="0" applyBorder="0" applyAlignment="0" applyProtection="0"/>
    <xf numFmtId="0" fontId="30" fillId="3" borderId="0" applyNumberFormat="0" applyBorder="0" applyAlignment="0" applyProtection="0"/>
    <xf numFmtId="0" fontId="30" fillId="9" borderId="0" applyNumberFormat="0" applyBorder="0" applyAlignment="0" applyProtection="0"/>
    <xf numFmtId="0" fontId="30" fillId="4"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11" borderId="0" applyNumberFormat="0" applyBorder="0" applyAlignment="0" applyProtection="0"/>
    <xf numFmtId="0" fontId="30" fillId="6" borderId="0" applyNumberFormat="0" applyBorder="0" applyAlignment="0" applyProtection="0"/>
    <xf numFmtId="0" fontId="30" fillId="12" borderId="0" applyNumberFormat="0" applyBorder="0" applyAlignment="0" applyProtection="0"/>
    <xf numFmtId="0" fontId="30" fillId="7" borderId="0" applyNumberFormat="0" applyBorder="0" applyAlignment="0" applyProtection="0"/>
    <xf numFmtId="0" fontId="30" fillId="13" borderId="0" applyNumberFormat="0" applyBorder="0" applyAlignment="0" applyProtection="0"/>
    <xf numFmtId="0" fontId="29" fillId="32" borderId="18" applyNumberFormat="0" applyFont="0" applyAlignment="0" applyProtection="0"/>
    <xf numFmtId="0" fontId="29" fillId="2" borderId="0" applyNumberFormat="0" applyBorder="0" applyAlignment="0" applyProtection="0"/>
    <xf numFmtId="0" fontId="29" fillId="8" borderId="0" applyNumberFormat="0" applyBorder="0" applyAlignment="0" applyProtection="0"/>
    <xf numFmtId="0" fontId="29" fillId="3" borderId="0" applyNumberFormat="0" applyBorder="0" applyAlignment="0" applyProtection="0"/>
    <xf numFmtId="0" fontId="29" fillId="9" borderId="0" applyNumberFormat="0" applyBorder="0" applyAlignment="0" applyProtection="0"/>
    <xf numFmtId="0" fontId="29" fillId="4"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11" borderId="0" applyNumberFormat="0" applyBorder="0" applyAlignment="0" applyProtection="0"/>
    <xf numFmtId="0" fontId="29" fillId="6" borderId="0" applyNumberFormat="0" applyBorder="0" applyAlignment="0" applyProtection="0"/>
    <xf numFmtId="0" fontId="29" fillId="12" borderId="0" applyNumberFormat="0" applyBorder="0" applyAlignment="0" applyProtection="0"/>
    <xf numFmtId="0" fontId="29" fillId="7" borderId="0" applyNumberFormat="0" applyBorder="0" applyAlignment="0" applyProtection="0"/>
    <xf numFmtId="0" fontId="29" fillId="13" borderId="0" applyNumberFormat="0" applyBorder="0" applyAlignment="0" applyProtection="0"/>
    <xf numFmtId="0" fontId="28" fillId="32" borderId="18" applyNumberFormat="0" applyFont="0" applyAlignment="0" applyProtection="0"/>
    <xf numFmtId="0" fontId="28" fillId="2" borderId="0" applyNumberFormat="0" applyBorder="0" applyAlignment="0" applyProtection="0"/>
    <xf numFmtId="0" fontId="28" fillId="8" borderId="0" applyNumberFormat="0" applyBorder="0" applyAlignment="0" applyProtection="0"/>
    <xf numFmtId="0" fontId="28" fillId="3" borderId="0" applyNumberFormat="0" applyBorder="0" applyAlignment="0" applyProtection="0"/>
    <xf numFmtId="0" fontId="28" fillId="9" borderId="0" applyNumberFormat="0" applyBorder="0" applyAlignment="0" applyProtection="0"/>
    <xf numFmtId="0" fontId="28" fillId="4"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11" borderId="0" applyNumberFormat="0" applyBorder="0" applyAlignment="0" applyProtection="0"/>
    <xf numFmtId="0" fontId="28" fillId="6" borderId="0" applyNumberFormat="0" applyBorder="0" applyAlignment="0" applyProtection="0"/>
    <xf numFmtId="0" fontId="28" fillId="12" borderId="0" applyNumberFormat="0" applyBorder="0" applyAlignment="0" applyProtection="0"/>
    <xf numFmtId="0" fontId="28" fillId="7" borderId="0" applyNumberFormat="0" applyBorder="0" applyAlignment="0" applyProtection="0"/>
    <xf numFmtId="0" fontId="28" fillId="13" borderId="0" applyNumberFormat="0" applyBorder="0" applyAlignment="0" applyProtection="0"/>
    <xf numFmtId="0" fontId="27" fillId="32" borderId="18" applyNumberFormat="0" applyFont="0" applyAlignment="0" applyProtection="0"/>
    <xf numFmtId="0" fontId="27" fillId="2" borderId="0" applyNumberFormat="0" applyBorder="0" applyAlignment="0" applyProtection="0"/>
    <xf numFmtId="0" fontId="27" fillId="8" borderId="0" applyNumberFormat="0" applyBorder="0" applyAlignment="0" applyProtection="0"/>
    <xf numFmtId="0" fontId="27" fillId="3" borderId="0" applyNumberFormat="0" applyBorder="0" applyAlignment="0" applyProtection="0"/>
    <xf numFmtId="0" fontId="27" fillId="9" borderId="0" applyNumberFormat="0" applyBorder="0" applyAlignment="0" applyProtection="0"/>
    <xf numFmtId="0" fontId="27" fillId="4"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11" borderId="0" applyNumberFormat="0" applyBorder="0" applyAlignment="0" applyProtection="0"/>
    <xf numFmtId="0" fontId="27" fillId="6" borderId="0" applyNumberFormat="0" applyBorder="0" applyAlignment="0" applyProtection="0"/>
    <xf numFmtId="0" fontId="27" fillId="12" borderId="0" applyNumberFormat="0" applyBorder="0" applyAlignment="0" applyProtection="0"/>
    <xf numFmtId="0" fontId="27" fillId="7" borderId="0" applyNumberFormat="0" applyBorder="0" applyAlignment="0" applyProtection="0"/>
    <xf numFmtId="0" fontId="27" fillId="13" borderId="0" applyNumberFormat="0" applyBorder="0" applyAlignment="0" applyProtection="0"/>
    <xf numFmtId="0" fontId="26" fillId="32" borderId="18" applyNumberFormat="0" applyFont="0" applyAlignment="0" applyProtection="0"/>
    <xf numFmtId="0" fontId="26" fillId="2" borderId="0" applyNumberFormat="0" applyBorder="0" applyAlignment="0" applyProtection="0"/>
    <xf numFmtId="0" fontId="26" fillId="8" borderId="0" applyNumberFormat="0" applyBorder="0" applyAlignment="0" applyProtection="0"/>
    <xf numFmtId="0" fontId="26" fillId="3" borderId="0" applyNumberFormat="0" applyBorder="0" applyAlignment="0" applyProtection="0"/>
    <xf numFmtId="0" fontId="26" fillId="9" borderId="0" applyNumberFormat="0" applyBorder="0" applyAlignment="0" applyProtection="0"/>
    <xf numFmtId="0" fontId="26" fillId="4"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6"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25" fillId="32" borderId="18" applyNumberFormat="0" applyFont="0" applyAlignment="0" applyProtection="0"/>
    <xf numFmtId="0" fontId="25" fillId="2" borderId="0" applyNumberFormat="0" applyBorder="0" applyAlignment="0" applyProtection="0"/>
    <xf numFmtId="0" fontId="25" fillId="8" borderId="0" applyNumberFormat="0" applyBorder="0" applyAlignment="0" applyProtection="0"/>
    <xf numFmtId="0" fontId="25" fillId="3" borderId="0" applyNumberFormat="0" applyBorder="0" applyAlignment="0" applyProtection="0"/>
    <xf numFmtId="0" fontId="25" fillId="9" borderId="0" applyNumberFormat="0" applyBorder="0" applyAlignment="0" applyProtection="0"/>
    <xf numFmtId="0" fontId="25" fillId="4"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11"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4" fillId="32" borderId="18" applyNumberFormat="0" applyFont="0" applyAlignment="0" applyProtection="0"/>
    <xf numFmtId="0" fontId="24" fillId="2" borderId="0" applyNumberFormat="0" applyBorder="0" applyAlignment="0" applyProtection="0"/>
    <xf numFmtId="0" fontId="24" fillId="8" borderId="0" applyNumberFormat="0" applyBorder="0" applyAlignment="0" applyProtection="0"/>
    <xf numFmtId="0" fontId="24" fillId="3" borderId="0" applyNumberFormat="0" applyBorder="0" applyAlignment="0" applyProtection="0"/>
    <xf numFmtId="0" fontId="24" fillId="9" borderId="0" applyNumberFormat="0" applyBorder="0" applyAlignment="0" applyProtection="0"/>
    <xf numFmtId="0" fontId="24" fillId="4"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11"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7" borderId="0" applyNumberFormat="0" applyBorder="0" applyAlignment="0" applyProtection="0"/>
    <xf numFmtId="0" fontId="24" fillId="13" borderId="0" applyNumberFormat="0" applyBorder="0" applyAlignment="0" applyProtection="0"/>
    <xf numFmtId="0" fontId="23" fillId="32" borderId="18" applyNumberFormat="0" applyFont="0" applyAlignment="0" applyProtection="0"/>
    <xf numFmtId="0" fontId="23" fillId="2" borderId="0" applyNumberFormat="0" applyBorder="0" applyAlignment="0" applyProtection="0"/>
    <xf numFmtId="0" fontId="23" fillId="8" borderId="0" applyNumberFormat="0" applyBorder="0" applyAlignment="0" applyProtection="0"/>
    <xf numFmtId="0" fontId="23" fillId="3" borderId="0" applyNumberFormat="0" applyBorder="0" applyAlignment="0" applyProtection="0"/>
    <xf numFmtId="0" fontId="23" fillId="9" borderId="0" applyNumberFormat="0" applyBorder="0" applyAlignment="0" applyProtection="0"/>
    <xf numFmtId="0" fontId="23" fillId="4"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3" borderId="0" applyNumberFormat="0" applyBorder="0" applyAlignment="0" applyProtection="0"/>
    <xf numFmtId="0" fontId="22" fillId="32" borderId="18" applyNumberFormat="0" applyFont="0" applyAlignment="0" applyProtection="0"/>
    <xf numFmtId="0" fontId="22" fillId="2" borderId="0" applyNumberFormat="0" applyBorder="0" applyAlignment="0" applyProtection="0"/>
    <xf numFmtId="0" fontId="22" fillId="8" borderId="0" applyNumberFormat="0" applyBorder="0" applyAlignment="0" applyProtection="0"/>
    <xf numFmtId="0" fontId="22" fillId="3" borderId="0" applyNumberFormat="0" applyBorder="0" applyAlignment="0" applyProtection="0"/>
    <xf numFmtId="0" fontId="22" fillId="9" borderId="0" applyNumberFormat="0" applyBorder="0" applyAlignment="0" applyProtection="0"/>
    <xf numFmtId="0" fontId="22" fillId="4"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11" borderId="0" applyNumberFormat="0" applyBorder="0" applyAlignment="0" applyProtection="0"/>
    <xf numFmtId="0" fontId="22" fillId="6" borderId="0" applyNumberFormat="0" applyBorder="0" applyAlignment="0" applyProtection="0"/>
    <xf numFmtId="0" fontId="22" fillId="12" borderId="0" applyNumberFormat="0" applyBorder="0" applyAlignment="0" applyProtection="0"/>
    <xf numFmtId="0" fontId="22" fillId="7" borderId="0" applyNumberFormat="0" applyBorder="0" applyAlignment="0" applyProtection="0"/>
    <xf numFmtId="0" fontId="22" fillId="13" borderId="0" applyNumberFormat="0" applyBorder="0" applyAlignment="0" applyProtection="0"/>
    <xf numFmtId="0" fontId="21" fillId="32" borderId="18" applyNumberFormat="0" applyFont="0" applyAlignment="0" applyProtection="0"/>
    <xf numFmtId="0" fontId="21" fillId="2" borderId="0" applyNumberFormat="0" applyBorder="0" applyAlignment="0" applyProtection="0"/>
    <xf numFmtId="0" fontId="21" fillId="8" borderId="0" applyNumberFormat="0" applyBorder="0" applyAlignment="0" applyProtection="0"/>
    <xf numFmtId="0" fontId="21" fillId="3" borderId="0" applyNumberFormat="0" applyBorder="0" applyAlignment="0" applyProtection="0"/>
    <xf numFmtId="0" fontId="21" fillId="9" borderId="0" applyNumberFormat="0" applyBorder="0" applyAlignment="0" applyProtection="0"/>
    <xf numFmtId="0" fontId="21" fillId="4"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11" borderId="0" applyNumberFormat="0" applyBorder="0" applyAlignment="0" applyProtection="0"/>
    <xf numFmtId="0" fontId="21" fillId="6" borderId="0" applyNumberFormat="0" applyBorder="0" applyAlignment="0" applyProtection="0"/>
    <xf numFmtId="0" fontId="21" fillId="12" borderId="0" applyNumberFormat="0" applyBorder="0" applyAlignment="0" applyProtection="0"/>
    <xf numFmtId="0" fontId="21" fillId="7" borderId="0" applyNumberFormat="0" applyBorder="0" applyAlignment="0" applyProtection="0"/>
    <xf numFmtId="0" fontId="21" fillId="13" borderId="0" applyNumberFormat="0" applyBorder="0" applyAlignment="0" applyProtection="0"/>
    <xf numFmtId="0" fontId="20" fillId="32" borderId="18" applyNumberFormat="0" applyFont="0" applyAlignment="0" applyProtection="0"/>
    <xf numFmtId="0" fontId="20" fillId="2" borderId="0" applyNumberFormat="0" applyBorder="0" applyAlignment="0" applyProtection="0"/>
    <xf numFmtId="0" fontId="20" fillId="8"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4"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11" borderId="0" applyNumberFormat="0" applyBorder="0" applyAlignment="0" applyProtection="0"/>
    <xf numFmtId="0" fontId="20" fillId="6" borderId="0" applyNumberFormat="0" applyBorder="0" applyAlignment="0" applyProtection="0"/>
    <xf numFmtId="0" fontId="20" fillId="12" borderId="0" applyNumberFormat="0" applyBorder="0" applyAlignment="0" applyProtection="0"/>
    <xf numFmtId="0" fontId="20" fillId="7" borderId="0" applyNumberFormat="0" applyBorder="0" applyAlignment="0" applyProtection="0"/>
    <xf numFmtId="0" fontId="20" fillId="13" borderId="0" applyNumberFormat="0" applyBorder="0" applyAlignment="0" applyProtection="0"/>
    <xf numFmtId="0" fontId="19" fillId="32" borderId="18" applyNumberFormat="0" applyFont="0" applyAlignment="0" applyProtection="0"/>
    <xf numFmtId="0" fontId="19" fillId="2" borderId="0" applyNumberFormat="0" applyBorder="0" applyAlignment="0" applyProtection="0"/>
    <xf numFmtId="0" fontId="19" fillId="8" borderId="0" applyNumberFormat="0" applyBorder="0" applyAlignment="0" applyProtection="0"/>
    <xf numFmtId="0" fontId="19" fillId="3" borderId="0" applyNumberFormat="0" applyBorder="0" applyAlignment="0" applyProtection="0"/>
    <xf numFmtId="0" fontId="19" fillId="9" borderId="0" applyNumberFormat="0" applyBorder="0" applyAlignment="0" applyProtection="0"/>
    <xf numFmtId="0" fontId="19" fillId="4"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11" borderId="0" applyNumberFormat="0" applyBorder="0" applyAlignment="0" applyProtection="0"/>
    <xf numFmtId="0" fontId="19" fillId="6"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13" borderId="0" applyNumberFormat="0" applyBorder="0" applyAlignment="0" applyProtection="0"/>
    <xf numFmtId="0" fontId="18" fillId="32" borderId="18" applyNumberFormat="0" applyFont="0" applyAlignment="0" applyProtection="0"/>
    <xf numFmtId="0" fontId="18" fillId="2"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4"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11" borderId="0" applyNumberFormat="0" applyBorder="0" applyAlignment="0" applyProtection="0"/>
    <xf numFmtId="0" fontId="18" fillId="6" borderId="0" applyNumberFormat="0" applyBorder="0" applyAlignment="0" applyProtection="0"/>
    <xf numFmtId="0" fontId="18" fillId="12" borderId="0" applyNumberFormat="0" applyBorder="0" applyAlignment="0" applyProtection="0"/>
    <xf numFmtId="0" fontId="18" fillId="7" borderId="0" applyNumberFormat="0" applyBorder="0" applyAlignment="0" applyProtection="0"/>
    <xf numFmtId="0" fontId="18" fillId="13" borderId="0" applyNumberFormat="0" applyBorder="0" applyAlignment="0" applyProtection="0"/>
    <xf numFmtId="0" fontId="17" fillId="32" borderId="18" applyNumberFormat="0" applyFont="0" applyAlignment="0" applyProtection="0"/>
    <xf numFmtId="0" fontId="17" fillId="2" borderId="0" applyNumberFormat="0" applyBorder="0" applyAlignment="0" applyProtection="0"/>
    <xf numFmtId="0" fontId="17" fillId="8"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11" borderId="0" applyNumberFormat="0" applyBorder="0" applyAlignment="0" applyProtection="0"/>
    <xf numFmtId="0" fontId="17" fillId="6"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3" borderId="0" applyNumberFormat="0" applyBorder="0" applyAlignment="0" applyProtection="0"/>
    <xf numFmtId="0" fontId="16" fillId="32" borderId="18" applyNumberFormat="0" applyFont="0" applyAlignment="0" applyProtection="0"/>
    <xf numFmtId="0" fontId="16" fillId="2" borderId="0" applyNumberFormat="0" applyBorder="0" applyAlignment="0" applyProtection="0"/>
    <xf numFmtId="0" fontId="16" fillId="8"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16" fillId="4"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11" borderId="0" applyNumberFormat="0" applyBorder="0" applyAlignment="0" applyProtection="0"/>
    <xf numFmtId="0" fontId="16" fillId="6" borderId="0" applyNumberFormat="0" applyBorder="0" applyAlignment="0" applyProtection="0"/>
    <xf numFmtId="0" fontId="16" fillId="12" borderId="0" applyNumberFormat="0" applyBorder="0" applyAlignment="0" applyProtection="0"/>
    <xf numFmtId="0" fontId="16" fillId="7" borderId="0" applyNumberFormat="0" applyBorder="0" applyAlignment="0" applyProtection="0"/>
    <xf numFmtId="0" fontId="16" fillId="13" borderId="0" applyNumberFormat="0" applyBorder="0" applyAlignment="0" applyProtection="0"/>
    <xf numFmtId="0" fontId="15" fillId="32" borderId="18" applyNumberFormat="0" applyFont="0" applyAlignment="0" applyProtection="0"/>
    <xf numFmtId="0" fontId="15" fillId="2" borderId="0" applyNumberFormat="0" applyBorder="0" applyAlignment="0" applyProtection="0"/>
    <xf numFmtId="0" fontId="15" fillId="8"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4"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11"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5" fillId="7" borderId="0" applyNumberFormat="0" applyBorder="0" applyAlignment="0" applyProtection="0"/>
    <xf numFmtId="0" fontId="15" fillId="13" borderId="0" applyNumberFormat="0" applyBorder="0" applyAlignment="0" applyProtection="0"/>
    <xf numFmtId="0" fontId="14" fillId="32" borderId="18" applyNumberFormat="0" applyFont="0" applyAlignment="0" applyProtection="0"/>
    <xf numFmtId="0" fontId="14" fillId="2"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4"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12" borderId="0" applyNumberFormat="0" applyBorder="0" applyAlignment="0" applyProtection="0"/>
    <xf numFmtId="0" fontId="14" fillId="7" borderId="0" applyNumberFormat="0" applyBorder="0" applyAlignment="0" applyProtection="0"/>
    <xf numFmtId="0" fontId="14" fillId="13" borderId="0" applyNumberFormat="0" applyBorder="0" applyAlignment="0" applyProtection="0"/>
    <xf numFmtId="0" fontId="13" fillId="32" borderId="18" applyNumberFormat="0" applyFont="0" applyAlignment="0" applyProtection="0"/>
    <xf numFmtId="0" fontId="13" fillId="2"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4"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3" borderId="0" applyNumberFormat="0" applyBorder="0" applyAlignment="0" applyProtection="0"/>
    <xf numFmtId="0" fontId="12" fillId="32" borderId="18" applyNumberFormat="0" applyFont="0" applyAlignment="0" applyProtection="0"/>
    <xf numFmtId="0" fontId="12" fillId="2"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3" borderId="0" applyNumberFormat="0" applyBorder="0" applyAlignment="0" applyProtection="0"/>
    <xf numFmtId="0" fontId="11" fillId="32" borderId="18" applyNumberFormat="0" applyFont="0" applyAlignment="0" applyProtection="0"/>
    <xf numFmtId="0" fontId="11" fillId="2"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0" fillId="32" borderId="18" applyNumberFormat="0" applyFont="0" applyAlignment="0" applyProtection="0"/>
    <xf numFmtId="0" fontId="10" fillId="2"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9" fillId="32" borderId="18" applyNumberFormat="0" applyFont="0" applyAlignment="0" applyProtection="0"/>
    <xf numFmtId="0" fontId="9" fillId="2"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8" fillId="32" borderId="18" applyNumberFormat="0" applyFont="0" applyAlignment="0" applyProtection="0"/>
    <xf numFmtId="0" fontId="8" fillId="2"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7" fillId="32" borderId="18" applyNumberFormat="0" applyFont="0" applyAlignment="0" applyProtection="0"/>
    <xf numFmtId="0" fontId="7" fillId="2"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6" fillId="32" borderId="18"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5" fillId="32" borderId="18"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4" fillId="32" borderId="18"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3" fillId="32" borderId="18"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198" fillId="0" borderId="0"/>
    <xf numFmtId="0" fontId="2" fillId="0" borderId="0"/>
    <xf numFmtId="173" fontId="2"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32" borderId="18" applyNumberFormat="0" applyFont="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0" borderId="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43" fontId="177" fillId="0" borderId="0" applyFont="0" applyFill="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43" fontId="177" fillId="0" borderId="0" applyFont="0" applyFill="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43" fontId="177" fillId="0" borderId="0" applyFont="0" applyFill="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43" fontId="154" fillId="0" borderId="0" applyFont="0" applyFill="0" applyBorder="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32" borderId="18" applyNumberFormat="0" applyFont="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0" borderId="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43" fontId="177" fillId="0" borderId="0" applyFont="0" applyFill="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43" fontId="177" fillId="0" borderId="0" applyFont="0" applyFill="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43" fontId="177" fillId="0" borderId="0" applyFont="0" applyFill="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43" fontId="1" fillId="0" borderId="0" applyFont="0" applyFill="0" applyBorder="0" applyAlignment="0" applyProtection="0"/>
    <xf numFmtId="9" fontId="211" fillId="0" borderId="0" applyFont="0" applyFill="0" applyBorder="0" applyAlignment="0" applyProtection="0"/>
  </cellStyleXfs>
  <cellXfs count="324">
    <xf numFmtId="0" fontId="0" fillId="0" borderId="0" xfId="0"/>
    <xf numFmtId="164" fontId="0" fillId="0" borderId="0" xfId="0" applyNumberFormat="1"/>
    <xf numFmtId="0" fontId="0" fillId="0" borderId="0" xfId="0" applyFill="1"/>
    <xf numFmtId="164" fontId="0" fillId="0" borderId="0" xfId="0" applyNumberFormat="1" applyFill="1"/>
    <xf numFmtId="0" fontId="154" fillId="0" borderId="0" xfId="0" applyFont="1" applyFill="1"/>
    <xf numFmtId="0" fontId="153" fillId="0" borderId="0" xfId="0" applyFont="1"/>
    <xf numFmtId="0" fontId="156" fillId="0" borderId="0" xfId="0" applyFont="1" applyAlignment="1">
      <alignment vertical="top" wrapText="1"/>
    </xf>
    <xf numFmtId="0" fontId="154" fillId="0" borderId="0" xfId="0" applyFont="1" applyAlignment="1">
      <alignment vertical="top" wrapText="1"/>
    </xf>
    <xf numFmtId="0" fontId="153" fillId="0" borderId="0" xfId="0" applyFont="1" applyAlignment="1">
      <alignment vertical="top" wrapText="1"/>
    </xf>
    <xf numFmtId="0" fontId="157" fillId="0" borderId="0" xfId="0" applyFont="1" applyAlignment="1">
      <alignment vertical="top" wrapText="1"/>
    </xf>
    <xf numFmtId="0" fontId="156" fillId="0" borderId="0" xfId="0" applyFont="1" applyAlignment="1">
      <alignment vertical="top"/>
    </xf>
    <xf numFmtId="164" fontId="0" fillId="0" borderId="0" xfId="0" applyNumberFormat="1" applyBorder="1"/>
    <xf numFmtId="0" fontId="154" fillId="0" borderId="0" xfId="0" applyFont="1"/>
    <xf numFmtId="0" fontId="0" fillId="0" borderId="0" xfId="0" applyBorder="1"/>
    <xf numFmtId="0" fontId="0" fillId="0" borderId="0" xfId="0"/>
    <xf numFmtId="0" fontId="181" fillId="0" borderId="0" xfId="0" applyFont="1"/>
    <xf numFmtId="0" fontId="181" fillId="0" borderId="0" xfId="0" applyFont="1" applyAlignment="1">
      <alignment vertical="top"/>
    </xf>
    <xf numFmtId="167" fontId="0" fillId="0" borderId="0" xfId="0" applyNumberFormat="1"/>
    <xf numFmtId="167" fontId="0" fillId="0" borderId="0" xfId="0" applyNumberFormat="1" applyFill="1"/>
    <xf numFmtId="167" fontId="0" fillId="0" borderId="0" xfId="0" applyNumberFormat="1" applyFill="1" applyBorder="1"/>
    <xf numFmtId="0" fontId="187" fillId="0" borderId="9" xfId="0" applyFont="1" applyFill="1" applyBorder="1" applyAlignment="1" applyProtection="1">
      <alignment horizontal="left" vertical="center"/>
      <protection locked="0"/>
    </xf>
    <xf numFmtId="0" fontId="187" fillId="0" borderId="9" xfId="0" applyFont="1" applyFill="1" applyBorder="1" applyAlignment="1" applyProtection="1">
      <alignment horizontal="center" vertical="center"/>
      <protection locked="0"/>
    </xf>
    <xf numFmtId="0" fontId="187" fillId="0" borderId="0" xfId="0" applyFont="1" applyFill="1" applyBorder="1" applyAlignment="1" applyProtection="1">
      <alignment horizontal="center" vertical="center"/>
      <protection locked="0"/>
    </xf>
    <xf numFmtId="0" fontId="188" fillId="0" borderId="0" xfId="0" applyFont="1" applyFill="1" applyAlignment="1" applyProtection="1">
      <alignment vertical="center"/>
      <protection locked="0"/>
    </xf>
    <xf numFmtId="0" fontId="189" fillId="0" borderId="0" xfId="0" applyFont="1" applyFill="1" applyBorder="1" applyAlignment="1" applyProtection="1">
      <alignment horizontal="left" vertical="center" wrapText="1"/>
      <protection locked="0"/>
    </xf>
    <xf numFmtId="0" fontId="191" fillId="0" borderId="0" xfId="0" applyFont="1" applyFill="1" applyAlignment="1" applyProtection="1">
      <alignment vertical="center"/>
      <protection locked="0"/>
    </xf>
    <xf numFmtId="0" fontId="192" fillId="0" borderId="9" xfId="0" applyFont="1" applyFill="1" applyBorder="1" applyAlignment="1" applyProtection="1">
      <alignment horizontal="left" vertical="center" wrapText="1"/>
      <protection locked="0"/>
    </xf>
    <xf numFmtId="4" fontId="190" fillId="0" borderId="32" xfId="0" applyNumberFormat="1" applyFont="1" applyFill="1" applyBorder="1" applyAlignment="1" applyProtection="1">
      <alignment horizontal="center" vertical="center"/>
      <protection locked="0"/>
    </xf>
    <xf numFmtId="0" fontId="191" fillId="0" borderId="9" xfId="0" applyFont="1" applyFill="1" applyBorder="1" applyAlignment="1" applyProtection="1">
      <alignment horizontal="left" vertical="center"/>
      <protection locked="0"/>
    </xf>
    <xf numFmtId="0" fontId="191" fillId="0" borderId="9" xfId="798" applyFont="1" applyFill="1" applyBorder="1" applyAlignment="1" applyProtection="1">
      <alignment horizontal="left" vertical="center"/>
      <protection locked="0"/>
    </xf>
    <xf numFmtId="0" fontId="191" fillId="0" borderId="28" xfId="0" applyFont="1" applyFill="1" applyBorder="1" applyAlignment="1" applyProtection="1">
      <alignment horizontal="left" vertical="center"/>
      <protection locked="0"/>
    </xf>
    <xf numFmtId="0" fontId="191" fillId="0" borderId="28" xfId="798" applyFont="1" applyFill="1" applyBorder="1" applyAlignment="1" applyProtection="1">
      <alignment horizontal="left" vertical="center"/>
      <protection locked="0"/>
    </xf>
    <xf numFmtId="167" fontId="191" fillId="0" borderId="28" xfId="0" applyNumberFormat="1" applyFont="1" applyFill="1" applyBorder="1" applyAlignment="1" applyProtection="1">
      <alignment vertical="center"/>
      <protection locked="0"/>
    </xf>
    <xf numFmtId="167" fontId="191" fillId="0" borderId="0" xfId="0" applyNumberFormat="1" applyFont="1" applyFill="1" applyBorder="1" applyAlignment="1" applyProtection="1">
      <alignment vertical="center"/>
      <protection locked="0"/>
    </xf>
    <xf numFmtId="167" fontId="191" fillId="0" borderId="34" xfId="11177" applyNumberFormat="1" applyFont="1" applyFill="1" applyBorder="1" applyAlignment="1" applyProtection="1">
      <alignment vertical="center"/>
    </xf>
    <xf numFmtId="167" fontId="191" fillId="0" borderId="28" xfId="11177" applyNumberFormat="1" applyFont="1" applyFill="1" applyBorder="1" applyAlignment="1" applyProtection="1">
      <alignment vertical="center"/>
    </xf>
    <xf numFmtId="167" fontId="191" fillId="0" borderId="9" xfId="11177" applyNumberFormat="1" applyFont="1" applyFill="1" applyBorder="1" applyAlignment="1" applyProtection="1">
      <alignment vertical="center"/>
    </xf>
    <xf numFmtId="170" fontId="187" fillId="0" borderId="9" xfId="0" applyNumberFormat="1" applyFont="1" applyFill="1" applyBorder="1" applyAlignment="1" applyProtection="1">
      <alignment horizontal="center" vertical="center"/>
      <protection locked="0"/>
    </xf>
    <xf numFmtId="170" fontId="189" fillId="0" borderId="0" xfId="0" applyNumberFormat="1" applyFont="1" applyFill="1" applyBorder="1" applyAlignment="1" applyProtection="1">
      <alignment horizontal="left" vertical="center" wrapText="1"/>
      <protection locked="0"/>
    </xf>
    <xf numFmtId="170" fontId="191" fillId="0" borderId="9" xfId="11177" applyNumberFormat="1" applyFont="1" applyBorder="1" applyAlignment="1" applyProtection="1">
      <alignment horizontal="right" vertical="center"/>
      <protection locked="0"/>
    </xf>
    <xf numFmtId="170" fontId="191" fillId="0" borderId="28" xfId="11177" applyNumberFormat="1" applyFont="1" applyFill="1" applyBorder="1" applyAlignment="1" applyProtection="1">
      <alignment horizontal="right" vertical="center"/>
      <protection locked="0"/>
    </xf>
    <xf numFmtId="170" fontId="191" fillId="0" borderId="9" xfId="11177" applyNumberFormat="1" applyFont="1" applyFill="1" applyBorder="1" applyAlignment="1" applyProtection="1">
      <alignment horizontal="right" vertical="center"/>
      <protection locked="0"/>
    </xf>
    <xf numFmtId="170" fontId="191" fillId="0" borderId="0" xfId="11177" applyNumberFormat="1" applyFont="1" applyFill="1" applyAlignment="1" applyProtection="1">
      <alignment horizontal="right" vertical="center"/>
      <protection locked="0"/>
    </xf>
    <xf numFmtId="170" fontId="191" fillId="0" borderId="0" xfId="0" applyNumberFormat="1" applyFont="1" applyFill="1" applyAlignment="1" applyProtection="1">
      <alignment vertical="center"/>
      <protection locked="0"/>
    </xf>
    <xf numFmtId="170" fontId="191" fillId="0" borderId="0" xfId="11177" applyNumberFormat="1" applyFont="1" applyAlignment="1" applyProtection="1">
      <alignment horizontal="right" vertical="center"/>
    </xf>
    <xf numFmtId="170" fontId="191" fillId="0" borderId="9" xfId="11177" applyNumberFormat="1" applyFont="1" applyBorder="1" applyAlignment="1" applyProtection="1">
      <alignment horizontal="right" vertical="center"/>
    </xf>
    <xf numFmtId="170" fontId="0" fillId="0" borderId="0" xfId="0" applyNumberFormat="1" applyProtection="1"/>
    <xf numFmtId="170" fontId="187" fillId="0" borderId="25" xfId="0" applyNumberFormat="1" applyFont="1" applyFill="1" applyBorder="1" applyAlignment="1" applyProtection="1">
      <alignment vertical="center"/>
      <protection locked="0"/>
    </xf>
    <xf numFmtId="170" fontId="187" fillId="0" borderId="0" xfId="0" applyNumberFormat="1" applyFont="1" applyFill="1" applyBorder="1" applyAlignment="1" applyProtection="1">
      <alignment vertical="center"/>
      <protection locked="0"/>
    </xf>
    <xf numFmtId="170" fontId="193" fillId="33" borderId="33" xfId="0" applyNumberFormat="1" applyFont="1" applyFill="1" applyBorder="1" applyAlignment="1" applyProtection="1">
      <alignment vertical="center"/>
      <protection locked="0"/>
    </xf>
    <xf numFmtId="170" fontId="193" fillId="33" borderId="29" xfId="0" applyNumberFormat="1" applyFont="1" applyFill="1" applyBorder="1" applyAlignment="1" applyProtection="1">
      <alignment vertical="center"/>
      <protection locked="0"/>
    </xf>
    <xf numFmtId="170" fontId="193" fillId="33" borderId="30" xfId="0" applyNumberFormat="1" applyFont="1" applyFill="1" applyBorder="1" applyAlignment="1" applyProtection="1">
      <alignment vertical="center"/>
      <protection locked="0"/>
    </xf>
    <xf numFmtId="170" fontId="194" fillId="33" borderId="22" xfId="11177" applyNumberFormat="1" applyFont="1" applyFill="1" applyBorder="1" applyAlignment="1" applyProtection="1">
      <alignment vertical="center"/>
      <protection locked="0"/>
    </xf>
    <xf numFmtId="170" fontId="194" fillId="33" borderId="35" xfId="11177" applyNumberFormat="1" applyFont="1" applyFill="1" applyBorder="1" applyAlignment="1" applyProtection="1">
      <alignment vertical="center"/>
      <protection locked="0"/>
    </xf>
    <xf numFmtId="170" fontId="194" fillId="33" borderId="24" xfId="11177" applyNumberFormat="1" applyFont="1" applyFill="1" applyBorder="1" applyAlignment="1" applyProtection="1">
      <alignment vertical="center"/>
      <protection locked="0"/>
    </xf>
    <xf numFmtId="170" fontId="194" fillId="33" borderId="36" xfId="11177" applyNumberFormat="1" applyFont="1" applyFill="1" applyBorder="1" applyAlignment="1" applyProtection="1">
      <alignment vertical="center"/>
      <protection locked="0"/>
    </xf>
    <xf numFmtId="170" fontId="194" fillId="33" borderId="25" xfId="11177" applyNumberFormat="1" applyFont="1" applyFill="1" applyBorder="1" applyAlignment="1" applyProtection="1">
      <alignment vertical="center"/>
      <protection locked="0"/>
    </xf>
    <xf numFmtId="170" fontId="194" fillId="33" borderId="26" xfId="11177" applyNumberFormat="1" applyFont="1" applyFill="1" applyBorder="1" applyAlignment="1" applyProtection="1">
      <alignment vertical="center"/>
      <protection locked="0"/>
    </xf>
    <xf numFmtId="170" fontId="194" fillId="33" borderId="27" xfId="11177" applyNumberFormat="1" applyFont="1" applyFill="1" applyBorder="1" applyAlignment="1" applyProtection="1">
      <alignment vertical="center"/>
      <protection locked="0"/>
    </xf>
    <xf numFmtId="170" fontId="194" fillId="33" borderId="37" xfId="11177" applyNumberFormat="1" applyFont="1" applyFill="1" applyBorder="1" applyAlignment="1" applyProtection="1">
      <alignment vertical="center"/>
      <protection locked="0"/>
    </xf>
    <xf numFmtId="170" fontId="194" fillId="0" borderId="28" xfId="11177" applyNumberFormat="1" applyFont="1" applyFill="1" applyBorder="1" applyAlignment="1" applyProtection="1">
      <alignment vertical="center"/>
      <protection locked="0"/>
    </xf>
    <xf numFmtId="170" fontId="194" fillId="0" borderId="9" xfId="11177" applyNumberFormat="1" applyFont="1" applyFill="1" applyBorder="1" applyAlignment="1" applyProtection="1">
      <alignment vertical="center"/>
      <protection locked="0"/>
    </xf>
    <xf numFmtId="170" fontId="191" fillId="0" borderId="28" xfId="0" applyNumberFormat="1" applyFont="1" applyFill="1" applyBorder="1" applyAlignment="1" applyProtection="1">
      <alignment vertical="center"/>
      <protection locked="0"/>
    </xf>
    <xf numFmtId="170" fontId="191" fillId="0" borderId="0" xfId="0" applyNumberFormat="1" applyFont="1" applyFill="1" applyBorder="1" applyAlignment="1" applyProtection="1">
      <alignment vertical="center"/>
      <protection locked="0"/>
    </xf>
    <xf numFmtId="170" fontId="191" fillId="0" borderId="23" xfId="0" applyNumberFormat="1" applyFont="1" applyFill="1" applyBorder="1" applyAlignment="1" applyProtection="1">
      <alignment vertical="center"/>
      <protection locked="0"/>
    </xf>
    <xf numFmtId="170" fontId="191" fillId="0" borderId="25" xfId="0" applyNumberFormat="1" applyFont="1" applyFill="1" applyBorder="1" applyAlignment="1" applyProtection="1">
      <alignment vertical="center"/>
      <protection locked="0"/>
    </xf>
    <xf numFmtId="170" fontId="0" fillId="0" borderId="0" xfId="0" applyNumberFormat="1" applyFill="1" applyProtection="1">
      <protection locked="0"/>
    </xf>
    <xf numFmtId="170" fontId="0" fillId="0" borderId="0" xfId="0" applyNumberFormat="1" applyFill="1" applyProtection="1"/>
    <xf numFmtId="170" fontId="154" fillId="0" borderId="0" xfId="0" applyNumberFormat="1" applyFont="1" applyProtection="1"/>
    <xf numFmtId="170" fontId="154" fillId="0" borderId="9" xfId="0" applyNumberFormat="1" applyFont="1" applyBorder="1" applyProtection="1"/>
    <xf numFmtId="0" fontId="196" fillId="0" borderId="0" xfId="0" applyFont="1"/>
    <xf numFmtId="0" fontId="182" fillId="36" borderId="0" xfId="0" applyFont="1" applyFill="1" applyBorder="1"/>
    <xf numFmtId="0" fontId="181" fillId="36" borderId="0" xfId="0" applyFont="1" applyFill="1" applyBorder="1"/>
    <xf numFmtId="0" fontId="196" fillId="36" borderId="0" xfId="0" applyFont="1" applyFill="1" applyBorder="1"/>
    <xf numFmtId="0" fontId="180" fillId="36" borderId="0" xfId="0" applyFont="1" applyFill="1" applyBorder="1"/>
    <xf numFmtId="0" fontId="181" fillId="36" borderId="0" xfId="0" applyFont="1" applyFill="1" applyBorder="1" applyAlignment="1">
      <alignment vertical="top"/>
    </xf>
    <xf numFmtId="169" fontId="182" fillId="36" borderId="0" xfId="0" applyNumberFormat="1" applyFont="1" applyFill="1" applyBorder="1" applyAlignment="1">
      <alignment vertical="center"/>
    </xf>
    <xf numFmtId="171" fontId="181" fillId="36" borderId="0" xfId="0" applyNumberFormat="1" applyFont="1" applyFill="1" applyBorder="1" applyAlignment="1">
      <alignment horizontal="center"/>
    </xf>
    <xf numFmtId="171" fontId="181" fillId="0" borderId="0" xfId="0" applyNumberFormat="1" applyFont="1" applyAlignment="1">
      <alignment horizontal="center"/>
    </xf>
    <xf numFmtId="172" fontId="0" fillId="0" borderId="0" xfId="0" applyNumberFormat="1"/>
    <xf numFmtId="172" fontId="0" fillId="33" borderId="1" xfId="0" applyNumberFormat="1" applyFill="1" applyBorder="1"/>
    <xf numFmtId="172" fontId="0" fillId="33" borderId="2" xfId="0" applyNumberFormat="1" applyFill="1" applyBorder="1"/>
    <xf numFmtId="172" fontId="154" fillId="33" borderId="1" xfId="0" applyNumberFormat="1" applyFont="1" applyFill="1" applyBorder="1"/>
    <xf numFmtId="172" fontId="154" fillId="33" borderId="2" xfId="0" applyNumberFormat="1" applyFont="1" applyFill="1" applyBorder="1"/>
    <xf numFmtId="172" fontId="186" fillId="33" borderId="5" xfId="0" applyNumberFormat="1" applyFont="1" applyFill="1" applyBorder="1" applyAlignment="1">
      <alignment horizontal="right"/>
    </xf>
    <xf numFmtId="172" fontId="0" fillId="0" borderId="0" xfId="0" applyNumberFormat="1" applyFill="1"/>
    <xf numFmtId="172" fontId="0" fillId="0" borderId="0" xfId="11177" applyNumberFormat="1" applyFont="1" applyFill="1"/>
    <xf numFmtId="172" fontId="0" fillId="0" borderId="0" xfId="0" applyNumberFormat="1" applyBorder="1"/>
    <xf numFmtId="172" fontId="154" fillId="0" borderId="0" xfId="0" applyNumberFormat="1" applyFont="1" applyFill="1" applyBorder="1"/>
    <xf numFmtId="172" fontId="0" fillId="0" borderId="0" xfId="0" applyNumberFormat="1" applyFill="1" applyBorder="1"/>
    <xf numFmtId="165" fontId="197" fillId="36" borderId="0" xfId="0" applyNumberFormat="1" applyFont="1" applyFill="1" applyBorder="1"/>
    <xf numFmtId="0" fontId="181" fillId="36" borderId="0" xfId="0" applyNumberFormat="1" applyFont="1" applyFill="1" applyBorder="1"/>
    <xf numFmtId="0" fontId="181" fillId="36" borderId="0" xfId="0" applyFont="1" applyFill="1"/>
    <xf numFmtId="171" fontId="181" fillId="36" borderId="0" xfId="0" applyNumberFormat="1" applyFont="1" applyFill="1" applyAlignment="1">
      <alignment horizontal="center"/>
    </xf>
    <xf numFmtId="0" fontId="181" fillId="36" borderId="0" xfId="0" applyFont="1" applyFill="1" applyAlignment="1">
      <alignment vertical="top"/>
    </xf>
    <xf numFmtId="169" fontId="196" fillId="36" borderId="0" xfId="0" applyNumberFormat="1" applyFont="1" applyFill="1" applyBorder="1"/>
    <xf numFmtId="0" fontId="196" fillId="36" borderId="0" xfId="0" applyFont="1" applyFill="1"/>
    <xf numFmtId="171" fontId="182" fillId="36" borderId="0" xfId="0" applyNumberFormat="1" applyFont="1" applyFill="1" applyBorder="1" applyAlignment="1">
      <alignment horizontal="center" vertical="center"/>
    </xf>
    <xf numFmtId="170" fontId="154" fillId="0" borderId="0" xfId="0" applyNumberFormat="1" applyFont="1" applyFill="1" applyProtection="1"/>
    <xf numFmtId="171" fontId="181" fillId="36" borderId="0" xfId="0" applyNumberFormat="1" applyFont="1" applyFill="1" applyBorder="1" applyAlignment="1">
      <alignment horizontal="center" vertical="center"/>
    </xf>
    <xf numFmtId="171" fontId="181" fillId="0" borderId="0" xfId="0" applyNumberFormat="1" applyFont="1" applyBorder="1" applyAlignment="1">
      <alignment horizontal="center"/>
    </xf>
    <xf numFmtId="4" fontId="191" fillId="0" borderId="0" xfId="0" applyNumberFormat="1" applyFont="1" applyFill="1" applyAlignment="1" applyProtection="1">
      <alignment vertical="center"/>
      <protection locked="0"/>
    </xf>
    <xf numFmtId="172" fontId="0" fillId="33" borderId="0" xfId="0" applyNumberFormat="1" applyFill="1" applyBorder="1"/>
    <xf numFmtId="172" fontId="154" fillId="33" borderId="0" xfId="0" applyNumberFormat="1" applyFont="1" applyFill="1" applyBorder="1"/>
    <xf numFmtId="172" fontId="186" fillId="33" borderId="7" xfId="0" applyNumberFormat="1" applyFont="1" applyFill="1" applyBorder="1" applyAlignment="1">
      <alignment horizontal="right"/>
    </xf>
    <xf numFmtId="0" fontId="153" fillId="0" borderId="0" xfId="0" applyFont="1" applyBorder="1" applyAlignment="1">
      <alignment vertical="top" wrapText="1"/>
    </xf>
    <xf numFmtId="171" fontId="182" fillId="33" borderId="0" xfId="0" applyNumberFormat="1" applyFont="1" applyFill="1" applyBorder="1" applyAlignment="1">
      <alignment horizontal="center" vertical="center"/>
    </xf>
    <xf numFmtId="171" fontId="183" fillId="33" borderId="0" xfId="0" applyNumberFormat="1" applyFont="1" applyFill="1" applyBorder="1" applyAlignment="1">
      <alignment horizontal="center" vertical="top" wrapText="1"/>
    </xf>
    <xf numFmtId="171" fontId="181" fillId="33" borderId="0" xfId="0" applyNumberFormat="1" applyFont="1" applyFill="1" applyBorder="1" applyAlignment="1">
      <alignment horizontal="center" vertical="center"/>
    </xf>
    <xf numFmtId="171" fontId="181" fillId="33" borderId="0" xfId="0" applyNumberFormat="1" applyFont="1" applyFill="1" applyBorder="1" applyAlignment="1">
      <alignment horizontal="center" vertical="center" wrapText="1"/>
    </xf>
    <xf numFmtId="171" fontId="181" fillId="33" borderId="0" xfId="0" applyNumberFormat="1" applyFont="1" applyFill="1" applyBorder="1" applyAlignment="1">
      <alignment horizontal="center"/>
    </xf>
    <xf numFmtId="171" fontId="181" fillId="33" borderId="0" xfId="0" applyNumberFormat="1" applyFont="1" applyFill="1" applyAlignment="1">
      <alignment horizontal="center"/>
    </xf>
    <xf numFmtId="174" fontId="191" fillId="0" borderId="0" xfId="0" applyNumberFormat="1" applyFont="1" applyFill="1" applyAlignment="1" applyProtection="1">
      <alignment vertical="center"/>
      <protection locked="0"/>
    </xf>
    <xf numFmtId="0" fontId="181" fillId="33" borderId="1" xfId="0" applyFont="1" applyFill="1" applyBorder="1"/>
    <xf numFmtId="0" fontId="181" fillId="33" borderId="0" xfId="0" applyFont="1" applyFill="1" applyBorder="1"/>
    <xf numFmtId="0" fontId="181" fillId="33" borderId="0" xfId="0" applyFont="1" applyFill="1" applyBorder="1" applyAlignment="1">
      <alignment vertical="top"/>
    </xf>
    <xf numFmtId="0" fontId="196" fillId="33" borderId="0" xfId="0" applyFont="1" applyFill="1" applyBorder="1"/>
    <xf numFmtId="171" fontId="183" fillId="37" borderId="0" xfId="0" applyNumberFormat="1" applyFont="1" applyFill="1" applyBorder="1" applyAlignment="1">
      <alignment horizontal="center" vertical="top" wrapText="1"/>
    </xf>
    <xf numFmtId="171" fontId="182" fillId="37" borderId="0" xfId="0" applyNumberFormat="1" applyFont="1" applyFill="1" applyBorder="1" applyAlignment="1">
      <alignment horizontal="center" vertical="center"/>
    </xf>
    <xf numFmtId="171" fontId="183" fillId="38" borderId="0" xfId="0" applyNumberFormat="1" applyFont="1" applyFill="1" applyBorder="1" applyAlignment="1">
      <alignment horizontal="center" vertical="top" wrapText="1"/>
    </xf>
    <xf numFmtId="171" fontId="183" fillId="39" borderId="0" xfId="0" applyNumberFormat="1" applyFont="1" applyFill="1" applyBorder="1" applyAlignment="1">
      <alignment horizontal="center" vertical="top" wrapText="1"/>
    </xf>
    <xf numFmtId="49" fontId="183" fillId="33" borderId="0" xfId="0" applyNumberFormat="1" applyFont="1" applyFill="1" applyBorder="1" applyAlignment="1">
      <alignment horizontal="center" vertical="top" wrapText="1"/>
    </xf>
    <xf numFmtId="171" fontId="181" fillId="35" borderId="0" xfId="0" applyNumberFormat="1" applyFont="1" applyFill="1" applyBorder="1" applyAlignment="1">
      <alignment horizontal="center" vertical="center"/>
    </xf>
    <xf numFmtId="171" fontId="181" fillId="38" borderId="0" xfId="0" applyNumberFormat="1" applyFont="1" applyFill="1" applyBorder="1" applyAlignment="1">
      <alignment horizontal="center" vertical="center"/>
    </xf>
    <xf numFmtId="171" fontId="181" fillId="40" borderId="0" xfId="0" applyNumberFormat="1" applyFont="1" applyFill="1" applyBorder="1" applyAlignment="1">
      <alignment horizontal="center" vertical="center"/>
    </xf>
    <xf numFmtId="171" fontId="181" fillId="38" borderId="0" xfId="0" applyNumberFormat="1" applyFont="1" applyFill="1" applyBorder="1" applyAlignment="1">
      <alignment horizontal="center" vertical="center" wrapText="1"/>
    </xf>
    <xf numFmtId="171" fontId="181" fillId="33" borderId="0" xfId="11177" applyNumberFormat="1" applyFont="1" applyFill="1" applyBorder="1" applyAlignment="1">
      <alignment horizontal="center" vertical="center"/>
    </xf>
    <xf numFmtId="171" fontId="182" fillId="41" borderId="0" xfId="0" applyNumberFormat="1" applyFont="1" applyFill="1" applyBorder="1" applyAlignment="1">
      <alignment horizontal="center" vertical="center"/>
    </xf>
    <xf numFmtId="171" fontId="181" fillId="37" borderId="0" xfId="0" applyNumberFormat="1" applyFont="1" applyFill="1" applyBorder="1" applyAlignment="1">
      <alignment horizontal="center" vertical="center"/>
    </xf>
    <xf numFmtId="175" fontId="181" fillId="35" borderId="0" xfId="0" applyNumberFormat="1" applyFont="1" applyFill="1" applyBorder="1" applyAlignment="1">
      <alignment horizontal="center" vertical="center"/>
    </xf>
    <xf numFmtId="171" fontId="181" fillId="35" borderId="0" xfId="0" applyNumberFormat="1" applyFont="1" applyFill="1" applyBorder="1" applyAlignment="1">
      <alignment horizontal="center" vertical="center" wrapText="1"/>
    </xf>
    <xf numFmtId="171" fontId="181" fillId="35" borderId="0" xfId="11177" applyNumberFormat="1" applyFont="1" applyFill="1" applyBorder="1" applyAlignment="1">
      <alignment horizontal="center" vertical="center"/>
    </xf>
    <xf numFmtId="171" fontId="181" fillId="38" borderId="0" xfId="0" applyNumberFormat="1" applyFont="1" applyFill="1" applyBorder="1" applyAlignment="1">
      <alignment horizontal="center"/>
    </xf>
    <xf numFmtId="0" fontId="180" fillId="36" borderId="0" xfId="0" applyFont="1" applyFill="1" applyBorder="1" applyAlignment="1">
      <alignment wrapText="1"/>
    </xf>
    <xf numFmtId="0" fontId="182" fillId="35" borderId="0" xfId="0" applyFont="1" applyFill="1" applyBorder="1"/>
    <xf numFmtId="165" fontId="182" fillId="41" borderId="0" xfId="0" applyNumberFormat="1" applyFont="1" applyFill="1" applyBorder="1"/>
    <xf numFmtId="165" fontId="197" fillId="34" borderId="0" xfId="0" applyNumberFormat="1" applyFont="1" applyFill="1" applyBorder="1"/>
    <xf numFmtId="0" fontId="195" fillId="36" borderId="0" xfId="0" applyFont="1" applyFill="1" applyBorder="1"/>
    <xf numFmtId="0" fontId="180" fillId="35" borderId="0" xfId="0" applyFont="1" applyFill="1" applyBorder="1"/>
    <xf numFmtId="0" fontId="182" fillId="37" borderId="0" xfId="0" applyFont="1" applyFill="1" applyBorder="1" applyAlignment="1">
      <alignment horizontal="center" vertical="center"/>
    </xf>
    <xf numFmtId="0" fontId="181" fillId="0" borderId="0" xfId="0" applyFont="1" applyBorder="1" applyAlignment="1">
      <alignment vertical="top"/>
    </xf>
    <xf numFmtId="17" fontId="181" fillId="0" borderId="0" xfId="0" applyNumberFormat="1" applyFont="1" applyBorder="1" applyAlignment="1">
      <alignment horizontal="center" vertical="center"/>
    </xf>
    <xf numFmtId="0" fontId="181" fillId="35" borderId="0" xfId="0" applyFont="1" applyFill="1" applyBorder="1"/>
    <xf numFmtId="168" fontId="181" fillId="35" borderId="0" xfId="798" applyNumberFormat="1" applyFont="1" applyFill="1" applyBorder="1"/>
    <xf numFmtId="168" fontId="181" fillId="36" borderId="0" xfId="798" applyNumberFormat="1" applyFont="1" applyFill="1" applyBorder="1"/>
    <xf numFmtId="166" fontId="181" fillId="35" borderId="0" xfId="798" applyNumberFormat="1" applyFont="1" applyFill="1" applyBorder="1"/>
    <xf numFmtId="168" fontId="184" fillId="36" borderId="0" xfId="798" applyNumberFormat="1" applyFont="1" applyFill="1" applyBorder="1"/>
    <xf numFmtId="166" fontId="182" fillId="35" borderId="0" xfId="798" applyNumberFormat="1" applyFont="1" applyFill="1" applyBorder="1"/>
    <xf numFmtId="169" fontId="182" fillId="34" borderId="0" xfId="0" applyNumberFormat="1" applyFont="1" applyFill="1" applyBorder="1" applyAlignment="1">
      <alignment vertical="center"/>
    </xf>
    <xf numFmtId="169" fontId="181" fillId="34" borderId="0" xfId="0" applyNumberFormat="1" applyFont="1" applyFill="1" applyBorder="1" applyAlignment="1">
      <alignment vertical="center"/>
    </xf>
    <xf numFmtId="168" fontId="184" fillId="35" borderId="0" xfId="798" applyNumberFormat="1" applyFont="1" applyFill="1" applyBorder="1"/>
    <xf numFmtId="166" fontId="183" fillId="35" borderId="0" xfId="798" applyNumberFormat="1" applyFont="1" applyFill="1" applyBorder="1"/>
    <xf numFmtId="49" fontId="182" fillId="36" borderId="0" xfId="0" applyNumberFormat="1" applyFont="1" applyFill="1" applyBorder="1" applyAlignment="1">
      <alignment horizontal="center" vertical="center"/>
    </xf>
    <xf numFmtId="171" fontId="183" fillId="42" borderId="0" xfId="0" applyNumberFormat="1" applyFont="1" applyFill="1" applyBorder="1" applyAlignment="1">
      <alignment horizontal="center" vertical="top" wrapText="1"/>
    </xf>
    <xf numFmtId="175" fontId="181" fillId="36" borderId="0" xfId="0" applyNumberFormat="1" applyFont="1" applyFill="1" applyBorder="1" applyAlignment="1">
      <alignment horizontal="center" vertical="center"/>
    </xf>
    <xf numFmtId="171" fontId="181" fillId="36" borderId="0" xfId="0" applyNumberFormat="1" applyFont="1" applyFill="1" applyBorder="1" applyAlignment="1">
      <alignment horizontal="center" vertical="center" wrapText="1"/>
    </xf>
    <xf numFmtId="171" fontId="183" fillId="43" borderId="0" xfId="0" applyNumberFormat="1" applyFont="1" applyFill="1" applyBorder="1" applyAlignment="1">
      <alignment horizontal="center" vertical="top" wrapText="1"/>
    </xf>
    <xf numFmtId="175" fontId="181" fillId="33" borderId="0" xfId="0" applyNumberFormat="1" applyFont="1" applyFill="1" applyBorder="1" applyAlignment="1">
      <alignment horizontal="center" vertical="center"/>
    </xf>
    <xf numFmtId="168" fontId="181" fillId="36" borderId="0" xfId="0" applyNumberFormat="1" applyFont="1" applyFill="1" applyBorder="1"/>
    <xf numFmtId="171" fontId="181" fillId="35" borderId="0" xfId="0" applyNumberFormat="1" applyFont="1" applyFill="1" applyBorder="1" applyAlignment="1">
      <alignment horizontal="right" vertical="center"/>
    </xf>
    <xf numFmtId="0" fontId="154" fillId="0" borderId="0" xfId="798"/>
    <xf numFmtId="171" fontId="182" fillId="37" borderId="21" xfId="798" applyNumberFormat="1" applyFont="1" applyFill="1" applyBorder="1" applyAlignment="1">
      <alignment horizontal="center" vertical="center"/>
    </xf>
    <xf numFmtId="171" fontId="182" fillId="37" borderId="29" xfId="798" applyNumberFormat="1" applyFont="1" applyFill="1" applyBorder="1" applyAlignment="1">
      <alignment horizontal="center" vertical="center"/>
    </xf>
    <xf numFmtId="171" fontId="182" fillId="37" borderId="30" xfId="798" applyNumberFormat="1" applyFont="1" applyFill="1" applyBorder="1" applyAlignment="1">
      <alignment horizontal="center" vertical="center"/>
    </xf>
    <xf numFmtId="171" fontId="182" fillId="37" borderId="42" xfId="798" applyNumberFormat="1" applyFont="1" applyFill="1" applyBorder="1" applyAlignment="1">
      <alignment horizontal="center" vertical="center"/>
    </xf>
    <xf numFmtId="0" fontId="155" fillId="0" borderId="0" xfId="798" applyFont="1"/>
    <xf numFmtId="0" fontId="201" fillId="0" borderId="0" xfId="798" applyFont="1"/>
    <xf numFmtId="0" fontId="155" fillId="0" borderId="0" xfId="0" applyFont="1"/>
    <xf numFmtId="171" fontId="182" fillId="37" borderId="0" xfId="798" applyNumberFormat="1" applyFont="1" applyFill="1" applyBorder="1" applyAlignment="1">
      <alignment horizontal="center" vertical="center"/>
    </xf>
    <xf numFmtId="0" fontId="181" fillId="33" borderId="0" xfId="0" applyFont="1" applyFill="1"/>
    <xf numFmtId="176" fontId="154" fillId="33" borderId="1" xfId="0" applyNumberFormat="1" applyFont="1" applyFill="1" applyBorder="1"/>
    <xf numFmtId="176" fontId="154" fillId="33" borderId="2" xfId="0" applyNumberFormat="1" applyFont="1" applyFill="1" applyBorder="1"/>
    <xf numFmtId="176" fontId="0" fillId="33" borderId="3" xfId="0" applyNumberFormat="1" applyFill="1" applyBorder="1"/>
    <xf numFmtId="176" fontId="0" fillId="33" borderId="4" xfId="0" applyNumberFormat="1" applyFill="1" applyBorder="1"/>
    <xf numFmtId="176" fontId="0" fillId="33" borderId="6" xfId="0" applyNumberFormat="1" applyFill="1" applyBorder="1"/>
    <xf numFmtId="176" fontId="0" fillId="0" borderId="0" xfId="0" applyNumberFormat="1" applyFill="1"/>
    <xf numFmtId="176" fontId="0" fillId="0" borderId="0" xfId="11177" applyNumberFormat="1" applyFont="1" applyFill="1"/>
    <xf numFmtId="176" fontId="154" fillId="33" borderId="0" xfId="0" applyNumberFormat="1" applyFont="1" applyFill="1" applyBorder="1"/>
    <xf numFmtId="176" fontId="0" fillId="33" borderId="8" xfId="0" applyNumberFormat="1" applyFill="1" applyBorder="1"/>
    <xf numFmtId="176" fontId="0" fillId="33" borderId="2" xfId="0" applyNumberFormat="1" applyFill="1" applyBorder="1"/>
    <xf numFmtId="176" fontId="0" fillId="33" borderId="0" xfId="0" applyNumberFormat="1" applyFill="1" applyBorder="1"/>
    <xf numFmtId="176" fontId="0" fillId="33" borderId="1" xfId="0" applyNumberFormat="1" applyFill="1" applyBorder="1"/>
    <xf numFmtId="176" fontId="186" fillId="33" borderId="5" xfId="0" applyNumberFormat="1" applyFont="1" applyFill="1" applyBorder="1" applyAlignment="1">
      <alignment horizontal="right"/>
    </xf>
    <xf numFmtId="176" fontId="186" fillId="33" borderId="7" xfId="0" applyNumberFormat="1" applyFont="1" applyFill="1" applyBorder="1" applyAlignment="1">
      <alignment horizontal="right"/>
    </xf>
    <xf numFmtId="0" fontId="153" fillId="0" borderId="0" xfId="798" applyFont="1"/>
    <xf numFmtId="0" fontId="154" fillId="0" borderId="0" xfId="798" applyFont="1" applyAlignment="1">
      <alignment wrapText="1"/>
    </xf>
    <xf numFmtId="0" fontId="154" fillId="0" borderId="0" xfId="798" applyFont="1"/>
    <xf numFmtId="0" fontId="154" fillId="0" borderId="0" xfId="0" applyFont="1" applyAlignment="1">
      <alignment wrapText="1"/>
    </xf>
    <xf numFmtId="0" fontId="153" fillId="0" borderId="0" xfId="798" applyFont="1" applyAlignment="1">
      <alignment wrapText="1"/>
    </xf>
    <xf numFmtId="165" fontId="154" fillId="0" borderId="0" xfId="798" applyNumberFormat="1" applyFont="1" applyFill="1" applyBorder="1" applyAlignment="1">
      <alignment horizontal="left"/>
    </xf>
    <xf numFmtId="0" fontId="202" fillId="0" borderId="0" xfId="798" applyFont="1"/>
    <xf numFmtId="0" fontId="200" fillId="0" borderId="0" xfId="798" applyFont="1"/>
    <xf numFmtId="17" fontId="181" fillId="41" borderId="0" xfId="0" applyNumberFormat="1" applyFont="1" applyFill="1" applyBorder="1" applyAlignment="1">
      <alignment horizontal="center" vertical="center"/>
    </xf>
    <xf numFmtId="2" fontId="191" fillId="0" borderId="0" xfId="0" applyNumberFormat="1" applyFont="1" applyFill="1" applyAlignment="1" applyProtection="1">
      <alignment vertical="center"/>
      <protection locked="0"/>
    </xf>
    <xf numFmtId="177" fontId="191" fillId="0" borderId="0" xfId="0" applyNumberFormat="1" applyFont="1" applyFill="1" applyAlignment="1" applyProtection="1">
      <alignment vertical="center"/>
      <protection locked="0"/>
    </xf>
    <xf numFmtId="171" fontId="183" fillId="45" borderId="0" xfId="0" applyNumberFormat="1" applyFont="1" applyFill="1" applyBorder="1" applyAlignment="1">
      <alignment horizontal="center" vertical="top" wrapText="1"/>
    </xf>
    <xf numFmtId="171" fontId="181" fillId="44" borderId="0" xfId="0" applyNumberFormat="1" applyFont="1" applyFill="1" applyBorder="1" applyAlignment="1">
      <alignment horizontal="center" vertical="center"/>
    </xf>
    <xf numFmtId="171" fontId="181" fillId="44" borderId="0" xfId="11177" applyNumberFormat="1" applyFont="1" applyFill="1" applyBorder="1" applyAlignment="1">
      <alignment horizontal="center" vertical="center"/>
    </xf>
    <xf numFmtId="171" fontId="183" fillId="45" borderId="46" xfId="0" applyNumberFormat="1" applyFont="1" applyFill="1" applyBorder="1" applyAlignment="1">
      <alignment horizontal="center" vertical="top" wrapText="1"/>
    </xf>
    <xf numFmtId="171" fontId="181" fillId="35" borderId="46" xfId="0" applyNumberFormat="1" applyFont="1" applyFill="1" applyBorder="1" applyAlignment="1">
      <alignment horizontal="center" vertical="center"/>
    </xf>
    <xf numFmtId="171" fontId="181" fillId="38" borderId="46" xfId="0" applyNumberFormat="1" applyFont="1" applyFill="1" applyBorder="1" applyAlignment="1">
      <alignment horizontal="center" vertical="center"/>
    </xf>
    <xf numFmtId="171" fontId="182" fillId="36" borderId="46" xfId="0" applyNumberFormat="1" applyFont="1" applyFill="1" applyBorder="1" applyAlignment="1">
      <alignment horizontal="center" vertical="center"/>
    </xf>
    <xf numFmtId="171" fontId="181" fillId="38" borderId="46" xfId="0" applyNumberFormat="1" applyFont="1" applyFill="1" applyBorder="1" applyAlignment="1">
      <alignment horizontal="center" vertical="center" wrapText="1"/>
    </xf>
    <xf numFmtId="171" fontId="182" fillId="41" borderId="46" xfId="0" applyNumberFormat="1" applyFont="1" applyFill="1" applyBorder="1" applyAlignment="1">
      <alignment horizontal="center" vertical="center"/>
    </xf>
    <xf numFmtId="171" fontId="181" fillId="37" borderId="46" xfId="0" applyNumberFormat="1" applyFont="1" applyFill="1" applyBorder="1" applyAlignment="1">
      <alignment horizontal="center" vertical="center"/>
    </xf>
    <xf numFmtId="171" fontId="181" fillId="35" borderId="46" xfId="0" applyNumberFormat="1" applyFont="1" applyFill="1" applyBorder="1" applyAlignment="1">
      <alignment horizontal="center" vertical="center" wrapText="1"/>
    </xf>
    <xf numFmtId="171" fontId="181" fillId="35" borderId="46" xfId="11177" applyNumberFormat="1" applyFont="1" applyFill="1" applyBorder="1" applyAlignment="1">
      <alignment horizontal="center" vertical="center"/>
    </xf>
    <xf numFmtId="171" fontId="181" fillId="38" borderId="46" xfId="0" applyNumberFormat="1" applyFont="1" applyFill="1" applyBorder="1" applyAlignment="1">
      <alignment horizontal="center"/>
    </xf>
    <xf numFmtId="0" fontId="204" fillId="0" borderId="0" xfId="0" applyFont="1" applyAlignment="1">
      <alignment vertical="center"/>
    </xf>
    <xf numFmtId="0" fontId="156" fillId="0" borderId="0" xfId="0" applyFont="1" applyAlignment="1">
      <alignment vertical="center"/>
    </xf>
    <xf numFmtId="0" fontId="204" fillId="0" borderId="41" xfId="0" applyFont="1" applyBorder="1" applyAlignment="1">
      <alignment vertical="center"/>
    </xf>
    <xf numFmtId="0" fontId="205" fillId="0" borderId="0" xfId="0" applyFont="1"/>
    <xf numFmtId="0" fontId="205" fillId="0" borderId="45" xfId="0" applyFont="1" applyBorder="1" applyAlignment="1">
      <alignment vertical="center" wrapText="1"/>
    </xf>
    <xf numFmtId="0" fontId="205" fillId="0" borderId="38" xfId="0" applyFont="1" applyBorder="1" applyAlignment="1">
      <alignment vertical="center" wrapText="1"/>
    </xf>
    <xf numFmtId="0" fontId="205" fillId="0" borderId="31" xfId="0" applyFont="1" applyBorder="1" applyAlignment="1">
      <alignment vertical="center" wrapText="1"/>
    </xf>
    <xf numFmtId="171" fontId="183" fillId="46" borderId="0" xfId="0" applyNumberFormat="1" applyFont="1" applyFill="1" applyBorder="1" applyAlignment="1">
      <alignment horizontal="center" vertical="top" wrapText="1"/>
    </xf>
    <xf numFmtId="171" fontId="181" fillId="46" borderId="0" xfId="0" applyNumberFormat="1" applyFont="1" applyFill="1" applyBorder="1" applyAlignment="1">
      <alignment horizontal="center" vertical="center"/>
    </xf>
    <xf numFmtId="171" fontId="182" fillId="46" borderId="0" xfId="0" applyNumberFormat="1" applyFont="1" applyFill="1" applyBorder="1" applyAlignment="1">
      <alignment horizontal="center" vertical="center"/>
    </xf>
    <xf numFmtId="171" fontId="181" fillId="46" borderId="0" xfId="11177" applyNumberFormat="1" applyFont="1" applyFill="1" applyBorder="1" applyAlignment="1">
      <alignment horizontal="center" vertical="center"/>
    </xf>
    <xf numFmtId="171" fontId="181" fillId="46" borderId="0" xfId="0" applyNumberFormat="1" applyFont="1" applyFill="1" applyBorder="1" applyAlignment="1">
      <alignment horizontal="center" vertical="center" wrapText="1"/>
    </xf>
    <xf numFmtId="171" fontId="181" fillId="46" borderId="0" xfId="0" applyNumberFormat="1" applyFont="1" applyFill="1" applyBorder="1" applyAlignment="1">
      <alignment horizontal="center"/>
    </xf>
    <xf numFmtId="0" fontId="0" fillId="47" borderId="0" xfId="0" applyFill="1"/>
    <xf numFmtId="0" fontId="204" fillId="0" borderId="41" xfId="0" applyFont="1" applyFill="1" applyBorder="1" applyAlignment="1">
      <alignment vertical="center"/>
    </xf>
    <xf numFmtId="0" fontId="205" fillId="0" borderId="38" xfId="0" applyFont="1" applyFill="1" applyBorder="1" applyAlignment="1">
      <alignment vertical="center" wrapText="1"/>
    </xf>
    <xf numFmtId="0" fontId="203" fillId="0" borderId="41" xfId="0" applyFont="1" applyFill="1" applyBorder="1" applyAlignment="1">
      <alignment vertical="top"/>
    </xf>
    <xf numFmtId="0" fontId="205" fillId="0" borderId="31" xfId="0" applyFont="1" applyFill="1" applyBorder="1" applyAlignment="1">
      <alignment vertical="center" wrapText="1"/>
    </xf>
    <xf numFmtId="0" fontId="204" fillId="0" borderId="41" xfId="0" applyFont="1" applyBorder="1" applyAlignment="1">
      <alignment vertical="center"/>
    </xf>
    <xf numFmtId="171" fontId="182" fillId="36" borderId="0" xfId="0" applyNumberFormat="1" applyFont="1" applyFill="1" applyBorder="1" applyAlignment="1">
      <alignment horizontal="center"/>
    </xf>
    <xf numFmtId="0" fontId="204" fillId="0" borderId="42" xfId="0" applyFont="1" applyBorder="1" applyAlignment="1">
      <alignment vertical="center"/>
    </xf>
    <xf numFmtId="0" fontId="205" fillId="0" borderId="30" xfId="0" applyFont="1" applyBorder="1" applyAlignment="1">
      <alignment vertical="center" wrapText="1"/>
    </xf>
    <xf numFmtId="171" fontId="181" fillId="38" borderId="46" xfId="798" applyNumberFormat="1" applyFont="1" applyFill="1" applyBorder="1" applyAlignment="1">
      <alignment horizontal="center" vertical="center"/>
    </xf>
    <xf numFmtId="0" fontId="206" fillId="36" borderId="0" xfId="0" applyFont="1" applyFill="1" applyBorder="1"/>
    <xf numFmtId="178" fontId="181" fillId="36" borderId="0" xfId="0" applyNumberFormat="1" applyFont="1" applyFill="1" applyBorder="1"/>
    <xf numFmtId="2" fontId="206" fillId="36" borderId="0" xfId="0" applyNumberFormat="1" applyFont="1" applyFill="1" applyBorder="1"/>
    <xf numFmtId="179" fontId="182" fillId="36" borderId="0" xfId="0" applyNumberFormat="1" applyFont="1" applyFill="1" applyBorder="1" applyAlignment="1">
      <alignment horizontal="center"/>
    </xf>
    <xf numFmtId="2" fontId="182" fillId="36" borderId="0" xfId="0" applyNumberFormat="1" applyFont="1" applyFill="1" applyBorder="1" applyAlignment="1">
      <alignment horizontal="center"/>
    </xf>
    <xf numFmtId="171" fontId="183" fillId="36" borderId="0" xfId="0" applyNumberFormat="1" applyFont="1" applyFill="1" applyBorder="1" applyAlignment="1">
      <alignment horizontal="center"/>
    </xf>
    <xf numFmtId="170" fontId="182" fillId="36" borderId="0" xfId="0" applyNumberFormat="1" applyFont="1" applyFill="1" applyBorder="1" applyAlignment="1">
      <alignment horizontal="center"/>
    </xf>
    <xf numFmtId="171" fontId="182" fillId="33" borderId="46" xfId="0" applyNumberFormat="1" applyFont="1" applyFill="1" applyBorder="1" applyAlignment="1">
      <alignment horizontal="center" vertical="center"/>
    </xf>
    <xf numFmtId="165" fontId="182" fillId="41" borderId="21" xfId="0" applyNumberFormat="1" applyFont="1" applyFill="1" applyBorder="1"/>
    <xf numFmtId="171" fontId="182" fillId="41" borderId="29" xfId="0" applyNumberFormat="1" applyFont="1" applyFill="1" applyBorder="1" applyAlignment="1">
      <alignment horizontal="center" vertical="center"/>
    </xf>
    <xf numFmtId="171" fontId="182" fillId="33" borderId="29" xfId="0" applyNumberFormat="1" applyFont="1" applyFill="1" applyBorder="1" applyAlignment="1">
      <alignment horizontal="center" vertical="center"/>
    </xf>
    <xf numFmtId="171" fontId="181" fillId="41" borderId="29" xfId="0" applyNumberFormat="1" applyFont="1" applyFill="1" applyBorder="1" applyAlignment="1">
      <alignment horizontal="center" vertical="center"/>
    </xf>
    <xf numFmtId="0" fontId="181" fillId="41" borderId="30" xfId="0" applyFont="1" applyFill="1" applyBorder="1"/>
    <xf numFmtId="165" fontId="182" fillId="33" borderId="0" xfId="0" applyNumberFormat="1" applyFont="1" applyFill="1" applyBorder="1"/>
    <xf numFmtId="0" fontId="181" fillId="33" borderId="0" xfId="0" applyNumberFormat="1" applyFont="1" applyFill="1" applyBorder="1"/>
    <xf numFmtId="171" fontId="182" fillId="41" borderId="30" xfId="0" applyNumberFormat="1" applyFont="1" applyFill="1" applyBorder="1" applyAlignment="1">
      <alignment horizontal="center" vertical="center"/>
    </xf>
    <xf numFmtId="171" fontId="182" fillId="33" borderId="40" xfId="0" applyNumberFormat="1" applyFont="1" applyFill="1" applyBorder="1" applyAlignment="1">
      <alignment horizontal="center" vertical="center"/>
    </xf>
    <xf numFmtId="171" fontId="182" fillId="41" borderId="21" xfId="0" applyNumberFormat="1" applyFont="1" applyFill="1" applyBorder="1" applyAlignment="1">
      <alignment horizontal="center" vertical="center"/>
    </xf>
    <xf numFmtId="0" fontId="181" fillId="36" borderId="31" xfId="0" applyNumberFormat="1" applyFont="1" applyFill="1" applyBorder="1"/>
    <xf numFmtId="14" fontId="191" fillId="0" borderId="0" xfId="0" applyNumberFormat="1" applyFont="1" applyFill="1" applyAlignment="1" applyProtection="1">
      <alignment vertical="center"/>
      <protection locked="0"/>
    </xf>
    <xf numFmtId="166" fontId="181" fillId="36" borderId="0" xfId="798" applyNumberFormat="1" applyFont="1" applyFill="1" applyBorder="1"/>
    <xf numFmtId="166" fontId="181" fillId="36" borderId="0" xfId="0" applyNumberFormat="1" applyFont="1" applyFill="1" applyBorder="1"/>
    <xf numFmtId="166" fontId="184" fillId="36" borderId="0" xfId="798" applyNumberFormat="1" applyFont="1" applyFill="1" applyBorder="1"/>
    <xf numFmtId="166" fontId="181" fillId="36" borderId="0" xfId="798" applyNumberFormat="1" applyFont="1" applyFill="1" applyBorder="1" applyAlignment="1"/>
    <xf numFmtId="166" fontId="181" fillId="0" borderId="0" xfId="0" applyNumberFormat="1" applyFont="1"/>
    <xf numFmtId="171" fontId="181" fillId="37" borderId="0" xfId="0" applyNumberFormat="1" applyFont="1" applyFill="1" applyBorder="1" applyAlignment="1">
      <alignment horizontal="right" vertical="center"/>
    </xf>
    <xf numFmtId="170" fontId="182" fillId="36" borderId="0" xfId="0" applyNumberFormat="1" applyFont="1" applyFill="1" applyAlignment="1">
      <alignment horizontal="center"/>
    </xf>
    <xf numFmtId="2" fontId="182" fillId="36" borderId="0" xfId="0" applyNumberFormat="1" applyFont="1" applyFill="1" applyAlignment="1">
      <alignment horizontal="center"/>
    </xf>
    <xf numFmtId="171" fontId="181" fillId="36" borderId="0" xfId="0" applyNumberFormat="1" applyFont="1" applyFill="1" applyBorder="1" applyAlignment="1">
      <alignment horizontal="right"/>
    </xf>
    <xf numFmtId="0" fontId="207" fillId="35" borderId="0" xfId="798" applyFont="1" applyFill="1"/>
    <xf numFmtId="0" fontId="208" fillId="0" borderId="0" xfId="798" applyFont="1"/>
    <xf numFmtId="0" fontId="209" fillId="35" borderId="47" xfId="798" applyFont="1" applyFill="1" applyBorder="1" applyAlignment="1">
      <alignment horizontal="center"/>
    </xf>
    <xf numFmtId="14" fontId="210" fillId="35" borderId="47" xfId="798" applyNumberFormat="1" applyFont="1" applyFill="1" applyBorder="1" applyAlignment="1">
      <alignment horizontal="center"/>
    </xf>
    <xf numFmtId="170" fontId="210" fillId="0" borderId="47" xfId="798" applyNumberFormat="1" applyFont="1" applyFill="1" applyBorder="1" applyAlignment="1">
      <alignment horizontal="center"/>
    </xf>
    <xf numFmtId="170" fontId="209" fillId="0" borderId="47" xfId="798" applyNumberFormat="1" applyFont="1" applyFill="1" applyBorder="1" applyAlignment="1">
      <alignment horizontal="center"/>
    </xf>
    <xf numFmtId="0" fontId="209" fillId="35" borderId="0" xfId="798" applyFont="1" applyFill="1" applyAlignment="1">
      <alignment horizontal="center"/>
    </xf>
    <xf numFmtId="170" fontId="209" fillId="0" borderId="0" xfId="798" applyNumberFormat="1" applyFont="1" applyFill="1" applyAlignment="1">
      <alignment horizontal="center"/>
    </xf>
    <xf numFmtId="0" fontId="209" fillId="0" borderId="0" xfId="798" applyFont="1" applyFill="1"/>
    <xf numFmtId="171" fontId="182" fillId="37" borderId="0" xfId="0" applyNumberFormat="1" applyFont="1" applyFill="1" applyBorder="1" applyAlignment="1">
      <alignment horizontal="center" vertical="center"/>
    </xf>
    <xf numFmtId="174" fontId="154" fillId="0" borderId="0" xfId="798" applyNumberFormat="1"/>
    <xf numFmtId="166" fontId="181" fillId="0" borderId="0" xfId="798" applyNumberFormat="1" applyFont="1" applyFill="1" applyBorder="1"/>
    <xf numFmtId="0" fontId="195" fillId="35" borderId="0" xfId="0" applyFont="1" applyFill="1" applyBorder="1"/>
    <xf numFmtId="176" fontId="154" fillId="33" borderId="11" xfId="0" applyNumberFormat="1" applyFont="1" applyFill="1" applyBorder="1"/>
    <xf numFmtId="180" fontId="0" fillId="0" borderId="0" xfId="0" applyNumberFormat="1" applyBorder="1"/>
    <xf numFmtId="181" fontId="0" fillId="0" borderId="0" xfId="0" applyNumberFormat="1" applyBorder="1"/>
    <xf numFmtId="10" fontId="0" fillId="0" borderId="0" xfId="0" applyNumberFormat="1"/>
    <xf numFmtId="172" fontId="154" fillId="0" borderId="0" xfId="0" applyNumberFormat="1" applyFont="1"/>
    <xf numFmtId="0" fontId="207" fillId="35" borderId="0" xfId="798" applyFont="1" applyFill="1" applyAlignment="1">
      <alignment horizontal="center"/>
    </xf>
    <xf numFmtId="0" fontId="154" fillId="36" borderId="0" xfId="0" applyFont="1" applyFill="1" applyAlignment="1">
      <alignment vertical="top"/>
    </xf>
    <xf numFmtId="0" fontId="0" fillId="36" borderId="0" xfId="0" applyFill="1"/>
    <xf numFmtId="176" fontId="154" fillId="36" borderId="0" xfId="0" applyNumberFormat="1" applyFont="1" applyFill="1" applyBorder="1"/>
    <xf numFmtId="0" fontId="157" fillId="36" borderId="0" xfId="0" applyFont="1" applyFill="1" applyAlignment="1">
      <alignment vertical="top"/>
    </xf>
    <xf numFmtId="0" fontId="0" fillId="36" borderId="0" xfId="0" applyFill="1" applyBorder="1"/>
    <xf numFmtId="176" fontId="154" fillId="36" borderId="43" xfId="0" applyNumberFormat="1" applyFont="1" applyFill="1" applyBorder="1"/>
    <xf numFmtId="176" fontId="0" fillId="36" borderId="43" xfId="0" applyNumberFormat="1" applyFill="1" applyBorder="1"/>
    <xf numFmtId="181" fontId="154" fillId="36" borderId="10" xfId="0" applyNumberFormat="1" applyFont="1" applyFill="1" applyBorder="1"/>
    <xf numFmtId="181" fontId="0" fillId="36" borderId="43" xfId="0" applyNumberFormat="1" applyFill="1" applyBorder="1"/>
    <xf numFmtId="181" fontId="154" fillId="36" borderId="5" xfId="0" applyNumberFormat="1" applyFont="1" applyFill="1" applyBorder="1"/>
    <xf numFmtId="181" fontId="0" fillId="36" borderId="7" xfId="0" applyNumberFormat="1" applyFill="1" applyBorder="1"/>
    <xf numFmtId="182" fontId="209" fillId="35" borderId="47" xfId="798" applyNumberFormat="1" applyFont="1" applyFill="1" applyBorder="1" applyAlignment="1">
      <alignment horizontal="center"/>
    </xf>
    <xf numFmtId="0" fontId="207" fillId="35" borderId="0" xfId="798" applyFont="1" applyFill="1" applyAlignment="1"/>
    <xf numFmtId="0" fontId="154" fillId="48" borderId="0" xfId="798" applyFill="1"/>
    <xf numFmtId="174" fontId="154" fillId="0" borderId="0" xfId="798" applyNumberFormat="1" applyFill="1"/>
    <xf numFmtId="170" fontId="209" fillId="48" borderId="0" xfId="798" applyNumberFormat="1" applyFont="1" applyFill="1" applyAlignment="1">
      <alignment horizontal="center"/>
    </xf>
    <xf numFmtId="10" fontId="0" fillId="36" borderId="11" xfId="44618" applyNumberFormat="1" applyFont="1" applyFill="1" applyBorder="1"/>
    <xf numFmtId="10" fontId="0" fillId="36" borderId="6" xfId="44618" applyNumberFormat="1" applyFont="1" applyFill="1" applyBorder="1"/>
    <xf numFmtId="14" fontId="210" fillId="35" borderId="47" xfId="798" applyNumberFormat="1" applyFont="1" applyFill="1" applyBorder="1" applyAlignment="1">
      <alignment horizontal="left"/>
    </xf>
    <xf numFmtId="0" fontId="209" fillId="35" borderId="0" xfId="798" applyFont="1" applyFill="1" applyAlignment="1">
      <alignment horizontal="left"/>
    </xf>
    <xf numFmtId="0" fontId="212" fillId="47" borderId="0" xfId="0" applyFont="1" applyFill="1" applyAlignment="1">
      <alignment horizontal="center"/>
    </xf>
    <xf numFmtId="183" fontId="181" fillId="37" borderId="0" xfId="0" applyNumberFormat="1" applyFont="1" applyFill="1" applyBorder="1" applyAlignment="1">
      <alignment horizontal="right" vertical="center"/>
    </xf>
    <xf numFmtId="0" fontId="212" fillId="45" borderId="0" xfId="0" applyFont="1" applyFill="1" applyAlignment="1">
      <alignment horizontal="center"/>
    </xf>
    <xf numFmtId="0" fontId="181" fillId="0" borderId="0" xfId="0" applyFont="1" applyFill="1" applyBorder="1"/>
    <xf numFmtId="170" fontId="154" fillId="0" borderId="31" xfId="0" applyNumberFormat="1" applyFont="1" applyFill="1" applyBorder="1" applyProtection="1"/>
    <xf numFmtId="0" fontId="0" fillId="0" borderId="9" xfId="0" applyBorder="1"/>
    <xf numFmtId="170" fontId="154" fillId="0" borderId="38" xfId="0" applyNumberFormat="1" applyFont="1" applyFill="1" applyBorder="1" applyProtection="1"/>
    <xf numFmtId="167" fontId="191" fillId="0" borderId="48" xfId="11177" applyNumberFormat="1" applyFont="1" applyFill="1" applyBorder="1" applyAlignment="1" applyProtection="1">
      <alignment vertical="center"/>
    </xf>
    <xf numFmtId="4" fontId="0" fillId="0" borderId="0" xfId="0" applyNumberFormat="1"/>
    <xf numFmtId="49" fontId="182" fillId="37" borderId="0" xfId="0" applyNumberFormat="1" applyFont="1" applyFill="1" applyBorder="1" applyAlignment="1">
      <alignment horizontal="center" vertical="center"/>
    </xf>
    <xf numFmtId="171" fontId="182" fillId="37" borderId="0" xfId="0" applyNumberFormat="1" applyFont="1" applyFill="1" applyBorder="1" applyAlignment="1">
      <alignment horizontal="center" vertical="center"/>
    </xf>
    <xf numFmtId="171" fontId="183" fillId="37" borderId="44" xfId="0" applyNumberFormat="1" applyFont="1" applyFill="1" applyBorder="1" applyAlignment="1">
      <alignment horizontal="center" vertical="top" wrapText="1"/>
    </xf>
    <xf numFmtId="171" fontId="183" fillId="37" borderId="28" xfId="0" applyNumberFormat="1" applyFont="1" applyFill="1" applyBorder="1" applyAlignment="1">
      <alignment horizontal="center" vertical="top" wrapText="1"/>
    </xf>
    <xf numFmtId="14" fontId="154" fillId="33" borderId="10" xfId="0" quotePrefix="1" applyNumberFormat="1" applyFont="1" applyFill="1" applyBorder="1" applyAlignment="1">
      <alignment horizontal="center"/>
    </xf>
    <xf numFmtId="14" fontId="154" fillId="33" borderId="43" xfId="0" quotePrefix="1" applyNumberFormat="1" applyFont="1" applyFill="1" applyBorder="1" applyAlignment="1">
      <alignment horizontal="center"/>
    </xf>
    <xf numFmtId="14" fontId="154" fillId="33" borderId="11" xfId="0" quotePrefix="1" applyNumberFormat="1" applyFont="1" applyFill="1" applyBorder="1" applyAlignment="1">
      <alignment horizontal="center"/>
    </xf>
    <xf numFmtId="0" fontId="190" fillId="0" borderId="21" xfId="0" applyFont="1" applyFill="1" applyBorder="1" applyAlignment="1" applyProtection="1">
      <alignment horizontal="center" vertical="center"/>
      <protection locked="0"/>
    </xf>
    <xf numFmtId="0" fontId="190" fillId="0" borderId="30" xfId="0" applyFont="1" applyFill="1" applyBorder="1" applyAlignment="1" applyProtection="1">
      <alignment horizontal="center" vertical="center"/>
      <protection locked="0"/>
    </xf>
    <xf numFmtId="0" fontId="190" fillId="0" borderId="29" xfId="0" applyFont="1" applyFill="1" applyBorder="1" applyAlignment="1" applyProtection="1">
      <alignment horizontal="center" vertical="center"/>
      <protection locked="0"/>
    </xf>
    <xf numFmtId="0" fontId="204" fillId="0" borderId="39" xfId="0" applyFont="1" applyBorder="1" applyAlignment="1">
      <alignment vertical="center"/>
    </xf>
    <xf numFmtId="0" fontId="204" fillId="0" borderId="41" xfId="0" applyFont="1" applyBorder="1" applyAlignment="1">
      <alignment vertical="center"/>
    </xf>
    <xf numFmtId="0" fontId="204" fillId="0" borderId="40" xfId="0" applyFont="1" applyBorder="1" applyAlignment="1">
      <alignment vertical="center"/>
    </xf>
    <xf numFmtId="0" fontId="203" fillId="0" borderId="39" xfId="0" applyFont="1" applyFill="1" applyBorder="1" applyAlignment="1">
      <alignment vertical="top"/>
    </xf>
    <xf numFmtId="0" fontId="203" fillId="0" borderId="40" xfId="0" applyFont="1" applyFill="1" applyBorder="1" applyAlignment="1">
      <alignment vertical="top"/>
    </xf>
    <xf numFmtId="0" fontId="203" fillId="0" borderId="41" xfId="0" applyFont="1" applyFill="1" applyBorder="1" applyAlignment="1">
      <alignment vertical="top"/>
    </xf>
  </cellXfs>
  <cellStyles count="44619">
    <cellStyle name="20% - Accent1" xfId="72" builtinId="30" customBuiltin="1"/>
    <cellStyle name="20% - Accent1 10" xfId="217" xr:uid="{00000000-0005-0000-0000-000001000000}"/>
    <cellStyle name="20% - Accent1 10 2" xfId="1369" xr:uid="{00000000-0005-0000-0000-000002000000}"/>
    <cellStyle name="20% - Accent1 10 2 2" xfId="3187" xr:uid="{00000000-0005-0000-0000-000003000000}"/>
    <cellStyle name="20% - Accent1 10 2 2 2" xfId="7770" xr:uid="{00000000-0005-0000-0000-000004000000}"/>
    <cellStyle name="20% - Accent1 10 2 2 2 2" xfId="18867" xr:uid="{00000000-0005-0000-0000-000005000000}"/>
    <cellStyle name="20% - Accent1 10 2 2 2 2 2" xfId="41131" xr:uid="{00000000-0005-0000-0000-000006000000}"/>
    <cellStyle name="20% - Accent1 10 2 2 2 3" xfId="30039" xr:uid="{00000000-0005-0000-0000-000007000000}"/>
    <cellStyle name="20% - Accent1 10 2 2 3" xfId="14284" xr:uid="{00000000-0005-0000-0000-000008000000}"/>
    <cellStyle name="20% - Accent1 10 2 2 3 2" xfId="36549" xr:uid="{00000000-0005-0000-0000-000009000000}"/>
    <cellStyle name="20% - Accent1 10 2 2 4" xfId="25457" xr:uid="{00000000-0005-0000-0000-00000A000000}"/>
    <cellStyle name="20% - Accent1 10 2 3" xfId="5961" xr:uid="{00000000-0005-0000-0000-00000B000000}"/>
    <cellStyle name="20% - Accent1 10 2 3 2" xfId="17058" xr:uid="{00000000-0005-0000-0000-00000C000000}"/>
    <cellStyle name="20% - Accent1 10 2 3 2 2" xfId="39322" xr:uid="{00000000-0005-0000-0000-00000D000000}"/>
    <cellStyle name="20% - Accent1 10 2 3 3" xfId="28230" xr:uid="{00000000-0005-0000-0000-00000E000000}"/>
    <cellStyle name="20% - Accent1 10 2 4" xfId="12474" xr:uid="{00000000-0005-0000-0000-00000F000000}"/>
    <cellStyle name="20% - Accent1 10 2 4 2" xfId="34739" xr:uid="{00000000-0005-0000-0000-000010000000}"/>
    <cellStyle name="20% - Accent1 10 2 5" xfId="23647" xr:uid="{00000000-0005-0000-0000-000011000000}"/>
    <cellStyle name="20% - Accent1 10 3" xfId="4111" xr:uid="{00000000-0005-0000-0000-000012000000}"/>
    <cellStyle name="20% - Accent1 10 3 2" xfId="8694" xr:uid="{00000000-0005-0000-0000-000013000000}"/>
    <cellStyle name="20% - Accent1 10 3 2 2" xfId="19791" xr:uid="{00000000-0005-0000-0000-000014000000}"/>
    <cellStyle name="20% - Accent1 10 3 2 2 2" xfId="42055" xr:uid="{00000000-0005-0000-0000-000015000000}"/>
    <cellStyle name="20% - Accent1 10 3 2 3" xfId="30963" xr:uid="{00000000-0005-0000-0000-000016000000}"/>
    <cellStyle name="20% - Accent1 10 3 3" xfId="15208" xr:uid="{00000000-0005-0000-0000-000017000000}"/>
    <cellStyle name="20% - Accent1 10 3 3 2" xfId="37473" xr:uid="{00000000-0005-0000-0000-000018000000}"/>
    <cellStyle name="20% - Accent1 10 3 4" xfId="26381" xr:uid="{00000000-0005-0000-0000-000019000000}"/>
    <cellStyle name="20% - Accent1 10 4" xfId="2302" xr:uid="{00000000-0005-0000-0000-00001A000000}"/>
    <cellStyle name="20% - Accent1 10 4 2" xfId="6885" xr:uid="{00000000-0005-0000-0000-00001B000000}"/>
    <cellStyle name="20% - Accent1 10 4 2 2" xfId="17982" xr:uid="{00000000-0005-0000-0000-00001C000000}"/>
    <cellStyle name="20% - Accent1 10 4 2 2 2" xfId="40246" xr:uid="{00000000-0005-0000-0000-00001D000000}"/>
    <cellStyle name="20% - Accent1 10 4 2 3" xfId="29154" xr:uid="{00000000-0005-0000-0000-00001E000000}"/>
    <cellStyle name="20% - Accent1 10 4 3" xfId="13399" xr:uid="{00000000-0005-0000-0000-00001F000000}"/>
    <cellStyle name="20% - Accent1 10 4 3 2" xfId="35664" xr:uid="{00000000-0005-0000-0000-000020000000}"/>
    <cellStyle name="20% - Accent1 10 4 4" xfId="24572" xr:uid="{00000000-0005-0000-0000-000021000000}"/>
    <cellStyle name="20% - Accent1 10 5" xfId="5036" xr:uid="{00000000-0005-0000-0000-000022000000}"/>
    <cellStyle name="20% - Accent1 10 5 2" xfId="16133" xr:uid="{00000000-0005-0000-0000-000023000000}"/>
    <cellStyle name="20% - Accent1 10 5 2 2" xfId="38397" xr:uid="{00000000-0005-0000-0000-000024000000}"/>
    <cellStyle name="20% - Accent1 10 5 3" xfId="27305" xr:uid="{00000000-0005-0000-0000-000025000000}"/>
    <cellStyle name="20% - Accent1 10 6" xfId="445" xr:uid="{00000000-0005-0000-0000-000026000000}"/>
    <cellStyle name="20% - Accent1 10 6 2" xfId="11561" xr:uid="{00000000-0005-0000-0000-000027000000}"/>
    <cellStyle name="20% - Accent1 10 6 2 2" xfId="33827" xr:uid="{00000000-0005-0000-0000-000028000000}"/>
    <cellStyle name="20% - Accent1 10 6 3" xfId="22735" xr:uid="{00000000-0005-0000-0000-000029000000}"/>
    <cellStyle name="20% - Accent1 10 7" xfId="11338" xr:uid="{00000000-0005-0000-0000-00002A000000}"/>
    <cellStyle name="20% - Accent1 10 7 2" xfId="33604" xr:uid="{00000000-0005-0000-0000-00002B000000}"/>
    <cellStyle name="20% - Accent1 10 8" xfId="22512" xr:uid="{00000000-0005-0000-0000-00002C000000}"/>
    <cellStyle name="20% - Accent1 100" xfId="9969" xr:uid="{00000000-0005-0000-0000-00002D000000}"/>
    <cellStyle name="20% - Accent1 100 2" xfId="21065" xr:uid="{00000000-0005-0000-0000-00002E000000}"/>
    <cellStyle name="20% - Accent1 100 2 2" xfId="43329" xr:uid="{00000000-0005-0000-0000-00002F000000}"/>
    <cellStyle name="20% - Accent1 100 3" xfId="32237" xr:uid="{00000000-0005-0000-0000-000030000000}"/>
    <cellStyle name="20% - Accent1 101" xfId="9982" xr:uid="{00000000-0005-0000-0000-000031000000}"/>
    <cellStyle name="20% - Accent1 101 2" xfId="21078" xr:uid="{00000000-0005-0000-0000-000032000000}"/>
    <cellStyle name="20% - Accent1 101 2 2" xfId="43342" xr:uid="{00000000-0005-0000-0000-000033000000}"/>
    <cellStyle name="20% - Accent1 101 3" xfId="32250" xr:uid="{00000000-0005-0000-0000-000034000000}"/>
    <cellStyle name="20% - Accent1 102" xfId="9995" xr:uid="{00000000-0005-0000-0000-000035000000}"/>
    <cellStyle name="20% - Accent1 102 2" xfId="21091" xr:uid="{00000000-0005-0000-0000-000036000000}"/>
    <cellStyle name="20% - Accent1 102 2 2" xfId="43355" xr:uid="{00000000-0005-0000-0000-000037000000}"/>
    <cellStyle name="20% - Accent1 102 3" xfId="32263" xr:uid="{00000000-0005-0000-0000-000038000000}"/>
    <cellStyle name="20% - Accent1 103" xfId="10008" xr:uid="{00000000-0005-0000-0000-000039000000}"/>
    <cellStyle name="20% - Accent1 103 2" xfId="21104" xr:uid="{00000000-0005-0000-0000-00003A000000}"/>
    <cellStyle name="20% - Accent1 103 2 2" xfId="43368" xr:uid="{00000000-0005-0000-0000-00003B000000}"/>
    <cellStyle name="20% - Accent1 103 3" xfId="32276" xr:uid="{00000000-0005-0000-0000-00003C000000}"/>
    <cellStyle name="20% - Accent1 104" xfId="10021" xr:uid="{00000000-0005-0000-0000-00003D000000}"/>
    <cellStyle name="20% - Accent1 104 2" xfId="21117" xr:uid="{00000000-0005-0000-0000-00003E000000}"/>
    <cellStyle name="20% - Accent1 104 2 2" xfId="43381" xr:uid="{00000000-0005-0000-0000-00003F000000}"/>
    <cellStyle name="20% - Accent1 104 3" xfId="32289" xr:uid="{00000000-0005-0000-0000-000040000000}"/>
    <cellStyle name="20% - Accent1 105" xfId="10034" xr:uid="{00000000-0005-0000-0000-000041000000}"/>
    <cellStyle name="20% - Accent1 105 2" xfId="21130" xr:uid="{00000000-0005-0000-0000-000042000000}"/>
    <cellStyle name="20% - Accent1 105 2 2" xfId="43394" xr:uid="{00000000-0005-0000-0000-000043000000}"/>
    <cellStyle name="20% - Accent1 105 3" xfId="32302" xr:uid="{00000000-0005-0000-0000-000044000000}"/>
    <cellStyle name="20% - Accent1 106" xfId="10047" xr:uid="{00000000-0005-0000-0000-000045000000}"/>
    <cellStyle name="20% - Accent1 106 2" xfId="21143" xr:uid="{00000000-0005-0000-0000-000046000000}"/>
    <cellStyle name="20% - Accent1 106 2 2" xfId="43407" xr:uid="{00000000-0005-0000-0000-000047000000}"/>
    <cellStyle name="20% - Accent1 106 3" xfId="32315" xr:uid="{00000000-0005-0000-0000-000048000000}"/>
    <cellStyle name="20% - Accent1 107" xfId="10060" xr:uid="{00000000-0005-0000-0000-000049000000}"/>
    <cellStyle name="20% - Accent1 107 2" xfId="21156" xr:uid="{00000000-0005-0000-0000-00004A000000}"/>
    <cellStyle name="20% - Accent1 107 2 2" xfId="43420" xr:uid="{00000000-0005-0000-0000-00004B000000}"/>
    <cellStyle name="20% - Accent1 107 3" xfId="32328" xr:uid="{00000000-0005-0000-0000-00004C000000}"/>
    <cellStyle name="20% - Accent1 108" xfId="10073" xr:uid="{00000000-0005-0000-0000-00004D000000}"/>
    <cellStyle name="20% - Accent1 108 2" xfId="21169" xr:uid="{00000000-0005-0000-0000-00004E000000}"/>
    <cellStyle name="20% - Accent1 108 2 2" xfId="43433" xr:uid="{00000000-0005-0000-0000-00004F000000}"/>
    <cellStyle name="20% - Accent1 108 3" xfId="32341" xr:uid="{00000000-0005-0000-0000-000050000000}"/>
    <cellStyle name="20% - Accent1 109" xfId="10086" xr:uid="{00000000-0005-0000-0000-000051000000}"/>
    <cellStyle name="20% - Accent1 109 2" xfId="21182" xr:uid="{00000000-0005-0000-0000-000052000000}"/>
    <cellStyle name="20% - Accent1 109 2 2" xfId="43446" xr:uid="{00000000-0005-0000-0000-000053000000}"/>
    <cellStyle name="20% - Accent1 109 3" xfId="32354" xr:uid="{00000000-0005-0000-0000-000054000000}"/>
    <cellStyle name="20% - Accent1 11" xfId="230" xr:uid="{00000000-0005-0000-0000-000055000000}"/>
    <cellStyle name="20% - Accent1 11 2" xfId="1382" xr:uid="{00000000-0005-0000-0000-000056000000}"/>
    <cellStyle name="20% - Accent1 11 2 2" xfId="3200" xr:uid="{00000000-0005-0000-0000-000057000000}"/>
    <cellStyle name="20% - Accent1 11 2 2 2" xfId="7783" xr:uid="{00000000-0005-0000-0000-000058000000}"/>
    <cellStyle name="20% - Accent1 11 2 2 2 2" xfId="18880" xr:uid="{00000000-0005-0000-0000-000059000000}"/>
    <cellStyle name="20% - Accent1 11 2 2 2 2 2" xfId="41144" xr:uid="{00000000-0005-0000-0000-00005A000000}"/>
    <cellStyle name="20% - Accent1 11 2 2 2 3" xfId="30052" xr:uid="{00000000-0005-0000-0000-00005B000000}"/>
    <cellStyle name="20% - Accent1 11 2 2 3" xfId="14297" xr:uid="{00000000-0005-0000-0000-00005C000000}"/>
    <cellStyle name="20% - Accent1 11 2 2 3 2" xfId="36562" xr:uid="{00000000-0005-0000-0000-00005D000000}"/>
    <cellStyle name="20% - Accent1 11 2 2 4" xfId="25470" xr:uid="{00000000-0005-0000-0000-00005E000000}"/>
    <cellStyle name="20% - Accent1 11 2 3" xfId="5974" xr:uid="{00000000-0005-0000-0000-00005F000000}"/>
    <cellStyle name="20% - Accent1 11 2 3 2" xfId="17071" xr:uid="{00000000-0005-0000-0000-000060000000}"/>
    <cellStyle name="20% - Accent1 11 2 3 2 2" xfId="39335" xr:uid="{00000000-0005-0000-0000-000061000000}"/>
    <cellStyle name="20% - Accent1 11 2 3 3" xfId="28243" xr:uid="{00000000-0005-0000-0000-000062000000}"/>
    <cellStyle name="20% - Accent1 11 2 4" xfId="12487" xr:uid="{00000000-0005-0000-0000-000063000000}"/>
    <cellStyle name="20% - Accent1 11 2 4 2" xfId="34752" xr:uid="{00000000-0005-0000-0000-000064000000}"/>
    <cellStyle name="20% - Accent1 11 2 5" xfId="23660" xr:uid="{00000000-0005-0000-0000-000065000000}"/>
    <cellStyle name="20% - Accent1 11 3" xfId="4124" xr:uid="{00000000-0005-0000-0000-000066000000}"/>
    <cellStyle name="20% - Accent1 11 3 2" xfId="8707" xr:uid="{00000000-0005-0000-0000-000067000000}"/>
    <cellStyle name="20% - Accent1 11 3 2 2" xfId="19804" xr:uid="{00000000-0005-0000-0000-000068000000}"/>
    <cellStyle name="20% - Accent1 11 3 2 2 2" xfId="42068" xr:uid="{00000000-0005-0000-0000-000069000000}"/>
    <cellStyle name="20% - Accent1 11 3 2 3" xfId="30976" xr:uid="{00000000-0005-0000-0000-00006A000000}"/>
    <cellStyle name="20% - Accent1 11 3 3" xfId="15221" xr:uid="{00000000-0005-0000-0000-00006B000000}"/>
    <cellStyle name="20% - Accent1 11 3 3 2" xfId="37486" xr:uid="{00000000-0005-0000-0000-00006C000000}"/>
    <cellStyle name="20% - Accent1 11 3 4" xfId="26394" xr:uid="{00000000-0005-0000-0000-00006D000000}"/>
    <cellStyle name="20% - Accent1 11 4" xfId="2315" xr:uid="{00000000-0005-0000-0000-00006E000000}"/>
    <cellStyle name="20% - Accent1 11 4 2" xfId="6898" xr:uid="{00000000-0005-0000-0000-00006F000000}"/>
    <cellStyle name="20% - Accent1 11 4 2 2" xfId="17995" xr:uid="{00000000-0005-0000-0000-000070000000}"/>
    <cellStyle name="20% - Accent1 11 4 2 2 2" xfId="40259" xr:uid="{00000000-0005-0000-0000-000071000000}"/>
    <cellStyle name="20% - Accent1 11 4 2 3" xfId="29167" xr:uid="{00000000-0005-0000-0000-000072000000}"/>
    <cellStyle name="20% - Accent1 11 4 3" xfId="13412" xr:uid="{00000000-0005-0000-0000-000073000000}"/>
    <cellStyle name="20% - Accent1 11 4 3 2" xfId="35677" xr:uid="{00000000-0005-0000-0000-000074000000}"/>
    <cellStyle name="20% - Accent1 11 4 4" xfId="24585" xr:uid="{00000000-0005-0000-0000-000075000000}"/>
    <cellStyle name="20% - Accent1 11 5" xfId="5049" xr:uid="{00000000-0005-0000-0000-000076000000}"/>
    <cellStyle name="20% - Accent1 11 5 2" xfId="16146" xr:uid="{00000000-0005-0000-0000-000077000000}"/>
    <cellStyle name="20% - Accent1 11 5 2 2" xfId="38410" xr:uid="{00000000-0005-0000-0000-000078000000}"/>
    <cellStyle name="20% - Accent1 11 5 3" xfId="27318" xr:uid="{00000000-0005-0000-0000-000079000000}"/>
    <cellStyle name="20% - Accent1 11 6" xfId="458" xr:uid="{00000000-0005-0000-0000-00007A000000}"/>
    <cellStyle name="20% - Accent1 11 6 2" xfId="11574" xr:uid="{00000000-0005-0000-0000-00007B000000}"/>
    <cellStyle name="20% - Accent1 11 6 2 2" xfId="33840" xr:uid="{00000000-0005-0000-0000-00007C000000}"/>
    <cellStyle name="20% - Accent1 11 6 3" xfId="22748" xr:uid="{00000000-0005-0000-0000-00007D000000}"/>
    <cellStyle name="20% - Accent1 11 7" xfId="11351" xr:uid="{00000000-0005-0000-0000-00007E000000}"/>
    <cellStyle name="20% - Accent1 11 7 2" xfId="33617" xr:uid="{00000000-0005-0000-0000-00007F000000}"/>
    <cellStyle name="20% - Accent1 11 8" xfId="22525" xr:uid="{00000000-0005-0000-0000-000080000000}"/>
    <cellStyle name="20% - Accent1 110" xfId="10099" xr:uid="{00000000-0005-0000-0000-000081000000}"/>
    <cellStyle name="20% - Accent1 110 2" xfId="21195" xr:uid="{00000000-0005-0000-0000-000082000000}"/>
    <cellStyle name="20% - Accent1 110 2 2" xfId="43459" xr:uid="{00000000-0005-0000-0000-000083000000}"/>
    <cellStyle name="20% - Accent1 110 3" xfId="32367" xr:uid="{00000000-0005-0000-0000-000084000000}"/>
    <cellStyle name="20% - Accent1 111" xfId="10112" xr:uid="{00000000-0005-0000-0000-000085000000}"/>
    <cellStyle name="20% - Accent1 111 2" xfId="21208" xr:uid="{00000000-0005-0000-0000-000086000000}"/>
    <cellStyle name="20% - Accent1 111 2 2" xfId="43472" xr:uid="{00000000-0005-0000-0000-000087000000}"/>
    <cellStyle name="20% - Accent1 111 3" xfId="32380" xr:uid="{00000000-0005-0000-0000-000088000000}"/>
    <cellStyle name="20% - Accent1 112" xfId="10125" xr:uid="{00000000-0005-0000-0000-000089000000}"/>
    <cellStyle name="20% - Accent1 112 2" xfId="21221" xr:uid="{00000000-0005-0000-0000-00008A000000}"/>
    <cellStyle name="20% - Accent1 112 2 2" xfId="43485" xr:uid="{00000000-0005-0000-0000-00008B000000}"/>
    <cellStyle name="20% - Accent1 112 3" xfId="32393" xr:uid="{00000000-0005-0000-0000-00008C000000}"/>
    <cellStyle name="20% - Accent1 113" xfId="10138" xr:uid="{00000000-0005-0000-0000-00008D000000}"/>
    <cellStyle name="20% - Accent1 113 2" xfId="21234" xr:uid="{00000000-0005-0000-0000-00008E000000}"/>
    <cellStyle name="20% - Accent1 113 2 2" xfId="43498" xr:uid="{00000000-0005-0000-0000-00008F000000}"/>
    <cellStyle name="20% - Accent1 113 3" xfId="32406" xr:uid="{00000000-0005-0000-0000-000090000000}"/>
    <cellStyle name="20% - Accent1 114" xfId="10151" xr:uid="{00000000-0005-0000-0000-000091000000}"/>
    <cellStyle name="20% - Accent1 114 2" xfId="21247" xr:uid="{00000000-0005-0000-0000-000092000000}"/>
    <cellStyle name="20% - Accent1 114 2 2" xfId="43511" xr:uid="{00000000-0005-0000-0000-000093000000}"/>
    <cellStyle name="20% - Accent1 114 3" xfId="32419" xr:uid="{00000000-0005-0000-0000-000094000000}"/>
    <cellStyle name="20% - Accent1 115" xfId="10164" xr:uid="{00000000-0005-0000-0000-000095000000}"/>
    <cellStyle name="20% - Accent1 115 2" xfId="21260" xr:uid="{00000000-0005-0000-0000-000096000000}"/>
    <cellStyle name="20% - Accent1 115 2 2" xfId="43524" xr:uid="{00000000-0005-0000-0000-000097000000}"/>
    <cellStyle name="20% - Accent1 115 3" xfId="32432" xr:uid="{00000000-0005-0000-0000-000098000000}"/>
    <cellStyle name="20% - Accent1 116" xfId="10177" xr:uid="{00000000-0005-0000-0000-000099000000}"/>
    <cellStyle name="20% - Accent1 116 2" xfId="21273" xr:uid="{00000000-0005-0000-0000-00009A000000}"/>
    <cellStyle name="20% - Accent1 116 2 2" xfId="43537" xr:uid="{00000000-0005-0000-0000-00009B000000}"/>
    <cellStyle name="20% - Accent1 116 3" xfId="32445" xr:uid="{00000000-0005-0000-0000-00009C000000}"/>
    <cellStyle name="20% - Accent1 117" xfId="10190" xr:uid="{00000000-0005-0000-0000-00009D000000}"/>
    <cellStyle name="20% - Accent1 117 2" xfId="21286" xr:uid="{00000000-0005-0000-0000-00009E000000}"/>
    <cellStyle name="20% - Accent1 117 2 2" xfId="43550" xr:uid="{00000000-0005-0000-0000-00009F000000}"/>
    <cellStyle name="20% - Accent1 117 3" xfId="32458" xr:uid="{00000000-0005-0000-0000-0000A0000000}"/>
    <cellStyle name="20% - Accent1 118" xfId="10203" xr:uid="{00000000-0005-0000-0000-0000A1000000}"/>
    <cellStyle name="20% - Accent1 118 2" xfId="21299" xr:uid="{00000000-0005-0000-0000-0000A2000000}"/>
    <cellStyle name="20% - Accent1 118 2 2" xfId="43563" xr:uid="{00000000-0005-0000-0000-0000A3000000}"/>
    <cellStyle name="20% - Accent1 118 3" xfId="32471" xr:uid="{00000000-0005-0000-0000-0000A4000000}"/>
    <cellStyle name="20% - Accent1 119" xfId="10216" xr:uid="{00000000-0005-0000-0000-0000A5000000}"/>
    <cellStyle name="20% - Accent1 119 2" xfId="21312" xr:uid="{00000000-0005-0000-0000-0000A6000000}"/>
    <cellStyle name="20% - Accent1 119 2 2" xfId="43576" xr:uid="{00000000-0005-0000-0000-0000A7000000}"/>
    <cellStyle name="20% - Accent1 119 3" xfId="32484" xr:uid="{00000000-0005-0000-0000-0000A8000000}"/>
    <cellStyle name="20% - Accent1 12" xfId="243" xr:uid="{00000000-0005-0000-0000-0000A9000000}"/>
    <cellStyle name="20% - Accent1 12 2" xfId="1395" xr:uid="{00000000-0005-0000-0000-0000AA000000}"/>
    <cellStyle name="20% - Accent1 12 2 2" xfId="3213" xr:uid="{00000000-0005-0000-0000-0000AB000000}"/>
    <cellStyle name="20% - Accent1 12 2 2 2" xfId="7796" xr:uid="{00000000-0005-0000-0000-0000AC000000}"/>
    <cellStyle name="20% - Accent1 12 2 2 2 2" xfId="18893" xr:uid="{00000000-0005-0000-0000-0000AD000000}"/>
    <cellStyle name="20% - Accent1 12 2 2 2 2 2" xfId="41157" xr:uid="{00000000-0005-0000-0000-0000AE000000}"/>
    <cellStyle name="20% - Accent1 12 2 2 2 3" xfId="30065" xr:uid="{00000000-0005-0000-0000-0000AF000000}"/>
    <cellStyle name="20% - Accent1 12 2 2 3" xfId="14310" xr:uid="{00000000-0005-0000-0000-0000B0000000}"/>
    <cellStyle name="20% - Accent1 12 2 2 3 2" xfId="36575" xr:uid="{00000000-0005-0000-0000-0000B1000000}"/>
    <cellStyle name="20% - Accent1 12 2 2 4" xfId="25483" xr:uid="{00000000-0005-0000-0000-0000B2000000}"/>
    <cellStyle name="20% - Accent1 12 2 3" xfId="5987" xr:uid="{00000000-0005-0000-0000-0000B3000000}"/>
    <cellStyle name="20% - Accent1 12 2 3 2" xfId="17084" xr:uid="{00000000-0005-0000-0000-0000B4000000}"/>
    <cellStyle name="20% - Accent1 12 2 3 2 2" xfId="39348" xr:uid="{00000000-0005-0000-0000-0000B5000000}"/>
    <cellStyle name="20% - Accent1 12 2 3 3" xfId="28256" xr:uid="{00000000-0005-0000-0000-0000B6000000}"/>
    <cellStyle name="20% - Accent1 12 2 4" xfId="12500" xr:uid="{00000000-0005-0000-0000-0000B7000000}"/>
    <cellStyle name="20% - Accent1 12 2 4 2" xfId="34765" xr:uid="{00000000-0005-0000-0000-0000B8000000}"/>
    <cellStyle name="20% - Accent1 12 2 5" xfId="23673" xr:uid="{00000000-0005-0000-0000-0000B9000000}"/>
    <cellStyle name="20% - Accent1 12 3" xfId="4137" xr:uid="{00000000-0005-0000-0000-0000BA000000}"/>
    <cellStyle name="20% - Accent1 12 3 2" xfId="8720" xr:uid="{00000000-0005-0000-0000-0000BB000000}"/>
    <cellStyle name="20% - Accent1 12 3 2 2" xfId="19817" xr:uid="{00000000-0005-0000-0000-0000BC000000}"/>
    <cellStyle name="20% - Accent1 12 3 2 2 2" xfId="42081" xr:uid="{00000000-0005-0000-0000-0000BD000000}"/>
    <cellStyle name="20% - Accent1 12 3 2 3" xfId="30989" xr:uid="{00000000-0005-0000-0000-0000BE000000}"/>
    <cellStyle name="20% - Accent1 12 3 3" xfId="15234" xr:uid="{00000000-0005-0000-0000-0000BF000000}"/>
    <cellStyle name="20% - Accent1 12 3 3 2" xfId="37499" xr:uid="{00000000-0005-0000-0000-0000C0000000}"/>
    <cellStyle name="20% - Accent1 12 3 4" xfId="26407" xr:uid="{00000000-0005-0000-0000-0000C1000000}"/>
    <cellStyle name="20% - Accent1 12 4" xfId="2328" xr:uid="{00000000-0005-0000-0000-0000C2000000}"/>
    <cellStyle name="20% - Accent1 12 4 2" xfId="6911" xr:uid="{00000000-0005-0000-0000-0000C3000000}"/>
    <cellStyle name="20% - Accent1 12 4 2 2" xfId="18008" xr:uid="{00000000-0005-0000-0000-0000C4000000}"/>
    <cellStyle name="20% - Accent1 12 4 2 2 2" xfId="40272" xr:uid="{00000000-0005-0000-0000-0000C5000000}"/>
    <cellStyle name="20% - Accent1 12 4 2 3" xfId="29180" xr:uid="{00000000-0005-0000-0000-0000C6000000}"/>
    <cellStyle name="20% - Accent1 12 4 3" xfId="13425" xr:uid="{00000000-0005-0000-0000-0000C7000000}"/>
    <cellStyle name="20% - Accent1 12 4 3 2" xfId="35690" xr:uid="{00000000-0005-0000-0000-0000C8000000}"/>
    <cellStyle name="20% - Accent1 12 4 4" xfId="24598" xr:uid="{00000000-0005-0000-0000-0000C9000000}"/>
    <cellStyle name="20% - Accent1 12 5" xfId="5062" xr:uid="{00000000-0005-0000-0000-0000CA000000}"/>
    <cellStyle name="20% - Accent1 12 5 2" xfId="16159" xr:uid="{00000000-0005-0000-0000-0000CB000000}"/>
    <cellStyle name="20% - Accent1 12 5 2 2" xfId="38423" xr:uid="{00000000-0005-0000-0000-0000CC000000}"/>
    <cellStyle name="20% - Accent1 12 5 3" xfId="27331" xr:uid="{00000000-0005-0000-0000-0000CD000000}"/>
    <cellStyle name="20% - Accent1 12 6" xfId="471" xr:uid="{00000000-0005-0000-0000-0000CE000000}"/>
    <cellStyle name="20% - Accent1 12 6 2" xfId="11587" xr:uid="{00000000-0005-0000-0000-0000CF000000}"/>
    <cellStyle name="20% - Accent1 12 6 2 2" xfId="33853" xr:uid="{00000000-0005-0000-0000-0000D0000000}"/>
    <cellStyle name="20% - Accent1 12 6 3" xfId="22761" xr:uid="{00000000-0005-0000-0000-0000D1000000}"/>
    <cellStyle name="20% - Accent1 12 7" xfId="11364" xr:uid="{00000000-0005-0000-0000-0000D2000000}"/>
    <cellStyle name="20% - Accent1 12 7 2" xfId="33630" xr:uid="{00000000-0005-0000-0000-0000D3000000}"/>
    <cellStyle name="20% - Accent1 12 8" xfId="22538" xr:uid="{00000000-0005-0000-0000-0000D4000000}"/>
    <cellStyle name="20% - Accent1 120" xfId="10229" xr:uid="{00000000-0005-0000-0000-0000D5000000}"/>
    <cellStyle name="20% - Accent1 120 2" xfId="21325" xr:uid="{00000000-0005-0000-0000-0000D6000000}"/>
    <cellStyle name="20% - Accent1 120 2 2" xfId="43589" xr:uid="{00000000-0005-0000-0000-0000D7000000}"/>
    <cellStyle name="20% - Accent1 120 3" xfId="32497" xr:uid="{00000000-0005-0000-0000-0000D8000000}"/>
    <cellStyle name="20% - Accent1 121" xfId="10242" xr:uid="{00000000-0005-0000-0000-0000D9000000}"/>
    <cellStyle name="20% - Accent1 121 2" xfId="21338" xr:uid="{00000000-0005-0000-0000-0000DA000000}"/>
    <cellStyle name="20% - Accent1 121 2 2" xfId="43602" xr:uid="{00000000-0005-0000-0000-0000DB000000}"/>
    <cellStyle name="20% - Accent1 121 3" xfId="32510" xr:uid="{00000000-0005-0000-0000-0000DC000000}"/>
    <cellStyle name="20% - Accent1 122" xfId="10268" xr:uid="{00000000-0005-0000-0000-0000DD000000}"/>
    <cellStyle name="20% - Accent1 122 2" xfId="21364" xr:uid="{00000000-0005-0000-0000-0000DE000000}"/>
    <cellStyle name="20% - Accent1 122 2 2" xfId="43628" xr:uid="{00000000-0005-0000-0000-0000DF000000}"/>
    <cellStyle name="20% - Accent1 122 3" xfId="32536" xr:uid="{00000000-0005-0000-0000-0000E0000000}"/>
    <cellStyle name="20% - Accent1 123" xfId="10294" xr:uid="{00000000-0005-0000-0000-0000E1000000}"/>
    <cellStyle name="20% - Accent1 123 2" xfId="21390" xr:uid="{00000000-0005-0000-0000-0000E2000000}"/>
    <cellStyle name="20% - Accent1 123 2 2" xfId="43654" xr:uid="{00000000-0005-0000-0000-0000E3000000}"/>
    <cellStyle name="20% - Accent1 123 3" xfId="32562" xr:uid="{00000000-0005-0000-0000-0000E4000000}"/>
    <cellStyle name="20% - Accent1 124" xfId="10307" xr:uid="{00000000-0005-0000-0000-0000E5000000}"/>
    <cellStyle name="20% - Accent1 124 2" xfId="21403" xr:uid="{00000000-0005-0000-0000-0000E6000000}"/>
    <cellStyle name="20% - Accent1 124 2 2" xfId="43667" xr:uid="{00000000-0005-0000-0000-0000E7000000}"/>
    <cellStyle name="20% - Accent1 124 3" xfId="32575" xr:uid="{00000000-0005-0000-0000-0000E8000000}"/>
    <cellStyle name="20% - Accent1 125" xfId="10320" xr:uid="{00000000-0005-0000-0000-0000E9000000}"/>
    <cellStyle name="20% - Accent1 125 2" xfId="21416" xr:uid="{00000000-0005-0000-0000-0000EA000000}"/>
    <cellStyle name="20% - Accent1 125 2 2" xfId="43680" xr:uid="{00000000-0005-0000-0000-0000EB000000}"/>
    <cellStyle name="20% - Accent1 125 3" xfId="32588" xr:uid="{00000000-0005-0000-0000-0000EC000000}"/>
    <cellStyle name="20% - Accent1 126" xfId="10346" xr:uid="{00000000-0005-0000-0000-0000ED000000}"/>
    <cellStyle name="20% - Accent1 126 2" xfId="21442" xr:uid="{00000000-0005-0000-0000-0000EE000000}"/>
    <cellStyle name="20% - Accent1 126 2 2" xfId="43706" xr:uid="{00000000-0005-0000-0000-0000EF000000}"/>
    <cellStyle name="20% - Accent1 126 3" xfId="32614" xr:uid="{00000000-0005-0000-0000-0000F0000000}"/>
    <cellStyle name="20% - Accent1 127" xfId="10372" xr:uid="{00000000-0005-0000-0000-0000F1000000}"/>
    <cellStyle name="20% - Accent1 127 2" xfId="21468" xr:uid="{00000000-0005-0000-0000-0000F2000000}"/>
    <cellStyle name="20% - Accent1 127 2 2" xfId="43732" xr:uid="{00000000-0005-0000-0000-0000F3000000}"/>
    <cellStyle name="20% - Accent1 127 3" xfId="32640" xr:uid="{00000000-0005-0000-0000-0000F4000000}"/>
    <cellStyle name="20% - Accent1 128" xfId="10398" xr:uid="{00000000-0005-0000-0000-0000F5000000}"/>
    <cellStyle name="20% - Accent1 128 2" xfId="21494" xr:uid="{00000000-0005-0000-0000-0000F6000000}"/>
    <cellStyle name="20% - Accent1 128 2 2" xfId="43758" xr:uid="{00000000-0005-0000-0000-0000F7000000}"/>
    <cellStyle name="20% - Accent1 128 3" xfId="32666" xr:uid="{00000000-0005-0000-0000-0000F8000000}"/>
    <cellStyle name="20% - Accent1 129" xfId="10424" xr:uid="{00000000-0005-0000-0000-0000F9000000}"/>
    <cellStyle name="20% - Accent1 129 2" xfId="21520" xr:uid="{00000000-0005-0000-0000-0000FA000000}"/>
    <cellStyle name="20% - Accent1 129 2 2" xfId="43784" xr:uid="{00000000-0005-0000-0000-0000FB000000}"/>
    <cellStyle name="20% - Accent1 129 3" xfId="32692" xr:uid="{00000000-0005-0000-0000-0000FC000000}"/>
    <cellStyle name="20% - Accent1 13" xfId="256" xr:uid="{00000000-0005-0000-0000-0000FD000000}"/>
    <cellStyle name="20% - Accent1 13 2" xfId="1408" xr:uid="{00000000-0005-0000-0000-0000FE000000}"/>
    <cellStyle name="20% - Accent1 13 2 2" xfId="3226" xr:uid="{00000000-0005-0000-0000-0000FF000000}"/>
    <cellStyle name="20% - Accent1 13 2 2 2" xfId="7809" xr:uid="{00000000-0005-0000-0000-000000010000}"/>
    <cellStyle name="20% - Accent1 13 2 2 2 2" xfId="18906" xr:uid="{00000000-0005-0000-0000-000001010000}"/>
    <cellStyle name="20% - Accent1 13 2 2 2 2 2" xfId="41170" xr:uid="{00000000-0005-0000-0000-000002010000}"/>
    <cellStyle name="20% - Accent1 13 2 2 2 3" xfId="30078" xr:uid="{00000000-0005-0000-0000-000003010000}"/>
    <cellStyle name="20% - Accent1 13 2 2 3" xfId="14323" xr:uid="{00000000-0005-0000-0000-000004010000}"/>
    <cellStyle name="20% - Accent1 13 2 2 3 2" xfId="36588" xr:uid="{00000000-0005-0000-0000-000005010000}"/>
    <cellStyle name="20% - Accent1 13 2 2 4" xfId="25496" xr:uid="{00000000-0005-0000-0000-000006010000}"/>
    <cellStyle name="20% - Accent1 13 2 3" xfId="6000" xr:uid="{00000000-0005-0000-0000-000007010000}"/>
    <cellStyle name="20% - Accent1 13 2 3 2" xfId="17097" xr:uid="{00000000-0005-0000-0000-000008010000}"/>
    <cellStyle name="20% - Accent1 13 2 3 2 2" xfId="39361" xr:uid="{00000000-0005-0000-0000-000009010000}"/>
    <cellStyle name="20% - Accent1 13 2 3 3" xfId="28269" xr:uid="{00000000-0005-0000-0000-00000A010000}"/>
    <cellStyle name="20% - Accent1 13 2 4" xfId="12513" xr:uid="{00000000-0005-0000-0000-00000B010000}"/>
    <cellStyle name="20% - Accent1 13 2 4 2" xfId="34778" xr:uid="{00000000-0005-0000-0000-00000C010000}"/>
    <cellStyle name="20% - Accent1 13 2 5" xfId="23686" xr:uid="{00000000-0005-0000-0000-00000D010000}"/>
    <cellStyle name="20% - Accent1 13 3" xfId="4150" xr:uid="{00000000-0005-0000-0000-00000E010000}"/>
    <cellStyle name="20% - Accent1 13 3 2" xfId="8733" xr:uid="{00000000-0005-0000-0000-00000F010000}"/>
    <cellStyle name="20% - Accent1 13 3 2 2" xfId="19830" xr:uid="{00000000-0005-0000-0000-000010010000}"/>
    <cellStyle name="20% - Accent1 13 3 2 2 2" xfId="42094" xr:uid="{00000000-0005-0000-0000-000011010000}"/>
    <cellStyle name="20% - Accent1 13 3 2 3" xfId="31002" xr:uid="{00000000-0005-0000-0000-000012010000}"/>
    <cellStyle name="20% - Accent1 13 3 3" xfId="15247" xr:uid="{00000000-0005-0000-0000-000013010000}"/>
    <cellStyle name="20% - Accent1 13 3 3 2" xfId="37512" xr:uid="{00000000-0005-0000-0000-000014010000}"/>
    <cellStyle name="20% - Accent1 13 3 4" xfId="26420" xr:uid="{00000000-0005-0000-0000-000015010000}"/>
    <cellStyle name="20% - Accent1 13 4" xfId="2341" xr:uid="{00000000-0005-0000-0000-000016010000}"/>
    <cellStyle name="20% - Accent1 13 4 2" xfId="6924" xr:uid="{00000000-0005-0000-0000-000017010000}"/>
    <cellStyle name="20% - Accent1 13 4 2 2" xfId="18021" xr:uid="{00000000-0005-0000-0000-000018010000}"/>
    <cellStyle name="20% - Accent1 13 4 2 2 2" xfId="40285" xr:uid="{00000000-0005-0000-0000-000019010000}"/>
    <cellStyle name="20% - Accent1 13 4 2 3" xfId="29193" xr:uid="{00000000-0005-0000-0000-00001A010000}"/>
    <cellStyle name="20% - Accent1 13 4 3" xfId="13438" xr:uid="{00000000-0005-0000-0000-00001B010000}"/>
    <cellStyle name="20% - Accent1 13 4 3 2" xfId="35703" xr:uid="{00000000-0005-0000-0000-00001C010000}"/>
    <cellStyle name="20% - Accent1 13 4 4" xfId="24611" xr:uid="{00000000-0005-0000-0000-00001D010000}"/>
    <cellStyle name="20% - Accent1 13 5" xfId="5075" xr:uid="{00000000-0005-0000-0000-00001E010000}"/>
    <cellStyle name="20% - Accent1 13 5 2" xfId="16172" xr:uid="{00000000-0005-0000-0000-00001F010000}"/>
    <cellStyle name="20% - Accent1 13 5 2 2" xfId="38436" xr:uid="{00000000-0005-0000-0000-000020010000}"/>
    <cellStyle name="20% - Accent1 13 5 3" xfId="27344" xr:uid="{00000000-0005-0000-0000-000021010000}"/>
    <cellStyle name="20% - Accent1 13 6" xfId="484" xr:uid="{00000000-0005-0000-0000-000022010000}"/>
    <cellStyle name="20% - Accent1 13 6 2" xfId="11600" xr:uid="{00000000-0005-0000-0000-000023010000}"/>
    <cellStyle name="20% - Accent1 13 6 2 2" xfId="33866" xr:uid="{00000000-0005-0000-0000-000024010000}"/>
    <cellStyle name="20% - Accent1 13 6 3" xfId="22774" xr:uid="{00000000-0005-0000-0000-000025010000}"/>
    <cellStyle name="20% - Accent1 13 7" xfId="11377" xr:uid="{00000000-0005-0000-0000-000026010000}"/>
    <cellStyle name="20% - Accent1 13 7 2" xfId="33643" xr:uid="{00000000-0005-0000-0000-000027010000}"/>
    <cellStyle name="20% - Accent1 13 8" xfId="22551" xr:uid="{00000000-0005-0000-0000-000028010000}"/>
    <cellStyle name="20% - Accent1 130" xfId="10450" xr:uid="{00000000-0005-0000-0000-000029010000}"/>
    <cellStyle name="20% - Accent1 130 2" xfId="21546" xr:uid="{00000000-0005-0000-0000-00002A010000}"/>
    <cellStyle name="20% - Accent1 130 2 2" xfId="43810" xr:uid="{00000000-0005-0000-0000-00002B010000}"/>
    <cellStyle name="20% - Accent1 130 3" xfId="32718" xr:uid="{00000000-0005-0000-0000-00002C010000}"/>
    <cellStyle name="20% - Accent1 131" xfId="10476" xr:uid="{00000000-0005-0000-0000-00002D010000}"/>
    <cellStyle name="20% - Accent1 131 2" xfId="21572" xr:uid="{00000000-0005-0000-0000-00002E010000}"/>
    <cellStyle name="20% - Accent1 131 2 2" xfId="43836" xr:uid="{00000000-0005-0000-0000-00002F010000}"/>
    <cellStyle name="20% - Accent1 131 3" xfId="32744" xr:uid="{00000000-0005-0000-0000-000030010000}"/>
    <cellStyle name="20% - Accent1 132" xfId="10502" xr:uid="{00000000-0005-0000-0000-000031010000}"/>
    <cellStyle name="20% - Accent1 132 2" xfId="21598" xr:uid="{00000000-0005-0000-0000-000032010000}"/>
    <cellStyle name="20% - Accent1 132 2 2" xfId="43862" xr:uid="{00000000-0005-0000-0000-000033010000}"/>
    <cellStyle name="20% - Accent1 132 3" xfId="32770" xr:uid="{00000000-0005-0000-0000-000034010000}"/>
    <cellStyle name="20% - Accent1 133" xfId="10528" xr:uid="{00000000-0005-0000-0000-000035010000}"/>
    <cellStyle name="20% - Accent1 133 2" xfId="21624" xr:uid="{00000000-0005-0000-0000-000036010000}"/>
    <cellStyle name="20% - Accent1 133 2 2" xfId="43888" xr:uid="{00000000-0005-0000-0000-000037010000}"/>
    <cellStyle name="20% - Accent1 133 3" xfId="32796" xr:uid="{00000000-0005-0000-0000-000038010000}"/>
    <cellStyle name="20% - Accent1 134" xfId="10541" xr:uid="{00000000-0005-0000-0000-000039010000}"/>
    <cellStyle name="20% - Accent1 134 2" xfId="21637" xr:uid="{00000000-0005-0000-0000-00003A010000}"/>
    <cellStyle name="20% - Accent1 134 2 2" xfId="43901" xr:uid="{00000000-0005-0000-0000-00003B010000}"/>
    <cellStyle name="20% - Accent1 134 3" xfId="32809" xr:uid="{00000000-0005-0000-0000-00003C010000}"/>
    <cellStyle name="20% - Accent1 135" xfId="10554" xr:uid="{00000000-0005-0000-0000-00003D010000}"/>
    <cellStyle name="20% - Accent1 135 2" xfId="21650" xr:uid="{00000000-0005-0000-0000-00003E010000}"/>
    <cellStyle name="20% - Accent1 135 2 2" xfId="43914" xr:uid="{00000000-0005-0000-0000-00003F010000}"/>
    <cellStyle name="20% - Accent1 135 3" xfId="32822" xr:uid="{00000000-0005-0000-0000-000040010000}"/>
    <cellStyle name="20% - Accent1 136" xfId="10567" xr:uid="{00000000-0005-0000-0000-000041010000}"/>
    <cellStyle name="20% - Accent1 136 2" xfId="21663" xr:uid="{00000000-0005-0000-0000-000042010000}"/>
    <cellStyle name="20% - Accent1 136 2 2" xfId="43927" xr:uid="{00000000-0005-0000-0000-000043010000}"/>
    <cellStyle name="20% - Accent1 136 3" xfId="32835" xr:uid="{00000000-0005-0000-0000-000044010000}"/>
    <cellStyle name="20% - Accent1 137" xfId="10580" xr:uid="{00000000-0005-0000-0000-000045010000}"/>
    <cellStyle name="20% - Accent1 137 2" xfId="21676" xr:uid="{00000000-0005-0000-0000-000046010000}"/>
    <cellStyle name="20% - Accent1 137 2 2" xfId="43940" xr:uid="{00000000-0005-0000-0000-000047010000}"/>
    <cellStyle name="20% - Accent1 137 3" xfId="32848" xr:uid="{00000000-0005-0000-0000-000048010000}"/>
    <cellStyle name="20% - Accent1 138" xfId="10606" xr:uid="{00000000-0005-0000-0000-000049010000}"/>
    <cellStyle name="20% - Accent1 138 2" xfId="21702" xr:uid="{00000000-0005-0000-0000-00004A010000}"/>
    <cellStyle name="20% - Accent1 138 2 2" xfId="43966" xr:uid="{00000000-0005-0000-0000-00004B010000}"/>
    <cellStyle name="20% - Accent1 138 3" xfId="32874" xr:uid="{00000000-0005-0000-0000-00004C010000}"/>
    <cellStyle name="20% - Accent1 139" xfId="10619" xr:uid="{00000000-0005-0000-0000-00004D010000}"/>
    <cellStyle name="20% - Accent1 139 2" xfId="21715" xr:uid="{00000000-0005-0000-0000-00004E010000}"/>
    <cellStyle name="20% - Accent1 139 2 2" xfId="43979" xr:uid="{00000000-0005-0000-0000-00004F010000}"/>
    <cellStyle name="20% - Accent1 139 3" xfId="32887" xr:uid="{00000000-0005-0000-0000-000050010000}"/>
    <cellStyle name="20% - Accent1 14" xfId="295" xr:uid="{00000000-0005-0000-0000-000051010000}"/>
    <cellStyle name="20% - Accent1 14 2" xfId="1421" xr:uid="{00000000-0005-0000-0000-000052010000}"/>
    <cellStyle name="20% - Accent1 14 2 2" xfId="3239" xr:uid="{00000000-0005-0000-0000-000053010000}"/>
    <cellStyle name="20% - Accent1 14 2 2 2" xfId="7822" xr:uid="{00000000-0005-0000-0000-000054010000}"/>
    <cellStyle name="20% - Accent1 14 2 2 2 2" xfId="18919" xr:uid="{00000000-0005-0000-0000-000055010000}"/>
    <cellStyle name="20% - Accent1 14 2 2 2 2 2" xfId="41183" xr:uid="{00000000-0005-0000-0000-000056010000}"/>
    <cellStyle name="20% - Accent1 14 2 2 2 3" xfId="30091" xr:uid="{00000000-0005-0000-0000-000057010000}"/>
    <cellStyle name="20% - Accent1 14 2 2 3" xfId="14336" xr:uid="{00000000-0005-0000-0000-000058010000}"/>
    <cellStyle name="20% - Accent1 14 2 2 3 2" xfId="36601" xr:uid="{00000000-0005-0000-0000-000059010000}"/>
    <cellStyle name="20% - Accent1 14 2 2 4" xfId="25509" xr:uid="{00000000-0005-0000-0000-00005A010000}"/>
    <cellStyle name="20% - Accent1 14 2 3" xfId="6013" xr:uid="{00000000-0005-0000-0000-00005B010000}"/>
    <cellStyle name="20% - Accent1 14 2 3 2" xfId="17110" xr:uid="{00000000-0005-0000-0000-00005C010000}"/>
    <cellStyle name="20% - Accent1 14 2 3 2 2" xfId="39374" xr:uid="{00000000-0005-0000-0000-00005D010000}"/>
    <cellStyle name="20% - Accent1 14 2 3 3" xfId="28282" xr:uid="{00000000-0005-0000-0000-00005E010000}"/>
    <cellStyle name="20% - Accent1 14 2 4" xfId="12526" xr:uid="{00000000-0005-0000-0000-00005F010000}"/>
    <cellStyle name="20% - Accent1 14 2 4 2" xfId="34791" xr:uid="{00000000-0005-0000-0000-000060010000}"/>
    <cellStyle name="20% - Accent1 14 2 5" xfId="23699" xr:uid="{00000000-0005-0000-0000-000061010000}"/>
    <cellStyle name="20% - Accent1 14 3" xfId="4163" xr:uid="{00000000-0005-0000-0000-000062010000}"/>
    <cellStyle name="20% - Accent1 14 3 2" xfId="8746" xr:uid="{00000000-0005-0000-0000-000063010000}"/>
    <cellStyle name="20% - Accent1 14 3 2 2" xfId="19843" xr:uid="{00000000-0005-0000-0000-000064010000}"/>
    <cellStyle name="20% - Accent1 14 3 2 2 2" xfId="42107" xr:uid="{00000000-0005-0000-0000-000065010000}"/>
    <cellStyle name="20% - Accent1 14 3 2 3" xfId="31015" xr:uid="{00000000-0005-0000-0000-000066010000}"/>
    <cellStyle name="20% - Accent1 14 3 3" xfId="15260" xr:uid="{00000000-0005-0000-0000-000067010000}"/>
    <cellStyle name="20% - Accent1 14 3 3 2" xfId="37525" xr:uid="{00000000-0005-0000-0000-000068010000}"/>
    <cellStyle name="20% - Accent1 14 3 4" xfId="26433" xr:uid="{00000000-0005-0000-0000-000069010000}"/>
    <cellStyle name="20% - Accent1 14 4" xfId="2354" xr:uid="{00000000-0005-0000-0000-00006A010000}"/>
    <cellStyle name="20% - Accent1 14 4 2" xfId="6937" xr:uid="{00000000-0005-0000-0000-00006B010000}"/>
    <cellStyle name="20% - Accent1 14 4 2 2" xfId="18034" xr:uid="{00000000-0005-0000-0000-00006C010000}"/>
    <cellStyle name="20% - Accent1 14 4 2 2 2" xfId="40298" xr:uid="{00000000-0005-0000-0000-00006D010000}"/>
    <cellStyle name="20% - Accent1 14 4 2 3" xfId="29206" xr:uid="{00000000-0005-0000-0000-00006E010000}"/>
    <cellStyle name="20% - Accent1 14 4 3" xfId="13451" xr:uid="{00000000-0005-0000-0000-00006F010000}"/>
    <cellStyle name="20% - Accent1 14 4 3 2" xfId="35716" xr:uid="{00000000-0005-0000-0000-000070010000}"/>
    <cellStyle name="20% - Accent1 14 4 4" xfId="24624" xr:uid="{00000000-0005-0000-0000-000071010000}"/>
    <cellStyle name="20% - Accent1 14 5" xfId="5088" xr:uid="{00000000-0005-0000-0000-000072010000}"/>
    <cellStyle name="20% - Accent1 14 5 2" xfId="16185" xr:uid="{00000000-0005-0000-0000-000073010000}"/>
    <cellStyle name="20% - Accent1 14 5 2 2" xfId="38449" xr:uid="{00000000-0005-0000-0000-000074010000}"/>
    <cellStyle name="20% - Accent1 14 5 3" xfId="27357" xr:uid="{00000000-0005-0000-0000-000075010000}"/>
    <cellStyle name="20% - Accent1 14 6" xfId="497" xr:uid="{00000000-0005-0000-0000-000076010000}"/>
    <cellStyle name="20% - Accent1 14 6 2" xfId="11613" xr:uid="{00000000-0005-0000-0000-000077010000}"/>
    <cellStyle name="20% - Accent1 14 6 2 2" xfId="33879" xr:uid="{00000000-0005-0000-0000-000078010000}"/>
    <cellStyle name="20% - Accent1 14 6 3" xfId="22787" xr:uid="{00000000-0005-0000-0000-000079010000}"/>
    <cellStyle name="20% - Accent1 14 7" xfId="11416" xr:uid="{00000000-0005-0000-0000-00007A010000}"/>
    <cellStyle name="20% - Accent1 14 7 2" xfId="33682" xr:uid="{00000000-0005-0000-0000-00007B010000}"/>
    <cellStyle name="20% - Accent1 14 8" xfId="22590" xr:uid="{00000000-0005-0000-0000-00007C010000}"/>
    <cellStyle name="20% - Accent1 140" xfId="10632" xr:uid="{00000000-0005-0000-0000-00007D010000}"/>
    <cellStyle name="20% - Accent1 140 2" xfId="21728" xr:uid="{00000000-0005-0000-0000-00007E010000}"/>
    <cellStyle name="20% - Accent1 140 2 2" xfId="43992" xr:uid="{00000000-0005-0000-0000-00007F010000}"/>
    <cellStyle name="20% - Accent1 140 3" xfId="32900" xr:uid="{00000000-0005-0000-0000-000080010000}"/>
    <cellStyle name="20% - Accent1 141" xfId="10645" xr:uid="{00000000-0005-0000-0000-000081010000}"/>
    <cellStyle name="20% - Accent1 141 2" xfId="21741" xr:uid="{00000000-0005-0000-0000-000082010000}"/>
    <cellStyle name="20% - Accent1 141 2 2" xfId="44005" xr:uid="{00000000-0005-0000-0000-000083010000}"/>
    <cellStyle name="20% - Accent1 141 3" xfId="32913" xr:uid="{00000000-0005-0000-0000-000084010000}"/>
    <cellStyle name="20% - Accent1 142" xfId="10658" xr:uid="{00000000-0005-0000-0000-000085010000}"/>
    <cellStyle name="20% - Accent1 142 2" xfId="21754" xr:uid="{00000000-0005-0000-0000-000086010000}"/>
    <cellStyle name="20% - Accent1 142 2 2" xfId="44018" xr:uid="{00000000-0005-0000-0000-000087010000}"/>
    <cellStyle name="20% - Accent1 142 3" xfId="32926" xr:uid="{00000000-0005-0000-0000-000088010000}"/>
    <cellStyle name="20% - Accent1 143" xfId="10671" xr:uid="{00000000-0005-0000-0000-000089010000}"/>
    <cellStyle name="20% - Accent1 143 2" xfId="21767" xr:uid="{00000000-0005-0000-0000-00008A010000}"/>
    <cellStyle name="20% - Accent1 143 2 2" xfId="44031" xr:uid="{00000000-0005-0000-0000-00008B010000}"/>
    <cellStyle name="20% - Accent1 143 3" xfId="32939" xr:uid="{00000000-0005-0000-0000-00008C010000}"/>
    <cellStyle name="20% - Accent1 144" xfId="10684" xr:uid="{00000000-0005-0000-0000-00008D010000}"/>
    <cellStyle name="20% - Accent1 144 2" xfId="21780" xr:uid="{00000000-0005-0000-0000-00008E010000}"/>
    <cellStyle name="20% - Accent1 144 2 2" xfId="44044" xr:uid="{00000000-0005-0000-0000-00008F010000}"/>
    <cellStyle name="20% - Accent1 144 3" xfId="32952" xr:uid="{00000000-0005-0000-0000-000090010000}"/>
    <cellStyle name="20% - Accent1 145" xfId="10697" xr:uid="{00000000-0005-0000-0000-000091010000}"/>
    <cellStyle name="20% - Accent1 145 2" xfId="21793" xr:uid="{00000000-0005-0000-0000-000092010000}"/>
    <cellStyle name="20% - Accent1 145 2 2" xfId="44057" xr:uid="{00000000-0005-0000-0000-000093010000}"/>
    <cellStyle name="20% - Accent1 145 3" xfId="32965" xr:uid="{00000000-0005-0000-0000-000094010000}"/>
    <cellStyle name="20% - Accent1 146" xfId="10710" xr:uid="{00000000-0005-0000-0000-000095010000}"/>
    <cellStyle name="20% - Accent1 146 2" xfId="21806" xr:uid="{00000000-0005-0000-0000-000096010000}"/>
    <cellStyle name="20% - Accent1 146 2 2" xfId="44070" xr:uid="{00000000-0005-0000-0000-000097010000}"/>
    <cellStyle name="20% - Accent1 146 3" xfId="32978" xr:uid="{00000000-0005-0000-0000-000098010000}"/>
    <cellStyle name="20% - Accent1 147" xfId="10723" xr:uid="{00000000-0005-0000-0000-000099010000}"/>
    <cellStyle name="20% - Accent1 147 2" xfId="21819" xr:uid="{00000000-0005-0000-0000-00009A010000}"/>
    <cellStyle name="20% - Accent1 147 2 2" xfId="44083" xr:uid="{00000000-0005-0000-0000-00009B010000}"/>
    <cellStyle name="20% - Accent1 147 3" xfId="32991" xr:uid="{00000000-0005-0000-0000-00009C010000}"/>
    <cellStyle name="20% - Accent1 148" xfId="10736" xr:uid="{00000000-0005-0000-0000-00009D010000}"/>
    <cellStyle name="20% - Accent1 148 2" xfId="21832" xr:uid="{00000000-0005-0000-0000-00009E010000}"/>
    <cellStyle name="20% - Accent1 148 2 2" xfId="44096" xr:uid="{00000000-0005-0000-0000-00009F010000}"/>
    <cellStyle name="20% - Accent1 148 3" xfId="33004" xr:uid="{00000000-0005-0000-0000-0000A0010000}"/>
    <cellStyle name="20% - Accent1 149" xfId="10749" xr:uid="{00000000-0005-0000-0000-0000A1010000}"/>
    <cellStyle name="20% - Accent1 149 2" xfId="21845" xr:uid="{00000000-0005-0000-0000-0000A2010000}"/>
    <cellStyle name="20% - Accent1 149 2 2" xfId="44109" xr:uid="{00000000-0005-0000-0000-0000A3010000}"/>
    <cellStyle name="20% - Accent1 149 3" xfId="33017" xr:uid="{00000000-0005-0000-0000-0000A4010000}"/>
    <cellStyle name="20% - Accent1 15" xfId="321" xr:uid="{00000000-0005-0000-0000-0000A5010000}"/>
    <cellStyle name="20% - Accent1 15 2" xfId="1434" xr:uid="{00000000-0005-0000-0000-0000A6010000}"/>
    <cellStyle name="20% - Accent1 15 2 2" xfId="3252" xr:uid="{00000000-0005-0000-0000-0000A7010000}"/>
    <cellStyle name="20% - Accent1 15 2 2 2" xfId="7835" xr:uid="{00000000-0005-0000-0000-0000A8010000}"/>
    <cellStyle name="20% - Accent1 15 2 2 2 2" xfId="18932" xr:uid="{00000000-0005-0000-0000-0000A9010000}"/>
    <cellStyle name="20% - Accent1 15 2 2 2 2 2" xfId="41196" xr:uid="{00000000-0005-0000-0000-0000AA010000}"/>
    <cellStyle name="20% - Accent1 15 2 2 2 3" xfId="30104" xr:uid="{00000000-0005-0000-0000-0000AB010000}"/>
    <cellStyle name="20% - Accent1 15 2 2 3" xfId="14349" xr:uid="{00000000-0005-0000-0000-0000AC010000}"/>
    <cellStyle name="20% - Accent1 15 2 2 3 2" xfId="36614" xr:uid="{00000000-0005-0000-0000-0000AD010000}"/>
    <cellStyle name="20% - Accent1 15 2 2 4" xfId="25522" xr:uid="{00000000-0005-0000-0000-0000AE010000}"/>
    <cellStyle name="20% - Accent1 15 2 3" xfId="6026" xr:uid="{00000000-0005-0000-0000-0000AF010000}"/>
    <cellStyle name="20% - Accent1 15 2 3 2" xfId="17123" xr:uid="{00000000-0005-0000-0000-0000B0010000}"/>
    <cellStyle name="20% - Accent1 15 2 3 2 2" xfId="39387" xr:uid="{00000000-0005-0000-0000-0000B1010000}"/>
    <cellStyle name="20% - Accent1 15 2 3 3" xfId="28295" xr:uid="{00000000-0005-0000-0000-0000B2010000}"/>
    <cellStyle name="20% - Accent1 15 2 4" xfId="12539" xr:uid="{00000000-0005-0000-0000-0000B3010000}"/>
    <cellStyle name="20% - Accent1 15 2 4 2" xfId="34804" xr:uid="{00000000-0005-0000-0000-0000B4010000}"/>
    <cellStyle name="20% - Accent1 15 2 5" xfId="23712" xr:uid="{00000000-0005-0000-0000-0000B5010000}"/>
    <cellStyle name="20% - Accent1 15 3" xfId="4176" xr:uid="{00000000-0005-0000-0000-0000B6010000}"/>
    <cellStyle name="20% - Accent1 15 3 2" xfId="8759" xr:uid="{00000000-0005-0000-0000-0000B7010000}"/>
    <cellStyle name="20% - Accent1 15 3 2 2" xfId="19856" xr:uid="{00000000-0005-0000-0000-0000B8010000}"/>
    <cellStyle name="20% - Accent1 15 3 2 2 2" xfId="42120" xr:uid="{00000000-0005-0000-0000-0000B9010000}"/>
    <cellStyle name="20% - Accent1 15 3 2 3" xfId="31028" xr:uid="{00000000-0005-0000-0000-0000BA010000}"/>
    <cellStyle name="20% - Accent1 15 3 3" xfId="15273" xr:uid="{00000000-0005-0000-0000-0000BB010000}"/>
    <cellStyle name="20% - Accent1 15 3 3 2" xfId="37538" xr:uid="{00000000-0005-0000-0000-0000BC010000}"/>
    <cellStyle name="20% - Accent1 15 3 4" xfId="26446" xr:uid="{00000000-0005-0000-0000-0000BD010000}"/>
    <cellStyle name="20% - Accent1 15 4" xfId="2367" xr:uid="{00000000-0005-0000-0000-0000BE010000}"/>
    <cellStyle name="20% - Accent1 15 4 2" xfId="6950" xr:uid="{00000000-0005-0000-0000-0000BF010000}"/>
    <cellStyle name="20% - Accent1 15 4 2 2" xfId="18047" xr:uid="{00000000-0005-0000-0000-0000C0010000}"/>
    <cellStyle name="20% - Accent1 15 4 2 2 2" xfId="40311" xr:uid="{00000000-0005-0000-0000-0000C1010000}"/>
    <cellStyle name="20% - Accent1 15 4 2 3" xfId="29219" xr:uid="{00000000-0005-0000-0000-0000C2010000}"/>
    <cellStyle name="20% - Accent1 15 4 3" xfId="13464" xr:uid="{00000000-0005-0000-0000-0000C3010000}"/>
    <cellStyle name="20% - Accent1 15 4 3 2" xfId="35729" xr:uid="{00000000-0005-0000-0000-0000C4010000}"/>
    <cellStyle name="20% - Accent1 15 4 4" xfId="24637" xr:uid="{00000000-0005-0000-0000-0000C5010000}"/>
    <cellStyle name="20% - Accent1 15 5" xfId="5101" xr:uid="{00000000-0005-0000-0000-0000C6010000}"/>
    <cellStyle name="20% - Accent1 15 5 2" xfId="16198" xr:uid="{00000000-0005-0000-0000-0000C7010000}"/>
    <cellStyle name="20% - Accent1 15 5 2 2" xfId="38462" xr:uid="{00000000-0005-0000-0000-0000C8010000}"/>
    <cellStyle name="20% - Accent1 15 5 3" xfId="27370" xr:uid="{00000000-0005-0000-0000-0000C9010000}"/>
    <cellStyle name="20% - Accent1 15 6" xfId="11442" xr:uid="{00000000-0005-0000-0000-0000CA010000}"/>
    <cellStyle name="20% - Accent1 15 6 2" xfId="33708" xr:uid="{00000000-0005-0000-0000-0000CB010000}"/>
    <cellStyle name="20% - Accent1 15 7" xfId="22616" xr:uid="{00000000-0005-0000-0000-0000CC010000}"/>
    <cellStyle name="20% - Accent1 150" xfId="10762" xr:uid="{00000000-0005-0000-0000-0000CD010000}"/>
    <cellStyle name="20% - Accent1 150 2" xfId="21858" xr:uid="{00000000-0005-0000-0000-0000CE010000}"/>
    <cellStyle name="20% - Accent1 150 2 2" xfId="44122" xr:uid="{00000000-0005-0000-0000-0000CF010000}"/>
    <cellStyle name="20% - Accent1 150 3" xfId="33030" xr:uid="{00000000-0005-0000-0000-0000D0010000}"/>
    <cellStyle name="20% - Accent1 151" xfId="10788" xr:uid="{00000000-0005-0000-0000-0000D1010000}"/>
    <cellStyle name="20% - Accent1 151 2" xfId="21884" xr:uid="{00000000-0005-0000-0000-0000D2010000}"/>
    <cellStyle name="20% - Accent1 151 2 2" xfId="44148" xr:uid="{00000000-0005-0000-0000-0000D3010000}"/>
    <cellStyle name="20% - Accent1 151 3" xfId="33056" xr:uid="{00000000-0005-0000-0000-0000D4010000}"/>
    <cellStyle name="20% - Accent1 152" xfId="10801" xr:uid="{00000000-0005-0000-0000-0000D5010000}"/>
    <cellStyle name="20% - Accent1 152 2" xfId="21897" xr:uid="{00000000-0005-0000-0000-0000D6010000}"/>
    <cellStyle name="20% - Accent1 152 2 2" xfId="44161" xr:uid="{00000000-0005-0000-0000-0000D7010000}"/>
    <cellStyle name="20% - Accent1 152 3" xfId="33069" xr:uid="{00000000-0005-0000-0000-0000D8010000}"/>
    <cellStyle name="20% - Accent1 153" xfId="10814" xr:uid="{00000000-0005-0000-0000-0000D9010000}"/>
    <cellStyle name="20% - Accent1 153 2" xfId="21910" xr:uid="{00000000-0005-0000-0000-0000DA010000}"/>
    <cellStyle name="20% - Accent1 153 2 2" xfId="44174" xr:uid="{00000000-0005-0000-0000-0000DB010000}"/>
    <cellStyle name="20% - Accent1 153 3" xfId="33082" xr:uid="{00000000-0005-0000-0000-0000DC010000}"/>
    <cellStyle name="20% - Accent1 154" xfId="10827" xr:uid="{00000000-0005-0000-0000-0000DD010000}"/>
    <cellStyle name="20% - Accent1 154 2" xfId="21923" xr:uid="{00000000-0005-0000-0000-0000DE010000}"/>
    <cellStyle name="20% - Accent1 154 2 2" xfId="44187" xr:uid="{00000000-0005-0000-0000-0000DF010000}"/>
    <cellStyle name="20% - Accent1 154 3" xfId="33095" xr:uid="{00000000-0005-0000-0000-0000E0010000}"/>
    <cellStyle name="20% - Accent1 155" xfId="10840" xr:uid="{00000000-0005-0000-0000-0000E1010000}"/>
    <cellStyle name="20% - Accent1 155 2" xfId="33108" xr:uid="{00000000-0005-0000-0000-0000E2010000}"/>
    <cellStyle name="20% - Accent1 156" xfId="10853" xr:uid="{00000000-0005-0000-0000-0000E3010000}"/>
    <cellStyle name="20% - Accent1 156 2" xfId="33121" xr:uid="{00000000-0005-0000-0000-0000E4010000}"/>
    <cellStyle name="20% - Accent1 157" xfId="10866" xr:uid="{00000000-0005-0000-0000-0000E5010000}"/>
    <cellStyle name="20% - Accent1 157 2" xfId="33134" xr:uid="{00000000-0005-0000-0000-0000E6010000}"/>
    <cellStyle name="20% - Accent1 158" xfId="10879" xr:uid="{00000000-0005-0000-0000-0000E7010000}"/>
    <cellStyle name="20% - Accent1 158 2" xfId="33147" xr:uid="{00000000-0005-0000-0000-0000E8010000}"/>
    <cellStyle name="20% - Accent1 159" xfId="10892" xr:uid="{00000000-0005-0000-0000-0000E9010000}"/>
    <cellStyle name="20% - Accent1 159 2" xfId="33160" xr:uid="{00000000-0005-0000-0000-0000EA010000}"/>
    <cellStyle name="20% - Accent1 16" xfId="510" xr:uid="{00000000-0005-0000-0000-0000EB010000}"/>
    <cellStyle name="20% - Accent1 16 2" xfId="1447" xr:uid="{00000000-0005-0000-0000-0000EC010000}"/>
    <cellStyle name="20% - Accent1 16 2 2" xfId="3265" xr:uid="{00000000-0005-0000-0000-0000ED010000}"/>
    <cellStyle name="20% - Accent1 16 2 2 2" xfId="7848" xr:uid="{00000000-0005-0000-0000-0000EE010000}"/>
    <cellStyle name="20% - Accent1 16 2 2 2 2" xfId="18945" xr:uid="{00000000-0005-0000-0000-0000EF010000}"/>
    <cellStyle name="20% - Accent1 16 2 2 2 2 2" xfId="41209" xr:uid="{00000000-0005-0000-0000-0000F0010000}"/>
    <cellStyle name="20% - Accent1 16 2 2 2 3" xfId="30117" xr:uid="{00000000-0005-0000-0000-0000F1010000}"/>
    <cellStyle name="20% - Accent1 16 2 2 3" xfId="14362" xr:uid="{00000000-0005-0000-0000-0000F2010000}"/>
    <cellStyle name="20% - Accent1 16 2 2 3 2" xfId="36627" xr:uid="{00000000-0005-0000-0000-0000F3010000}"/>
    <cellStyle name="20% - Accent1 16 2 2 4" xfId="25535" xr:uid="{00000000-0005-0000-0000-0000F4010000}"/>
    <cellStyle name="20% - Accent1 16 2 3" xfId="6039" xr:uid="{00000000-0005-0000-0000-0000F5010000}"/>
    <cellStyle name="20% - Accent1 16 2 3 2" xfId="17136" xr:uid="{00000000-0005-0000-0000-0000F6010000}"/>
    <cellStyle name="20% - Accent1 16 2 3 2 2" xfId="39400" xr:uid="{00000000-0005-0000-0000-0000F7010000}"/>
    <cellStyle name="20% - Accent1 16 2 3 3" xfId="28308" xr:uid="{00000000-0005-0000-0000-0000F8010000}"/>
    <cellStyle name="20% - Accent1 16 2 4" xfId="12552" xr:uid="{00000000-0005-0000-0000-0000F9010000}"/>
    <cellStyle name="20% - Accent1 16 2 4 2" xfId="34817" xr:uid="{00000000-0005-0000-0000-0000FA010000}"/>
    <cellStyle name="20% - Accent1 16 2 5" xfId="23725" xr:uid="{00000000-0005-0000-0000-0000FB010000}"/>
    <cellStyle name="20% - Accent1 16 3" xfId="4189" xr:uid="{00000000-0005-0000-0000-0000FC010000}"/>
    <cellStyle name="20% - Accent1 16 3 2" xfId="8772" xr:uid="{00000000-0005-0000-0000-0000FD010000}"/>
    <cellStyle name="20% - Accent1 16 3 2 2" xfId="19869" xr:uid="{00000000-0005-0000-0000-0000FE010000}"/>
    <cellStyle name="20% - Accent1 16 3 2 2 2" xfId="42133" xr:uid="{00000000-0005-0000-0000-0000FF010000}"/>
    <cellStyle name="20% - Accent1 16 3 2 3" xfId="31041" xr:uid="{00000000-0005-0000-0000-000000020000}"/>
    <cellStyle name="20% - Accent1 16 3 3" xfId="15286" xr:uid="{00000000-0005-0000-0000-000001020000}"/>
    <cellStyle name="20% - Accent1 16 3 3 2" xfId="37551" xr:uid="{00000000-0005-0000-0000-000002020000}"/>
    <cellStyle name="20% - Accent1 16 3 4" xfId="26459" xr:uid="{00000000-0005-0000-0000-000003020000}"/>
    <cellStyle name="20% - Accent1 16 4" xfId="2380" xr:uid="{00000000-0005-0000-0000-000004020000}"/>
    <cellStyle name="20% - Accent1 16 4 2" xfId="6963" xr:uid="{00000000-0005-0000-0000-000005020000}"/>
    <cellStyle name="20% - Accent1 16 4 2 2" xfId="18060" xr:uid="{00000000-0005-0000-0000-000006020000}"/>
    <cellStyle name="20% - Accent1 16 4 2 2 2" xfId="40324" xr:uid="{00000000-0005-0000-0000-000007020000}"/>
    <cellStyle name="20% - Accent1 16 4 2 3" xfId="29232" xr:uid="{00000000-0005-0000-0000-000008020000}"/>
    <cellStyle name="20% - Accent1 16 4 3" xfId="13477" xr:uid="{00000000-0005-0000-0000-000009020000}"/>
    <cellStyle name="20% - Accent1 16 4 3 2" xfId="35742" xr:uid="{00000000-0005-0000-0000-00000A020000}"/>
    <cellStyle name="20% - Accent1 16 4 4" xfId="24650" xr:uid="{00000000-0005-0000-0000-00000B020000}"/>
    <cellStyle name="20% - Accent1 16 5" xfId="5114" xr:uid="{00000000-0005-0000-0000-00000C020000}"/>
    <cellStyle name="20% - Accent1 16 5 2" xfId="16211" xr:uid="{00000000-0005-0000-0000-00000D020000}"/>
    <cellStyle name="20% - Accent1 16 5 2 2" xfId="38475" xr:uid="{00000000-0005-0000-0000-00000E020000}"/>
    <cellStyle name="20% - Accent1 16 5 3" xfId="27383" xr:uid="{00000000-0005-0000-0000-00000F020000}"/>
    <cellStyle name="20% - Accent1 16 6" xfId="11626" xr:uid="{00000000-0005-0000-0000-000010020000}"/>
    <cellStyle name="20% - Accent1 16 6 2" xfId="33892" xr:uid="{00000000-0005-0000-0000-000011020000}"/>
    <cellStyle name="20% - Accent1 16 7" xfId="22800" xr:uid="{00000000-0005-0000-0000-000012020000}"/>
    <cellStyle name="20% - Accent1 160" xfId="10905" xr:uid="{00000000-0005-0000-0000-000013020000}"/>
    <cellStyle name="20% - Accent1 160 2" xfId="33173" xr:uid="{00000000-0005-0000-0000-000014020000}"/>
    <cellStyle name="20% - Accent1 161" xfId="10918" xr:uid="{00000000-0005-0000-0000-000015020000}"/>
    <cellStyle name="20% - Accent1 161 2" xfId="33186" xr:uid="{00000000-0005-0000-0000-000016020000}"/>
    <cellStyle name="20% - Accent1 162" xfId="10931" xr:uid="{00000000-0005-0000-0000-000017020000}"/>
    <cellStyle name="20% - Accent1 162 2" xfId="33199" xr:uid="{00000000-0005-0000-0000-000018020000}"/>
    <cellStyle name="20% - Accent1 163" xfId="10944" xr:uid="{00000000-0005-0000-0000-000019020000}"/>
    <cellStyle name="20% - Accent1 163 2" xfId="33212" xr:uid="{00000000-0005-0000-0000-00001A020000}"/>
    <cellStyle name="20% - Accent1 164" xfId="10957" xr:uid="{00000000-0005-0000-0000-00001B020000}"/>
    <cellStyle name="20% - Accent1 164 2" xfId="33225" xr:uid="{00000000-0005-0000-0000-00001C020000}"/>
    <cellStyle name="20% - Accent1 165" xfId="10970" xr:uid="{00000000-0005-0000-0000-00001D020000}"/>
    <cellStyle name="20% - Accent1 165 2" xfId="33238" xr:uid="{00000000-0005-0000-0000-00001E020000}"/>
    <cellStyle name="20% - Accent1 166" xfId="10983" xr:uid="{00000000-0005-0000-0000-00001F020000}"/>
    <cellStyle name="20% - Accent1 166 2" xfId="33251" xr:uid="{00000000-0005-0000-0000-000020020000}"/>
    <cellStyle name="20% - Accent1 167" xfId="10996" xr:uid="{00000000-0005-0000-0000-000021020000}"/>
    <cellStyle name="20% - Accent1 167 2" xfId="33264" xr:uid="{00000000-0005-0000-0000-000022020000}"/>
    <cellStyle name="20% - Accent1 168" xfId="11009" xr:uid="{00000000-0005-0000-0000-000023020000}"/>
    <cellStyle name="20% - Accent1 168 2" xfId="33277" xr:uid="{00000000-0005-0000-0000-000024020000}"/>
    <cellStyle name="20% - Accent1 169" xfId="11022" xr:uid="{00000000-0005-0000-0000-000025020000}"/>
    <cellStyle name="20% - Accent1 169 2" xfId="33290" xr:uid="{00000000-0005-0000-0000-000026020000}"/>
    <cellStyle name="20% - Accent1 17" xfId="523" xr:uid="{00000000-0005-0000-0000-000027020000}"/>
    <cellStyle name="20% - Accent1 17 2" xfId="1460" xr:uid="{00000000-0005-0000-0000-000028020000}"/>
    <cellStyle name="20% - Accent1 17 2 2" xfId="3278" xr:uid="{00000000-0005-0000-0000-000029020000}"/>
    <cellStyle name="20% - Accent1 17 2 2 2" xfId="7861" xr:uid="{00000000-0005-0000-0000-00002A020000}"/>
    <cellStyle name="20% - Accent1 17 2 2 2 2" xfId="18958" xr:uid="{00000000-0005-0000-0000-00002B020000}"/>
    <cellStyle name="20% - Accent1 17 2 2 2 2 2" xfId="41222" xr:uid="{00000000-0005-0000-0000-00002C020000}"/>
    <cellStyle name="20% - Accent1 17 2 2 2 3" xfId="30130" xr:uid="{00000000-0005-0000-0000-00002D020000}"/>
    <cellStyle name="20% - Accent1 17 2 2 3" xfId="14375" xr:uid="{00000000-0005-0000-0000-00002E020000}"/>
    <cellStyle name="20% - Accent1 17 2 2 3 2" xfId="36640" xr:uid="{00000000-0005-0000-0000-00002F020000}"/>
    <cellStyle name="20% - Accent1 17 2 2 4" xfId="25548" xr:uid="{00000000-0005-0000-0000-000030020000}"/>
    <cellStyle name="20% - Accent1 17 2 3" xfId="6052" xr:uid="{00000000-0005-0000-0000-000031020000}"/>
    <cellStyle name="20% - Accent1 17 2 3 2" xfId="17149" xr:uid="{00000000-0005-0000-0000-000032020000}"/>
    <cellStyle name="20% - Accent1 17 2 3 2 2" xfId="39413" xr:uid="{00000000-0005-0000-0000-000033020000}"/>
    <cellStyle name="20% - Accent1 17 2 3 3" xfId="28321" xr:uid="{00000000-0005-0000-0000-000034020000}"/>
    <cellStyle name="20% - Accent1 17 2 4" xfId="12565" xr:uid="{00000000-0005-0000-0000-000035020000}"/>
    <cellStyle name="20% - Accent1 17 2 4 2" xfId="34830" xr:uid="{00000000-0005-0000-0000-000036020000}"/>
    <cellStyle name="20% - Accent1 17 2 5" xfId="23738" xr:uid="{00000000-0005-0000-0000-000037020000}"/>
    <cellStyle name="20% - Accent1 17 3" xfId="4202" xr:uid="{00000000-0005-0000-0000-000038020000}"/>
    <cellStyle name="20% - Accent1 17 3 2" xfId="8785" xr:uid="{00000000-0005-0000-0000-000039020000}"/>
    <cellStyle name="20% - Accent1 17 3 2 2" xfId="19882" xr:uid="{00000000-0005-0000-0000-00003A020000}"/>
    <cellStyle name="20% - Accent1 17 3 2 2 2" xfId="42146" xr:uid="{00000000-0005-0000-0000-00003B020000}"/>
    <cellStyle name="20% - Accent1 17 3 2 3" xfId="31054" xr:uid="{00000000-0005-0000-0000-00003C020000}"/>
    <cellStyle name="20% - Accent1 17 3 3" xfId="15299" xr:uid="{00000000-0005-0000-0000-00003D020000}"/>
    <cellStyle name="20% - Accent1 17 3 3 2" xfId="37564" xr:uid="{00000000-0005-0000-0000-00003E020000}"/>
    <cellStyle name="20% - Accent1 17 3 4" xfId="26472" xr:uid="{00000000-0005-0000-0000-00003F020000}"/>
    <cellStyle name="20% - Accent1 17 4" xfId="2393" xr:uid="{00000000-0005-0000-0000-000040020000}"/>
    <cellStyle name="20% - Accent1 17 4 2" xfId="6976" xr:uid="{00000000-0005-0000-0000-000041020000}"/>
    <cellStyle name="20% - Accent1 17 4 2 2" xfId="18073" xr:uid="{00000000-0005-0000-0000-000042020000}"/>
    <cellStyle name="20% - Accent1 17 4 2 2 2" xfId="40337" xr:uid="{00000000-0005-0000-0000-000043020000}"/>
    <cellStyle name="20% - Accent1 17 4 2 3" xfId="29245" xr:uid="{00000000-0005-0000-0000-000044020000}"/>
    <cellStyle name="20% - Accent1 17 4 3" xfId="13490" xr:uid="{00000000-0005-0000-0000-000045020000}"/>
    <cellStyle name="20% - Accent1 17 4 3 2" xfId="35755" xr:uid="{00000000-0005-0000-0000-000046020000}"/>
    <cellStyle name="20% - Accent1 17 4 4" xfId="24663" xr:uid="{00000000-0005-0000-0000-000047020000}"/>
    <cellStyle name="20% - Accent1 17 5" xfId="5127" xr:uid="{00000000-0005-0000-0000-000048020000}"/>
    <cellStyle name="20% - Accent1 17 5 2" xfId="16224" xr:uid="{00000000-0005-0000-0000-000049020000}"/>
    <cellStyle name="20% - Accent1 17 5 2 2" xfId="38488" xr:uid="{00000000-0005-0000-0000-00004A020000}"/>
    <cellStyle name="20% - Accent1 17 5 3" xfId="27396" xr:uid="{00000000-0005-0000-0000-00004B020000}"/>
    <cellStyle name="20% - Accent1 17 6" xfId="11639" xr:uid="{00000000-0005-0000-0000-00004C020000}"/>
    <cellStyle name="20% - Accent1 17 6 2" xfId="33905" xr:uid="{00000000-0005-0000-0000-00004D020000}"/>
    <cellStyle name="20% - Accent1 17 7" xfId="22813" xr:uid="{00000000-0005-0000-0000-00004E020000}"/>
    <cellStyle name="20% - Accent1 170" xfId="11035" xr:uid="{00000000-0005-0000-0000-00004F020000}"/>
    <cellStyle name="20% - Accent1 170 2" xfId="33303" xr:uid="{00000000-0005-0000-0000-000050020000}"/>
    <cellStyle name="20% - Accent1 171" xfId="11048" xr:uid="{00000000-0005-0000-0000-000051020000}"/>
    <cellStyle name="20% - Accent1 171 2" xfId="33316" xr:uid="{00000000-0005-0000-0000-000052020000}"/>
    <cellStyle name="20% - Accent1 172" xfId="11061" xr:uid="{00000000-0005-0000-0000-000053020000}"/>
    <cellStyle name="20% - Accent1 172 2" xfId="33329" xr:uid="{00000000-0005-0000-0000-000054020000}"/>
    <cellStyle name="20% - Accent1 173" xfId="11074" xr:uid="{00000000-0005-0000-0000-000055020000}"/>
    <cellStyle name="20% - Accent1 173 2" xfId="33342" xr:uid="{00000000-0005-0000-0000-000056020000}"/>
    <cellStyle name="20% - Accent1 174" xfId="11087" xr:uid="{00000000-0005-0000-0000-000057020000}"/>
    <cellStyle name="20% - Accent1 174 2" xfId="33355" xr:uid="{00000000-0005-0000-0000-000058020000}"/>
    <cellStyle name="20% - Accent1 175" xfId="11100" xr:uid="{00000000-0005-0000-0000-000059020000}"/>
    <cellStyle name="20% - Accent1 175 2" xfId="33368" xr:uid="{00000000-0005-0000-0000-00005A020000}"/>
    <cellStyle name="20% - Accent1 176" xfId="11113" xr:uid="{00000000-0005-0000-0000-00005B020000}"/>
    <cellStyle name="20% - Accent1 176 2" xfId="33381" xr:uid="{00000000-0005-0000-0000-00005C020000}"/>
    <cellStyle name="20% - Accent1 177" xfId="11126" xr:uid="{00000000-0005-0000-0000-00005D020000}"/>
    <cellStyle name="20% - Accent1 177 2" xfId="33394" xr:uid="{00000000-0005-0000-0000-00005E020000}"/>
    <cellStyle name="20% - Accent1 178" xfId="11139" xr:uid="{00000000-0005-0000-0000-00005F020000}"/>
    <cellStyle name="20% - Accent1 178 2" xfId="33407" xr:uid="{00000000-0005-0000-0000-000060020000}"/>
    <cellStyle name="20% - Accent1 179" xfId="11152" xr:uid="{00000000-0005-0000-0000-000061020000}"/>
    <cellStyle name="20% - Accent1 179 2" xfId="33420" xr:uid="{00000000-0005-0000-0000-000062020000}"/>
    <cellStyle name="20% - Accent1 18" xfId="536" xr:uid="{00000000-0005-0000-0000-000063020000}"/>
    <cellStyle name="20% - Accent1 18 2" xfId="1473" xr:uid="{00000000-0005-0000-0000-000064020000}"/>
    <cellStyle name="20% - Accent1 18 2 2" xfId="3291" xr:uid="{00000000-0005-0000-0000-000065020000}"/>
    <cellStyle name="20% - Accent1 18 2 2 2" xfId="7874" xr:uid="{00000000-0005-0000-0000-000066020000}"/>
    <cellStyle name="20% - Accent1 18 2 2 2 2" xfId="18971" xr:uid="{00000000-0005-0000-0000-000067020000}"/>
    <cellStyle name="20% - Accent1 18 2 2 2 2 2" xfId="41235" xr:uid="{00000000-0005-0000-0000-000068020000}"/>
    <cellStyle name="20% - Accent1 18 2 2 2 3" xfId="30143" xr:uid="{00000000-0005-0000-0000-000069020000}"/>
    <cellStyle name="20% - Accent1 18 2 2 3" xfId="14388" xr:uid="{00000000-0005-0000-0000-00006A020000}"/>
    <cellStyle name="20% - Accent1 18 2 2 3 2" xfId="36653" xr:uid="{00000000-0005-0000-0000-00006B020000}"/>
    <cellStyle name="20% - Accent1 18 2 2 4" xfId="25561" xr:uid="{00000000-0005-0000-0000-00006C020000}"/>
    <cellStyle name="20% - Accent1 18 2 3" xfId="6065" xr:uid="{00000000-0005-0000-0000-00006D020000}"/>
    <cellStyle name="20% - Accent1 18 2 3 2" xfId="17162" xr:uid="{00000000-0005-0000-0000-00006E020000}"/>
    <cellStyle name="20% - Accent1 18 2 3 2 2" xfId="39426" xr:uid="{00000000-0005-0000-0000-00006F020000}"/>
    <cellStyle name="20% - Accent1 18 2 3 3" xfId="28334" xr:uid="{00000000-0005-0000-0000-000070020000}"/>
    <cellStyle name="20% - Accent1 18 2 4" xfId="12578" xr:uid="{00000000-0005-0000-0000-000071020000}"/>
    <cellStyle name="20% - Accent1 18 2 4 2" xfId="34843" xr:uid="{00000000-0005-0000-0000-000072020000}"/>
    <cellStyle name="20% - Accent1 18 2 5" xfId="23751" xr:uid="{00000000-0005-0000-0000-000073020000}"/>
    <cellStyle name="20% - Accent1 18 3" xfId="4215" xr:uid="{00000000-0005-0000-0000-000074020000}"/>
    <cellStyle name="20% - Accent1 18 3 2" xfId="8798" xr:uid="{00000000-0005-0000-0000-000075020000}"/>
    <cellStyle name="20% - Accent1 18 3 2 2" xfId="19895" xr:uid="{00000000-0005-0000-0000-000076020000}"/>
    <cellStyle name="20% - Accent1 18 3 2 2 2" xfId="42159" xr:uid="{00000000-0005-0000-0000-000077020000}"/>
    <cellStyle name="20% - Accent1 18 3 2 3" xfId="31067" xr:uid="{00000000-0005-0000-0000-000078020000}"/>
    <cellStyle name="20% - Accent1 18 3 3" xfId="15312" xr:uid="{00000000-0005-0000-0000-000079020000}"/>
    <cellStyle name="20% - Accent1 18 3 3 2" xfId="37577" xr:uid="{00000000-0005-0000-0000-00007A020000}"/>
    <cellStyle name="20% - Accent1 18 3 4" xfId="26485" xr:uid="{00000000-0005-0000-0000-00007B020000}"/>
    <cellStyle name="20% - Accent1 18 4" xfId="2406" xr:uid="{00000000-0005-0000-0000-00007C020000}"/>
    <cellStyle name="20% - Accent1 18 4 2" xfId="6989" xr:uid="{00000000-0005-0000-0000-00007D020000}"/>
    <cellStyle name="20% - Accent1 18 4 2 2" xfId="18086" xr:uid="{00000000-0005-0000-0000-00007E020000}"/>
    <cellStyle name="20% - Accent1 18 4 2 2 2" xfId="40350" xr:uid="{00000000-0005-0000-0000-00007F020000}"/>
    <cellStyle name="20% - Accent1 18 4 2 3" xfId="29258" xr:uid="{00000000-0005-0000-0000-000080020000}"/>
    <cellStyle name="20% - Accent1 18 4 3" xfId="13503" xr:uid="{00000000-0005-0000-0000-000081020000}"/>
    <cellStyle name="20% - Accent1 18 4 3 2" xfId="35768" xr:uid="{00000000-0005-0000-0000-000082020000}"/>
    <cellStyle name="20% - Accent1 18 4 4" xfId="24676" xr:uid="{00000000-0005-0000-0000-000083020000}"/>
    <cellStyle name="20% - Accent1 18 5" xfId="5140" xr:uid="{00000000-0005-0000-0000-000084020000}"/>
    <cellStyle name="20% - Accent1 18 5 2" xfId="16237" xr:uid="{00000000-0005-0000-0000-000085020000}"/>
    <cellStyle name="20% - Accent1 18 5 2 2" xfId="38501" xr:uid="{00000000-0005-0000-0000-000086020000}"/>
    <cellStyle name="20% - Accent1 18 5 3" xfId="27409" xr:uid="{00000000-0005-0000-0000-000087020000}"/>
    <cellStyle name="20% - Accent1 18 6" xfId="11652" xr:uid="{00000000-0005-0000-0000-000088020000}"/>
    <cellStyle name="20% - Accent1 18 6 2" xfId="33918" xr:uid="{00000000-0005-0000-0000-000089020000}"/>
    <cellStyle name="20% - Accent1 18 7" xfId="22826" xr:uid="{00000000-0005-0000-0000-00008A020000}"/>
    <cellStyle name="20% - Accent1 180" xfId="11165" xr:uid="{00000000-0005-0000-0000-00008B020000}"/>
    <cellStyle name="20% - Accent1 180 2" xfId="33433" xr:uid="{00000000-0005-0000-0000-00008C020000}"/>
    <cellStyle name="20% - Accent1 181" xfId="11206" xr:uid="{00000000-0005-0000-0000-00008D020000}"/>
    <cellStyle name="20% - Accent1 181 2" xfId="33473" xr:uid="{00000000-0005-0000-0000-00008E020000}"/>
    <cellStyle name="20% - Accent1 182" xfId="21936" xr:uid="{00000000-0005-0000-0000-00008F020000}"/>
    <cellStyle name="20% - Accent1 182 2" xfId="44200" xr:uid="{00000000-0005-0000-0000-000090020000}"/>
    <cellStyle name="20% - Accent1 183" xfId="21949" xr:uid="{00000000-0005-0000-0000-000091020000}"/>
    <cellStyle name="20% - Accent1 183 2" xfId="44213" xr:uid="{00000000-0005-0000-0000-000092020000}"/>
    <cellStyle name="20% - Accent1 184" xfId="21963" xr:uid="{00000000-0005-0000-0000-000093020000}"/>
    <cellStyle name="20% - Accent1 184 2" xfId="44227" xr:uid="{00000000-0005-0000-0000-000094020000}"/>
    <cellStyle name="20% - Accent1 185" xfId="21976" xr:uid="{00000000-0005-0000-0000-000095020000}"/>
    <cellStyle name="20% - Accent1 185 2" xfId="44240" xr:uid="{00000000-0005-0000-0000-000096020000}"/>
    <cellStyle name="20% - Accent1 186" xfId="21989" xr:uid="{00000000-0005-0000-0000-000097020000}"/>
    <cellStyle name="20% - Accent1 186 2" xfId="44253" xr:uid="{00000000-0005-0000-0000-000098020000}"/>
    <cellStyle name="20% - Accent1 187" xfId="22002" xr:uid="{00000000-0005-0000-0000-000099020000}"/>
    <cellStyle name="20% - Accent1 187 2" xfId="44266" xr:uid="{00000000-0005-0000-0000-00009A020000}"/>
    <cellStyle name="20% - Accent1 188" xfId="22015" xr:uid="{00000000-0005-0000-0000-00009B020000}"/>
    <cellStyle name="20% - Accent1 188 2" xfId="44279" xr:uid="{00000000-0005-0000-0000-00009C020000}"/>
    <cellStyle name="20% - Accent1 189" xfId="22028" xr:uid="{00000000-0005-0000-0000-00009D020000}"/>
    <cellStyle name="20% - Accent1 189 2" xfId="44292" xr:uid="{00000000-0005-0000-0000-00009E020000}"/>
    <cellStyle name="20% - Accent1 19" xfId="549" xr:uid="{00000000-0005-0000-0000-00009F020000}"/>
    <cellStyle name="20% - Accent1 19 2" xfId="1486" xr:uid="{00000000-0005-0000-0000-0000A0020000}"/>
    <cellStyle name="20% - Accent1 19 2 2" xfId="3304" xr:uid="{00000000-0005-0000-0000-0000A1020000}"/>
    <cellStyle name="20% - Accent1 19 2 2 2" xfId="7887" xr:uid="{00000000-0005-0000-0000-0000A2020000}"/>
    <cellStyle name="20% - Accent1 19 2 2 2 2" xfId="18984" xr:uid="{00000000-0005-0000-0000-0000A3020000}"/>
    <cellStyle name="20% - Accent1 19 2 2 2 2 2" xfId="41248" xr:uid="{00000000-0005-0000-0000-0000A4020000}"/>
    <cellStyle name="20% - Accent1 19 2 2 2 3" xfId="30156" xr:uid="{00000000-0005-0000-0000-0000A5020000}"/>
    <cellStyle name="20% - Accent1 19 2 2 3" xfId="14401" xr:uid="{00000000-0005-0000-0000-0000A6020000}"/>
    <cellStyle name="20% - Accent1 19 2 2 3 2" xfId="36666" xr:uid="{00000000-0005-0000-0000-0000A7020000}"/>
    <cellStyle name="20% - Accent1 19 2 2 4" xfId="25574" xr:uid="{00000000-0005-0000-0000-0000A8020000}"/>
    <cellStyle name="20% - Accent1 19 2 3" xfId="6078" xr:uid="{00000000-0005-0000-0000-0000A9020000}"/>
    <cellStyle name="20% - Accent1 19 2 3 2" xfId="17175" xr:uid="{00000000-0005-0000-0000-0000AA020000}"/>
    <cellStyle name="20% - Accent1 19 2 3 2 2" xfId="39439" xr:uid="{00000000-0005-0000-0000-0000AB020000}"/>
    <cellStyle name="20% - Accent1 19 2 3 3" xfId="28347" xr:uid="{00000000-0005-0000-0000-0000AC020000}"/>
    <cellStyle name="20% - Accent1 19 2 4" xfId="12591" xr:uid="{00000000-0005-0000-0000-0000AD020000}"/>
    <cellStyle name="20% - Accent1 19 2 4 2" xfId="34856" xr:uid="{00000000-0005-0000-0000-0000AE020000}"/>
    <cellStyle name="20% - Accent1 19 2 5" xfId="23764" xr:uid="{00000000-0005-0000-0000-0000AF020000}"/>
    <cellStyle name="20% - Accent1 19 3" xfId="4228" xr:uid="{00000000-0005-0000-0000-0000B0020000}"/>
    <cellStyle name="20% - Accent1 19 3 2" xfId="8811" xr:uid="{00000000-0005-0000-0000-0000B1020000}"/>
    <cellStyle name="20% - Accent1 19 3 2 2" xfId="19908" xr:uid="{00000000-0005-0000-0000-0000B2020000}"/>
    <cellStyle name="20% - Accent1 19 3 2 2 2" xfId="42172" xr:uid="{00000000-0005-0000-0000-0000B3020000}"/>
    <cellStyle name="20% - Accent1 19 3 2 3" xfId="31080" xr:uid="{00000000-0005-0000-0000-0000B4020000}"/>
    <cellStyle name="20% - Accent1 19 3 3" xfId="15325" xr:uid="{00000000-0005-0000-0000-0000B5020000}"/>
    <cellStyle name="20% - Accent1 19 3 3 2" xfId="37590" xr:uid="{00000000-0005-0000-0000-0000B6020000}"/>
    <cellStyle name="20% - Accent1 19 3 4" xfId="26498" xr:uid="{00000000-0005-0000-0000-0000B7020000}"/>
    <cellStyle name="20% - Accent1 19 4" xfId="2419" xr:uid="{00000000-0005-0000-0000-0000B8020000}"/>
    <cellStyle name="20% - Accent1 19 4 2" xfId="7002" xr:uid="{00000000-0005-0000-0000-0000B9020000}"/>
    <cellStyle name="20% - Accent1 19 4 2 2" xfId="18099" xr:uid="{00000000-0005-0000-0000-0000BA020000}"/>
    <cellStyle name="20% - Accent1 19 4 2 2 2" xfId="40363" xr:uid="{00000000-0005-0000-0000-0000BB020000}"/>
    <cellStyle name="20% - Accent1 19 4 2 3" xfId="29271" xr:uid="{00000000-0005-0000-0000-0000BC020000}"/>
    <cellStyle name="20% - Accent1 19 4 3" xfId="13516" xr:uid="{00000000-0005-0000-0000-0000BD020000}"/>
    <cellStyle name="20% - Accent1 19 4 3 2" xfId="35781" xr:uid="{00000000-0005-0000-0000-0000BE020000}"/>
    <cellStyle name="20% - Accent1 19 4 4" xfId="24689" xr:uid="{00000000-0005-0000-0000-0000BF020000}"/>
    <cellStyle name="20% - Accent1 19 5" xfId="5153" xr:uid="{00000000-0005-0000-0000-0000C0020000}"/>
    <cellStyle name="20% - Accent1 19 5 2" xfId="16250" xr:uid="{00000000-0005-0000-0000-0000C1020000}"/>
    <cellStyle name="20% - Accent1 19 5 2 2" xfId="38514" xr:uid="{00000000-0005-0000-0000-0000C2020000}"/>
    <cellStyle name="20% - Accent1 19 5 3" xfId="27422" xr:uid="{00000000-0005-0000-0000-0000C3020000}"/>
    <cellStyle name="20% - Accent1 19 6" xfId="11665" xr:uid="{00000000-0005-0000-0000-0000C4020000}"/>
    <cellStyle name="20% - Accent1 19 6 2" xfId="33931" xr:uid="{00000000-0005-0000-0000-0000C5020000}"/>
    <cellStyle name="20% - Accent1 19 7" xfId="22839" xr:uid="{00000000-0005-0000-0000-0000C6020000}"/>
    <cellStyle name="20% - Accent1 190" xfId="22041" xr:uid="{00000000-0005-0000-0000-0000C7020000}"/>
    <cellStyle name="20% - Accent1 190 2" xfId="44305" xr:uid="{00000000-0005-0000-0000-0000C8020000}"/>
    <cellStyle name="20% - Accent1 191" xfId="22054" xr:uid="{00000000-0005-0000-0000-0000C9020000}"/>
    <cellStyle name="20% - Accent1 191 2" xfId="44318" xr:uid="{00000000-0005-0000-0000-0000CA020000}"/>
    <cellStyle name="20% - Accent1 192" xfId="22067" xr:uid="{00000000-0005-0000-0000-0000CB020000}"/>
    <cellStyle name="20% - Accent1 192 2" xfId="44331" xr:uid="{00000000-0005-0000-0000-0000CC020000}"/>
    <cellStyle name="20% - Accent1 193" xfId="22080" xr:uid="{00000000-0005-0000-0000-0000CD020000}"/>
    <cellStyle name="20% - Accent1 193 2" xfId="44344" xr:uid="{00000000-0005-0000-0000-0000CE020000}"/>
    <cellStyle name="20% - Accent1 194" xfId="22093" xr:uid="{00000000-0005-0000-0000-0000CF020000}"/>
    <cellStyle name="20% - Accent1 194 2" xfId="44357" xr:uid="{00000000-0005-0000-0000-0000D0020000}"/>
    <cellStyle name="20% - Accent1 195" xfId="22106" xr:uid="{00000000-0005-0000-0000-0000D1020000}"/>
    <cellStyle name="20% - Accent1 195 2" xfId="44370" xr:uid="{00000000-0005-0000-0000-0000D2020000}"/>
    <cellStyle name="20% - Accent1 196" xfId="22119" xr:uid="{00000000-0005-0000-0000-0000D3020000}"/>
    <cellStyle name="20% - Accent1 196 2" xfId="44383" xr:uid="{00000000-0005-0000-0000-0000D4020000}"/>
    <cellStyle name="20% - Accent1 197" xfId="22132" xr:uid="{00000000-0005-0000-0000-0000D5020000}"/>
    <cellStyle name="20% - Accent1 197 2" xfId="44396" xr:uid="{00000000-0005-0000-0000-0000D6020000}"/>
    <cellStyle name="20% - Accent1 198" xfId="22145" xr:uid="{00000000-0005-0000-0000-0000D7020000}"/>
    <cellStyle name="20% - Accent1 198 2" xfId="44409" xr:uid="{00000000-0005-0000-0000-0000D8020000}"/>
    <cellStyle name="20% - Accent1 199" xfId="22158" xr:uid="{00000000-0005-0000-0000-0000D9020000}"/>
    <cellStyle name="20% - Accent1 199 2" xfId="44422" xr:uid="{00000000-0005-0000-0000-0000DA020000}"/>
    <cellStyle name="20% - Accent1 2" xfId="1" xr:uid="{00000000-0005-0000-0000-0000DB020000}"/>
    <cellStyle name="20% - Accent1 2 10" xfId="9592" xr:uid="{00000000-0005-0000-0000-0000DC020000}"/>
    <cellStyle name="20% - Accent1 2 10 2" xfId="20688" xr:uid="{00000000-0005-0000-0000-0000DD020000}"/>
    <cellStyle name="20% - Accent1 2 10 2 2" xfId="42952" xr:uid="{00000000-0005-0000-0000-0000DE020000}"/>
    <cellStyle name="20% - Accent1 2 10 3" xfId="31860" xr:uid="{00000000-0005-0000-0000-0000DF020000}"/>
    <cellStyle name="20% - Accent1 2 11" xfId="9618" xr:uid="{00000000-0005-0000-0000-0000E0020000}"/>
    <cellStyle name="20% - Accent1 2 11 2" xfId="20714" xr:uid="{00000000-0005-0000-0000-0000E1020000}"/>
    <cellStyle name="20% - Accent1 2 11 2 2" xfId="42978" xr:uid="{00000000-0005-0000-0000-0000E2020000}"/>
    <cellStyle name="20% - Accent1 2 11 3" xfId="31886" xr:uid="{00000000-0005-0000-0000-0000E3020000}"/>
    <cellStyle name="20% - Accent1 2 12" xfId="9644" xr:uid="{00000000-0005-0000-0000-0000E4020000}"/>
    <cellStyle name="20% - Accent1 2 12 2" xfId="20740" xr:uid="{00000000-0005-0000-0000-0000E5020000}"/>
    <cellStyle name="20% - Accent1 2 12 2 2" xfId="43004" xr:uid="{00000000-0005-0000-0000-0000E6020000}"/>
    <cellStyle name="20% - Accent1 2 12 3" xfId="31912" xr:uid="{00000000-0005-0000-0000-0000E7020000}"/>
    <cellStyle name="20% - Accent1 2 13" xfId="9670" xr:uid="{00000000-0005-0000-0000-0000E8020000}"/>
    <cellStyle name="20% - Accent1 2 13 2" xfId="20766" xr:uid="{00000000-0005-0000-0000-0000E9020000}"/>
    <cellStyle name="20% - Accent1 2 13 2 2" xfId="43030" xr:uid="{00000000-0005-0000-0000-0000EA020000}"/>
    <cellStyle name="20% - Accent1 2 13 3" xfId="31938" xr:uid="{00000000-0005-0000-0000-0000EB020000}"/>
    <cellStyle name="20% - Accent1 2 14" xfId="9696" xr:uid="{00000000-0005-0000-0000-0000EC020000}"/>
    <cellStyle name="20% - Accent1 2 14 2" xfId="20792" xr:uid="{00000000-0005-0000-0000-0000ED020000}"/>
    <cellStyle name="20% - Accent1 2 14 2 2" xfId="43056" xr:uid="{00000000-0005-0000-0000-0000EE020000}"/>
    <cellStyle name="20% - Accent1 2 14 3" xfId="31964" xr:uid="{00000000-0005-0000-0000-0000EF020000}"/>
    <cellStyle name="20% - Accent1 2 15" xfId="9722" xr:uid="{00000000-0005-0000-0000-0000F0020000}"/>
    <cellStyle name="20% - Accent1 2 15 2" xfId="20818" xr:uid="{00000000-0005-0000-0000-0000F1020000}"/>
    <cellStyle name="20% - Accent1 2 15 2 2" xfId="43082" xr:uid="{00000000-0005-0000-0000-0000F2020000}"/>
    <cellStyle name="20% - Accent1 2 15 3" xfId="31990" xr:uid="{00000000-0005-0000-0000-0000F3020000}"/>
    <cellStyle name="20% - Accent1 2 16" xfId="9748" xr:uid="{00000000-0005-0000-0000-0000F4020000}"/>
    <cellStyle name="20% - Accent1 2 16 2" xfId="20844" xr:uid="{00000000-0005-0000-0000-0000F5020000}"/>
    <cellStyle name="20% - Accent1 2 16 2 2" xfId="43108" xr:uid="{00000000-0005-0000-0000-0000F6020000}"/>
    <cellStyle name="20% - Accent1 2 16 3" xfId="32016" xr:uid="{00000000-0005-0000-0000-0000F7020000}"/>
    <cellStyle name="20% - Accent1 2 17" xfId="9774" xr:uid="{00000000-0005-0000-0000-0000F8020000}"/>
    <cellStyle name="20% - Accent1 2 17 2" xfId="20870" xr:uid="{00000000-0005-0000-0000-0000F9020000}"/>
    <cellStyle name="20% - Accent1 2 17 2 2" xfId="43134" xr:uid="{00000000-0005-0000-0000-0000FA020000}"/>
    <cellStyle name="20% - Accent1 2 17 3" xfId="32042" xr:uid="{00000000-0005-0000-0000-0000FB020000}"/>
    <cellStyle name="20% - Accent1 2 18" xfId="9800" xr:uid="{00000000-0005-0000-0000-0000FC020000}"/>
    <cellStyle name="20% - Accent1 2 18 2" xfId="20896" xr:uid="{00000000-0005-0000-0000-0000FD020000}"/>
    <cellStyle name="20% - Accent1 2 18 2 2" xfId="43160" xr:uid="{00000000-0005-0000-0000-0000FE020000}"/>
    <cellStyle name="20% - Accent1 2 18 3" xfId="32068" xr:uid="{00000000-0005-0000-0000-0000FF020000}"/>
    <cellStyle name="20% - Accent1 2 19" xfId="9826" xr:uid="{00000000-0005-0000-0000-000000030000}"/>
    <cellStyle name="20% - Accent1 2 19 2" xfId="20922" xr:uid="{00000000-0005-0000-0000-000001030000}"/>
    <cellStyle name="20% - Accent1 2 19 2 2" xfId="43186" xr:uid="{00000000-0005-0000-0000-000002030000}"/>
    <cellStyle name="20% - Accent1 2 19 3" xfId="32094" xr:uid="{00000000-0005-0000-0000-000003030000}"/>
    <cellStyle name="20% - Accent1 2 2" xfId="97" xr:uid="{00000000-0005-0000-0000-000004030000}"/>
    <cellStyle name="20% - Accent1 2 2 2" xfId="3083" xr:uid="{00000000-0005-0000-0000-000005030000}"/>
    <cellStyle name="20% - Accent1 2 2 2 2" xfId="7666" xr:uid="{00000000-0005-0000-0000-000006030000}"/>
    <cellStyle name="20% - Accent1 2 2 2 2 2" xfId="18763" xr:uid="{00000000-0005-0000-0000-000007030000}"/>
    <cellStyle name="20% - Accent1 2 2 2 2 2 2" xfId="41027" xr:uid="{00000000-0005-0000-0000-000008030000}"/>
    <cellStyle name="20% - Accent1 2 2 2 2 3" xfId="29935" xr:uid="{00000000-0005-0000-0000-000009030000}"/>
    <cellStyle name="20% - Accent1 2 2 2 3" xfId="14180" xr:uid="{00000000-0005-0000-0000-00000A030000}"/>
    <cellStyle name="20% - Accent1 2 2 2 3 2" xfId="36445" xr:uid="{00000000-0005-0000-0000-00000B030000}"/>
    <cellStyle name="20% - Accent1 2 2 2 4" xfId="25353" xr:uid="{00000000-0005-0000-0000-00000C030000}"/>
    <cellStyle name="20% - Accent1 2 2 3" xfId="5857" xr:uid="{00000000-0005-0000-0000-00000D030000}"/>
    <cellStyle name="20% - Accent1 2 2 3 2" xfId="16954" xr:uid="{00000000-0005-0000-0000-00000E030000}"/>
    <cellStyle name="20% - Accent1 2 2 3 2 2" xfId="39218" xr:uid="{00000000-0005-0000-0000-00000F030000}"/>
    <cellStyle name="20% - Accent1 2 2 3 3" xfId="28126" xr:uid="{00000000-0005-0000-0000-000010030000}"/>
    <cellStyle name="20% - Accent1 2 2 4" xfId="1263" xr:uid="{00000000-0005-0000-0000-000011030000}"/>
    <cellStyle name="20% - Accent1 2 2 4 2" xfId="12370" xr:uid="{00000000-0005-0000-0000-000012030000}"/>
    <cellStyle name="20% - Accent1 2 2 4 2 2" xfId="34635" xr:uid="{00000000-0005-0000-0000-000013030000}"/>
    <cellStyle name="20% - Accent1 2 2 4 3" xfId="23543" xr:uid="{00000000-0005-0000-0000-000014030000}"/>
    <cellStyle name="20% - Accent1 2 2 5" xfId="11219" xr:uid="{00000000-0005-0000-0000-000015030000}"/>
    <cellStyle name="20% - Accent1 2 2 5 2" xfId="33486" xr:uid="{00000000-0005-0000-0000-000016030000}"/>
    <cellStyle name="20% - Accent1 2 2 6" xfId="22394" xr:uid="{00000000-0005-0000-0000-000017030000}"/>
    <cellStyle name="20% - Accent1 2 20" xfId="9852" xr:uid="{00000000-0005-0000-0000-000018030000}"/>
    <cellStyle name="20% - Accent1 2 20 2" xfId="20948" xr:uid="{00000000-0005-0000-0000-000019030000}"/>
    <cellStyle name="20% - Accent1 2 20 2 2" xfId="43212" xr:uid="{00000000-0005-0000-0000-00001A030000}"/>
    <cellStyle name="20% - Accent1 2 20 3" xfId="32120" xr:uid="{00000000-0005-0000-0000-00001B030000}"/>
    <cellStyle name="20% - Accent1 2 21" xfId="9878" xr:uid="{00000000-0005-0000-0000-00001C030000}"/>
    <cellStyle name="20% - Accent1 2 21 2" xfId="20974" xr:uid="{00000000-0005-0000-0000-00001D030000}"/>
    <cellStyle name="20% - Accent1 2 21 2 2" xfId="43238" xr:uid="{00000000-0005-0000-0000-00001E030000}"/>
    <cellStyle name="20% - Accent1 2 21 3" xfId="32146" xr:uid="{00000000-0005-0000-0000-00001F030000}"/>
    <cellStyle name="20% - Accent1 2 22" xfId="9917" xr:uid="{00000000-0005-0000-0000-000020030000}"/>
    <cellStyle name="20% - Accent1 2 22 2" xfId="21013" xr:uid="{00000000-0005-0000-0000-000021030000}"/>
    <cellStyle name="20% - Accent1 2 22 2 2" xfId="43277" xr:uid="{00000000-0005-0000-0000-000022030000}"/>
    <cellStyle name="20% - Accent1 2 22 3" xfId="32185" xr:uid="{00000000-0005-0000-0000-000023030000}"/>
    <cellStyle name="20% - Accent1 2 23" xfId="10255" xr:uid="{00000000-0005-0000-0000-000024030000}"/>
    <cellStyle name="20% - Accent1 2 23 2" xfId="21351" xr:uid="{00000000-0005-0000-0000-000025030000}"/>
    <cellStyle name="20% - Accent1 2 23 2 2" xfId="43615" xr:uid="{00000000-0005-0000-0000-000026030000}"/>
    <cellStyle name="20% - Accent1 2 23 3" xfId="32523" xr:uid="{00000000-0005-0000-0000-000027030000}"/>
    <cellStyle name="20% - Accent1 2 24" xfId="10281" xr:uid="{00000000-0005-0000-0000-000028030000}"/>
    <cellStyle name="20% - Accent1 2 24 2" xfId="21377" xr:uid="{00000000-0005-0000-0000-000029030000}"/>
    <cellStyle name="20% - Accent1 2 24 2 2" xfId="43641" xr:uid="{00000000-0005-0000-0000-00002A030000}"/>
    <cellStyle name="20% - Accent1 2 24 3" xfId="32549" xr:uid="{00000000-0005-0000-0000-00002B030000}"/>
    <cellStyle name="20% - Accent1 2 25" xfId="10333" xr:uid="{00000000-0005-0000-0000-00002C030000}"/>
    <cellStyle name="20% - Accent1 2 25 2" xfId="21429" xr:uid="{00000000-0005-0000-0000-00002D030000}"/>
    <cellStyle name="20% - Accent1 2 25 2 2" xfId="43693" xr:uid="{00000000-0005-0000-0000-00002E030000}"/>
    <cellStyle name="20% - Accent1 2 25 3" xfId="32601" xr:uid="{00000000-0005-0000-0000-00002F030000}"/>
    <cellStyle name="20% - Accent1 2 26" xfId="10359" xr:uid="{00000000-0005-0000-0000-000030030000}"/>
    <cellStyle name="20% - Accent1 2 26 2" xfId="21455" xr:uid="{00000000-0005-0000-0000-000031030000}"/>
    <cellStyle name="20% - Accent1 2 26 2 2" xfId="43719" xr:uid="{00000000-0005-0000-0000-000032030000}"/>
    <cellStyle name="20% - Accent1 2 26 3" xfId="32627" xr:uid="{00000000-0005-0000-0000-000033030000}"/>
    <cellStyle name="20% - Accent1 2 27" xfId="10385" xr:uid="{00000000-0005-0000-0000-000034030000}"/>
    <cellStyle name="20% - Accent1 2 27 2" xfId="21481" xr:uid="{00000000-0005-0000-0000-000035030000}"/>
    <cellStyle name="20% - Accent1 2 27 2 2" xfId="43745" xr:uid="{00000000-0005-0000-0000-000036030000}"/>
    <cellStyle name="20% - Accent1 2 27 3" xfId="32653" xr:uid="{00000000-0005-0000-0000-000037030000}"/>
    <cellStyle name="20% - Accent1 2 28" xfId="10411" xr:uid="{00000000-0005-0000-0000-000038030000}"/>
    <cellStyle name="20% - Accent1 2 28 2" xfId="21507" xr:uid="{00000000-0005-0000-0000-000039030000}"/>
    <cellStyle name="20% - Accent1 2 28 2 2" xfId="43771" xr:uid="{00000000-0005-0000-0000-00003A030000}"/>
    <cellStyle name="20% - Accent1 2 28 3" xfId="32679" xr:uid="{00000000-0005-0000-0000-00003B030000}"/>
    <cellStyle name="20% - Accent1 2 29" xfId="10437" xr:uid="{00000000-0005-0000-0000-00003C030000}"/>
    <cellStyle name="20% - Accent1 2 29 2" xfId="21533" xr:uid="{00000000-0005-0000-0000-00003D030000}"/>
    <cellStyle name="20% - Accent1 2 29 2 2" xfId="43797" xr:uid="{00000000-0005-0000-0000-00003E030000}"/>
    <cellStyle name="20% - Accent1 2 29 3" xfId="32705" xr:uid="{00000000-0005-0000-0000-00003F030000}"/>
    <cellStyle name="20% - Accent1 2 3" xfId="138" xr:uid="{00000000-0005-0000-0000-000040030000}"/>
    <cellStyle name="20% - Accent1 2 3 2" xfId="8590" xr:uid="{00000000-0005-0000-0000-000041030000}"/>
    <cellStyle name="20% - Accent1 2 3 2 2" xfId="19687" xr:uid="{00000000-0005-0000-0000-000042030000}"/>
    <cellStyle name="20% - Accent1 2 3 2 2 2" xfId="41951" xr:uid="{00000000-0005-0000-0000-000043030000}"/>
    <cellStyle name="20% - Accent1 2 3 2 3" xfId="30859" xr:uid="{00000000-0005-0000-0000-000044030000}"/>
    <cellStyle name="20% - Accent1 2 3 3" xfId="4007" xr:uid="{00000000-0005-0000-0000-000045030000}"/>
    <cellStyle name="20% - Accent1 2 3 3 2" xfId="15104" xr:uid="{00000000-0005-0000-0000-000046030000}"/>
    <cellStyle name="20% - Accent1 2 3 3 2 2" xfId="37369" xr:uid="{00000000-0005-0000-0000-000047030000}"/>
    <cellStyle name="20% - Accent1 2 3 3 3" xfId="26277" xr:uid="{00000000-0005-0000-0000-000048030000}"/>
    <cellStyle name="20% - Accent1 2 3 4" xfId="11260" xr:uid="{00000000-0005-0000-0000-000049030000}"/>
    <cellStyle name="20% - Accent1 2 3 4 2" xfId="33526" xr:uid="{00000000-0005-0000-0000-00004A030000}"/>
    <cellStyle name="20% - Accent1 2 3 5" xfId="22434" xr:uid="{00000000-0005-0000-0000-00004B030000}"/>
    <cellStyle name="20% - Accent1 2 30" xfId="10463" xr:uid="{00000000-0005-0000-0000-00004C030000}"/>
    <cellStyle name="20% - Accent1 2 30 2" xfId="21559" xr:uid="{00000000-0005-0000-0000-00004D030000}"/>
    <cellStyle name="20% - Accent1 2 30 2 2" xfId="43823" xr:uid="{00000000-0005-0000-0000-00004E030000}"/>
    <cellStyle name="20% - Accent1 2 30 3" xfId="32731" xr:uid="{00000000-0005-0000-0000-00004F030000}"/>
    <cellStyle name="20% - Accent1 2 31" xfId="10489" xr:uid="{00000000-0005-0000-0000-000050030000}"/>
    <cellStyle name="20% - Accent1 2 31 2" xfId="21585" xr:uid="{00000000-0005-0000-0000-000051030000}"/>
    <cellStyle name="20% - Accent1 2 31 2 2" xfId="43849" xr:uid="{00000000-0005-0000-0000-000052030000}"/>
    <cellStyle name="20% - Accent1 2 31 3" xfId="32757" xr:uid="{00000000-0005-0000-0000-000053030000}"/>
    <cellStyle name="20% - Accent1 2 32" xfId="10515" xr:uid="{00000000-0005-0000-0000-000054030000}"/>
    <cellStyle name="20% - Accent1 2 32 2" xfId="21611" xr:uid="{00000000-0005-0000-0000-000055030000}"/>
    <cellStyle name="20% - Accent1 2 32 2 2" xfId="43875" xr:uid="{00000000-0005-0000-0000-000056030000}"/>
    <cellStyle name="20% - Accent1 2 32 3" xfId="32783" xr:uid="{00000000-0005-0000-0000-000057030000}"/>
    <cellStyle name="20% - Accent1 2 33" xfId="10593" xr:uid="{00000000-0005-0000-0000-000058030000}"/>
    <cellStyle name="20% - Accent1 2 33 2" xfId="21689" xr:uid="{00000000-0005-0000-0000-000059030000}"/>
    <cellStyle name="20% - Accent1 2 33 2 2" xfId="43953" xr:uid="{00000000-0005-0000-0000-00005A030000}"/>
    <cellStyle name="20% - Accent1 2 33 3" xfId="32861" xr:uid="{00000000-0005-0000-0000-00005B030000}"/>
    <cellStyle name="20% - Accent1 2 34" xfId="10775" xr:uid="{00000000-0005-0000-0000-00005C030000}"/>
    <cellStyle name="20% - Accent1 2 34 2" xfId="21871" xr:uid="{00000000-0005-0000-0000-00005D030000}"/>
    <cellStyle name="20% - Accent1 2 34 2 2" xfId="44135" xr:uid="{00000000-0005-0000-0000-00005E030000}"/>
    <cellStyle name="20% - Accent1 2 34 3" xfId="33043" xr:uid="{00000000-0005-0000-0000-00005F030000}"/>
    <cellStyle name="20% - Accent1 2 35" xfId="11179" xr:uid="{00000000-0005-0000-0000-000060030000}"/>
    <cellStyle name="20% - Accent1 2 35 2" xfId="33447" xr:uid="{00000000-0005-0000-0000-000061030000}"/>
    <cellStyle name="20% - Accent1 2 36" xfId="22355" xr:uid="{00000000-0005-0000-0000-000062030000}"/>
    <cellStyle name="20% - Accent1 2 4" xfId="165" xr:uid="{00000000-0005-0000-0000-000063030000}"/>
    <cellStyle name="20% - Accent1 2 4 2" xfId="6781" xr:uid="{00000000-0005-0000-0000-000064030000}"/>
    <cellStyle name="20% - Accent1 2 4 2 2" xfId="17878" xr:uid="{00000000-0005-0000-0000-000065030000}"/>
    <cellStyle name="20% - Accent1 2 4 2 2 2" xfId="40142" xr:uid="{00000000-0005-0000-0000-000066030000}"/>
    <cellStyle name="20% - Accent1 2 4 2 3" xfId="29050" xr:uid="{00000000-0005-0000-0000-000067030000}"/>
    <cellStyle name="20% - Accent1 2 4 3" xfId="2198" xr:uid="{00000000-0005-0000-0000-000068030000}"/>
    <cellStyle name="20% - Accent1 2 4 3 2" xfId="13295" xr:uid="{00000000-0005-0000-0000-000069030000}"/>
    <cellStyle name="20% - Accent1 2 4 3 2 2" xfId="35560" xr:uid="{00000000-0005-0000-0000-00006A030000}"/>
    <cellStyle name="20% - Accent1 2 4 3 3" xfId="24468" xr:uid="{00000000-0005-0000-0000-00006B030000}"/>
    <cellStyle name="20% - Accent1 2 4 4" xfId="11286" xr:uid="{00000000-0005-0000-0000-00006C030000}"/>
    <cellStyle name="20% - Accent1 2 4 4 2" xfId="33552" xr:uid="{00000000-0005-0000-0000-00006D030000}"/>
    <cellStyle name="20% - Accent1 2 4 5" xfId="22460" xr:uid="{00000000-0005-0000-0000-00006E030000}"/>
    <cellStyle name="20% - Accent1 2 5" xfId="269" xr:uid="{00000000-0005-0000-0000-00006F030000}"/>
    <cellStyle name="20% - Accent1 2 5 2" xfId="9474" xr:uid="{00000000-0005-0000-0000-000070030000}"/>
    <cellStyle name="20% - Accent1 2 5 2 2" xfId="20571" xr:uid="{00000000-0005-0000-0000-000071030000}"/>
    <cellStyle name="20% - Accent1 2 5 2 2 2" xfId="42835" xr:uid="{00000000-0005-0000-0000-000072030000}"/>
    <cellStyle name="20% - Accent1 2 5 2 3" xfId="31743" xr:uid="{00000000-0005-0000-0000-000073030000}"/>
    <cellStyle name="20% - Accent1 2 5 3" xfId="4891" xr:uid="{00000000-0005-0000-0000-000074030000}"/>
    <cellStyle name="20% - Accent1 2 5 3 2" xfId="15988" xr:uid="{00000000-0005-0000-0000-000075030000}"/>
    <cellStyle name="20% - Accent1 2 5 3 2 2" xfId="38253" xr:uid="{00000000-0005-0000-0000-000076030000}"/>
    <cellStyle name="20% - Accent1 2 5 3 3" xfId="27161" xr:uid="{00000000-0005-0000-0000-000077030000}"/>
    <cellStyle name="20% - Accent1 2 5 4" xfId="11390" xr:uid="{00000000-0005-0000-0000-000078030000}"/>
    <cellStyle name="20% - Accent1 2 5 4 2" xfId="33656" xr:uid="{00000000-0005-0000-0000-000079030000}"/>
    <cellStyle name="20% - Accent1 2 5 5" xfId="22564" xr:uid="{00000000-0005-0000-0000-00007A030000}"/>
    <cellStyle name="20% - Accent1 2 6" xfId="308" xr:uid="{00000000-0005-0000-0000-00007B030000}"/>
    <cellStyle name="20% - Accent1 2 6 2" xfId="4932" xr:uid="{00000000-0005-0000-0000-00007C030000}"/>
    <cellStyle name="20% - Accent1 2 6 2 2" xfId="16029" xr:uid="{00000000-0005-0000-0000-00007D030000}"/>
    <cellStyle name="20% - Accent1 2 6 2 2 2" xfId="38293" xr:uid="{00000000-0005-0000-0000-00007E030000}"/>
    <cellStyle name="20% - Accent1 2 6 2 3" xfId="27201" xr:uid="{00000000-0005-0000-0000-00007F030000}"/>
    <cellStyle name="20% - Accent1 2 6 3" xfId="11429" xr:uid="{00000000-0005-0000-0000-000080030000}"/>
    <cellStyle name="20% - Accent1 2 6 3 2" xfId="33695" xr:uid="{00000000-0005-0000-0000-000081030000}"/>
    <cellStyle name="20% - Accent1 2 6 4" xfId="22603" xr:uid="{00000000-0005-0000-0000-000082030000}"/>
    <cellStyle name="20% - Accent1 2 7" xfId="337" xr:uid="{00000000-0005-0000-0000-000083030000}"/>
    <cellStyle name="20% - Accent1 2 7 2" xfId="11457" xr:uid="{00000000-0005-0000-0000-000084030000}"/>
    <cellStyle name="20% - Accent1 2 7 2 2" xfId="33723" xr:uid="{00000000-0005-0000-0000-000085030000}"/>
    <cellStyle name="20% - Accent1 2 7 3" xfId="22631" xr:uid="{00000000-0005-0000-0000-000086030000}"/>
    <cellStyle name="20% - Accent1 2 8" xfId="9540" xr:uid="{00000000-0005-0000-0000-000087030000}"/>
    <cellStyle name="20% - Accent1 2 8 2" xfId="20636" xr:uid="{00000000-0005-0000-0000-000088030000}"/>
    <cellStyle name="20% - Accent1 2 8 2 2" xfId="42900" xr:uid="{00000000-0005-0000-0000-000089030000}"/>
    <cellStyle name="20% - Accent1 2 8 3" xfId="31808" xr:uid="{00000000-0005-0000-0000-00008A030000}"/>
    <cellStyle name="20% - Accent1 2 9" xfId="9566" xr:uid="{00000000-0005-0000-0000-00008B030000}"/>
    <cellStyle name="20% - Accent1 2 9 2" xfId="20662" xr:uid="{00000000-0005-0000-0000-00008C030000}"/>
    <cellStyle name="20% - Accent1 2 9 2 2" xfId="42926" xr:uid="{00000000-0005-0000-0000-00008D030000}"/>
    <cellStyle name="20% - Accent1 2 9 3" xfId="31834" xr:uid="{00000000-0005-0000-0000-00008E030000}"/>
    <cellStyle name="20% - Accent1 20" xfId="563" xr:uid="{00000000-0005-0000-0000-00008F030000}"/>
    <cellStyle name="20% - Accent1 20 2" xfId="1500" xr:uid="{00000000-0005-0000-0000-000090030000}"/>
    <cellStyle name="20% - Accent1 20 2 2" xfId="3317" xr:uid="{00000000-0005-0000-0000-000091030000}"/>
    <cellStyle name="20% - Accent1 20 2 2 2" xfId="7900" xr:uid="{00000000-0005-0000-0000-000092030000}"/>
    <cellStyle name="20% - Accent1 20 2 2 2 2" xfId="18997" xr:uid="{00000000-0005-0000-0000-000093030000}"/>
    <cellStyle name="20% - Accent1 20 2 2 2 2 2" xfId="41261" xr:uid="{00000000-0005-0000-0000-000094030000}"/>
    <cellStyle name="20% - Accent1 20 2 2 2 3" xfId="30169" xr:uid="{00000000-0005-0000-0000-000095030000}"/>
    <cellStyle name="20% - Accent1 20 2 2 3" xfId="14414" xr:uid="{00000000-0005-0000-0000-000096030000}"/>
    <cellStyle name="20% - Accent1 20 2 2 3 2" xfId="36679" xr:uid="{00000000-0005-0000-0000-000097030000}"/>
    <cellStyle name="20% - Accent1 20 2 2 4" xfId="25587" xr:uid="{00000000-0005-0000-0000-000098030000}"/>
    <cellStyle name="20% - Accent1 20 2 3" xfId="6091" xr:uid="{00000000-0005-0000-0000-000099030000}"/>
    <cellStyle name="20% - Accent1 20 2 3 2" xfId="17188" xr:uid="{00000000-0005-0000-0000-00009A030000}"/>
    <cellStyle name="20% - Accent1 20 2 3 2 2" xfId="39452" xr:uid="{00000000-0005-0000-0000-00009B030000}"/>
    <cellStyle name="20% - Accent1 20 2 3 3" xfId="28360" xr:uid="{00000000-0005-0000-0000-00009C030000}"/>
    <cellStyle name="20% - Accent1 20 2 4" xfId="12604" xr:uid="{00000000-0005-0000-0000-00009D030000}"/>
    <cellStyle name="20% - Accent1 20 2 4 2" xfId="34869" xr:uid="{00000000-0005-0000-0000-00009E030000}"/>
    <cellStyle name="20% - Accent1 20 2 5" xfId="23777" xr:uid="{00000000-0005-0000-0000-00009F030000}"/>
    <cellStyle name="20% - Accent1 20 3" xfId="4241" xr:uid="{00000000-0005-0000-0000-0000A0030000}"/>
    <cellStyle name="20% - Accent1 20 3 2" xfId="8824" xr:uid="{00000000-0005-0000-0000-0000A1030000}"/>
    <cellStyle name="20% - Accent1 20 3 2 2" xfId="19921" xr:uid="{00000000-0005-0000-0000-0000A2030000}"/>
    <cellStyle name="20% - Accent1 20 3 2 2 2" xfId="42185" xr:uid="{00000000-0005-0000-0000-0000A3030000}"/>
    <cellStyle name="20% - Accent1 20 3 2 3" xfId="31093" xr:uid="{00000000-0005-0000-0000-0000A4030000}"/>
    <cellStyle name="20% - Accent1 20 3 3" xfId="15338" xr:uid="{00000000-0005-0000-0000-0000A5030000}"/>
    <cellStyle name="20% - Accent1 20 3 3 2" xfId="37603" xr:uid="{00000000-0005-0000-0000-0000A6030000}"/>
    <cellStyle name="20% - Accent1 20 3 4" xfId="26511" xr:uid="{00000000-0005-0000-0000-0000A7030000}"/>
    <cellStyle name="20% - Accent1 20 4" xfId="2432" xr:uid="{00000000-0005-0000-0000-0000A8030000}"/>
    <cellStyle name="20% - Accent1 20 4 2" xfId="7015" xr:uid="{00000000-0005-0000-0000-0000A9030000}"/>
    <cellStyle name="20% - Accent1 20 4 2 2" xfId="18112" xr:uid="{00000000-0005-0000-0000-0000AA030000}"/>
    <cellStyle name="20% - Accent1 20 4 2 2 2" xfId="40376" xr:uid="{00000000-0005-0000-0000-0000AB030000}"/>
    <cellStyle name="20% - Accent1 20 4 2 3" xfId="29284" xr:uid="{00000000-0005-0000-0000-0000AC030000}"/>
    <cellStyle name="20% - Accent1 20 4 3" xfId="13529" xr:uid="{00000000-0005-0000-0000-0000AD030000}"/>
    <cellStyle name="20% - Accent1 20 4 3 2" xfId="35794" xr:uid="{00000000-0005-0000-0000-0000AE030000}"/>
    <cellStyle name="20% - Accent1 20 4 4" xfId="24702" xr:uid="{00000000-0005-0000-0000-0000AF030000}"/>
    <cellStyle name="20% - Accent1 20 5" xfId="5166" xr:uid="{00000000-0005-0000-0000-0000B0030000}"/>
    <cellStyle name="20% - Accent1 20 5 2" xfId="16263" xr:uid="{00000000-0005-0000-0000-0000B1030000}"/>
    <cellStyle name="20% - Accent1 20 5 2 2" xfId="38527" xr:uid="{00000000-0005-0000-0000-0000B2030000}"/>
    <cellStyle name="20% - Accent1 20 5 3" xfId="27435" xr:uid="{00000000-0005-0000-0000-0000B3030000}"/>
    <cellStyle name="20% - Accent1 20 6" xfId="11678" xr:uid="{00000000-0005-0000-0000-0000B4030000}"/>
    <cellStyle name="20% - Accent1 20 6 2" xfId="33944" xr:uid="{00000000-0005-0000-0000-0000B5030000}"/>
    <cellStyle name="20% - Accent1 20 7" xfId="22852" xr:uid="{00000000-0005-0000-0000-0000B6030000}"/>
    <cellStyle name="20% - Accent1 200" xfId="22171" xr:uid="{00000000-0005-0000-0000-0000B7030000}"/>
    <cellStyle name="20% - Accent1 200 2" xfId="44435" xr:uid="{00000000-0005-0000-0000-0000B8030000}"/>
    <cellStyle name="20% - Accent1 201" xfId="22184" xr:uid="{00000000-0005-0000-0000-0000B9030000}"/>
    <cellStyle name="20% - Accent1 201 2" xfId="44448" xr:uid="{00000000-0005-0000-0000-0000BA030000}"/>
    <cellStyle name="20% - Accent1 202" xfId="22197" xr:uid="{00000000-0005-0000-0000-0000BB030000}"/>
    <cellStyle name="20% - Accent1 202 2" xfId="44461" xr:uid="{00000000-0005-0000-0000-0000BC030000}"/>
    <cellStyle name="20% - Accent1 203" xfId="22210" xr:uid="{00000000-0005-0000-0000-0000BD030000}"/>
    <cellStyle name="20% - Accent1 203 2" xfId="44474" xr:uid="{00000000-0005-0000-0000-0000BE030000}"/>
    <cellStyle name="20% - Accent1 204" xfId="22223" xr:uid="{00000000-0005-0000-0000-0000BF030000}"/>
    <cellStyle name="20% - Accent1 204 2" xfId="44487" xr:uid="{00000000-0005-0000-0000-0000C0030000}"/>
    <cellStyle name="20% - Accent1 205" xfId="22236" xr:uid="{00000000-0005-0000-0000-0000C1030000}"/>
    <cellStyle name="20% - Accent1 205 2" xfId="44500" xr:uid="{00000000-0005-0000-0000-0000C2030000}"/>
    <cellStyle name="20% - Accent1 206" xfId="22249" xr:uid="{00000000-0005-0000-0000-0000C3030000}"/>
    <cellStyle name="20% - Accent1 206 2" xfId="44513" xr:uid="{00000000-0005-0000-0000-0000C4030000}"/>
    <cellStyle name="20% - Accent1 207" xfId="22262" xr:uid="{00000000-0005-0000-0000-0000C5030000}"/>
    <cellStyle name="20% - Accent1 207 2" xfId="44526" xr:uid="{00000000-0005-0000-0000-0000C6030000}"/>
    <cellStyle name="20% - Accent1 208" xfId="22275" xr:uid="{00000000-0005-0000-0000-0000C7030000}"/>
    <cellStyle name="20% - Accent1 208 2" xfId="44539" xr:uid="{00000000-0005-0000-0000-0000C8030000}"/>
    <cellStyle name="20% - Accent1 209" xfId="22288" xr:uid="{00000000-0005-0000-0000-0000C9030000}"/>
    <cellStyle name="20% - Accent1 209 2" xfId="44552" xr:uid="{00000000-0005-0000-0000-0000CA030000}"/>
    <cellStyle name="20% - Accent1 21" xfId="576" xr:uid="{00000000-0005-0000-0000-0000CB030000}"/>
    <cellStyle name="20% - Accent1 21 2" xfId="1513" xr:uid="{00000000-0005-0000-0000-0000CC030000}"/>
    <cellStyle name="20% - Accent1 21 2 2" xfId="3330" xr:uid="{00000000-0005-0000-0000-0000CD030000}"/>
    <cellStyle name="20% - Accent1 21 2 2 2" xfId="7913" xr:uid="{00000000-0005-0000-0000-0000CE030000}"/>
    <cellStyle name="20% - Accent1 21 2 2 2 2" xfId="19010" xr:uid="{00000000-0005-0000-0000-0000CF030000}"/>
    <cellStyle name="20% - Accent1 21 2 2 2 2 2" xfId="41274" xr:uid="{00000000-0005-0000-0000-0000D0030000}"/>
    <cellStyle name="20% - Accent1 21 2 2 2 3" xfId="30182" xr:uid="{00000000-0005-0000-0000-0000D1030000}"/>
    <cellStyle name="20% - Accent1 21 2 2 3" xfId="14427" xr:uid="{00000000-0005-0000-0000-0000D2030000}"/>
    <cellStyle name="20% - Accent1 21 2 2 3 2" xfId="36692" xr:uid="{00000000-0005-0000-0000-0000D3030000}"/>
    <cellStyle name="20% - Accent1 21 2 2 4" xfId="25600" xr:uid="{00000000-0005-0000-0000-0000D4030000}"/>
    <cellStyle name="20% - Accent1 21 2 3" xfId="6104" xr:uid="{00000000-0005-0000-0000-0000D5030000}"/>
    <cellStyle name="20% - Accent1 21 2 3 2" xfId="17201" xr:uid="{00000000-0005-0000-0000-0000D6030000}"/>
    <cellStyle name="20% - Accent1 21 2 3 2 2" xfId="39465" xr:uid="{00000000-0005-0000-0000-0000D7030000}"/>
    <cellStyle name="20% - Accent1 21 2 3 3" xfId="28373" xr:uid="{00000000-0005-0000-0000-0000D8030000}"/>
    <cellStyle name="20% - Accent1 21 2 4" xfId="12617" xr:uid="{00000000-0005-0000-0000-0000D9030000}"/>
    <cellStyle name="20% - Accent1 21 2 4 2" xfId="34882" xr:uid="{00000000-0005-0000-0000-0000DA030000}"/>
    <cellStyle name="20% - Accent1 21 2 5" xfId="23790" xr:uid="{00000000-0005-0000-0000-0000DB030000}"/>
    <cellStyle name="20% - Accent1 21 3" xfId="4254" xr:uid="{00000000-0005-0000-0000-0000DC030000}"/>
    <cellStyle name="20% - Accent1 21 3 2" xfId="8837" xr:uid="{00000000-0005-0000-0000-0000DD030000}"/>
    <cellStyle name="20% - Accent1 21 3 2 2" xfId="19934" xr:uid="{00000000-0005-0000-0000-0000DE030000}"/>
    <cellStyle name="20% - Accent1 21 3 2 2 2" xfId="42198" xr:uid="{00000000-0005-0000-0000-0000DF030000}"/>
    <cellStyle name="20% - Accent1 21 3 2 3" xfId="31106" xr:uid="{00000000-0005-0000-0000-0000E0030000}"/>
    <cellStyle name="20% - Accent1 21 3 3" xfId="15351" xr:uid="{00000000-0005-0000-0000-0000E1030000}"/>
    <cellStyle name="20% - Accent1 21 3 3 2" xfId="37616" xr:uid="{00000000-0005-0000-0000-0000E2030000}"/>
    <cellStyle name="20% - Accent1 21 3 4" xfId="26524" xr:uid="{00000000-0005-0000-0000-0000E3030000}"/>
    <cellStyle name="20% - Accent1 21 4" xfId="2445" xr:uid="{00000000-0005-0000-0000-0000E4030000}"/>
    <cellStyle name="20% - Accent1 21 4 2" xfId="7028" xr:uid="{00000000-0005-0000-0000-0000E5030000}"/>
    <cellStyle name="20% - Accent1 21 4 2 2" xfId="18125" xr:uid="{00000000-0005-0000-0000-0000E6030000}"/>
    <cellStyle name="20% - Accent1 21 4 2 2 2" xfId="40389" xr:uid="{00000000-0005-0000-0000-0000E7030000}"/>
    <cellStyle name="20% - Accent1 21 4 2 3" xfId="29297" xr:uid="{00000000-0005-0000-0000-0000E8030000}"/>
    <cellStyle name="20% - Accent1 21 4 3" xfId="13542" xr:uid="{00000000-0005-0000-0000-0000E9030000}"/>
    <cellStyle name="20% - Accent1 21 4 3 2" xfId="35807" xr:uid="{00000000-0005-0000-0000-0000EA030000}"/>
    <cellStyle name="20% - Accent1 21 4 4" xfId="24715" xr:uid="{00000000-0005-0000-0000-0000EB030000}"/>
    <cellStyle name="20% - Accent1 21 5" xfId="5179" xr:uid="{00000000-0005-0000-0000-0000EC030000}"/>
    <cellStyle name="20% - Accent1 21 5 2" xfId="16276" xr:uid="{00000000-0005-0000-0000-0000ED030000}"/>
    <cellStyle name="20% - Accent1 21 5 2 2" xfId="38540" xr:uid="{00000000-0005-0000-0000-0000EE030000}"/>
    <cellStyle name="20% - Accent1 21 5 3" xfId="27448" xr:uid="{00000000-0005-0000-0000-0000EF030000}"/>
    <cellStyle name="20% - Accent1 21 6" xfId="11691" xr:uid="{00000000-0005-0000-0000-0000F0030000}"/>
    <cellStyle name="20% - Accent1 21 6 2" xfId="33957" xr:uid="{00000000-0005-0000-0000-0000F1030000}"/>
    <cellStyle name="20% - Accent1 21 7" xfId="22865" xr:uid="{00000000-0005-0000-0000-0000F2030000}"/>
    <cellStyle name="20% - Accent1 210" xfId="22301" xr:uid="{00000000-0005-0000-0000-0000F3030000}"/>
    <cellStyle name="20% - Accent1 210 2" xfId="44565" xr:uid="{00000000-0005-0000-0000-0000F4030000}"/>
    <cellStyle name="20% - Accent1 211" xfId="22314" xr:uid="{00000000-0005-0000-0000-0000F5030000}"/>
    <cellStyle name="20% - Accent1 211 2" xfId="44578" xr:uid="{00000000-0005-0000-0000-0000F6030000}"/>
    <cellStyle name="20% - Accent1 212" xfId="22327" xr:uid="{00000000-0005-0000-0000-0000F7030000}"/>
    <cellStyle name="20% - Accent1 212 2" xfId="44591" xr:uid="{00000000-0005-0000-0000-0000F8030000}"/>
    <cellStyle name="20% - Accent1 213" xfId="22340" xr:uid="{00000000-0005-0000-0000-0000F9030000}"/>
    <cellStyle name="20% - Accent1 213 2" xfId="44604" xr:uid="{00000000-0005-0000-0000-0000FA030000}"/>
    <cellStyle name="20% - Accent1 214" xfId="22381" xr:uid="{00000000-0005-0000-0000-0000FB030000}"/>
    <cellStyle name="20% - Accent1 22" xfId="589" xr:uid="{00000000-0005-0000-0000-0000FC030000}"/>
    <cellStyle name="20% - Accent1 22 2" xfId="1526" xr:uid="{00000000-0005-0000-0000-0000FD030000}"/>
    <cellStyle name="20% - Accent1 22 2 2" xfId="3343" xr:uid="{00000000-0005-0000-0000-0000FE030000}"/>
    <cellStyle name="20% - Accent1 22 2 2 2" xfId="7926" xr:uid="{00000000-0005-0000-0000-0000FF030000}"/>
    <cellStyle name="20% - Accent1 22 2 2 2 2" xfId="19023" xr:uid="{00000000-0005-0000-0000-000000040000}"/>
    <cellStyle name="20% - Accent1 22 2 2 2 2 2" xfId="41287" xr:uid="{00000000-0005-0000-0000-000001040000}"/>
    <cellStyle name="20% - Accent1 22 2 2 2 3" xfId="30195" xr:uid="{00000000-0005-0000-0000-000002040000}"/>
    <cellStyle name="20% - Accent1 22 2 2 3" xfId="14440" xr:uid="{00000000-0005-0000-0000-000003040000}"/>
    <cellStyle name="20% - Accent1 22 2 2 3 2" xfId="36705" xr:uid="{00000000-0005-0000-0000-000004040000}"/>
    <cellStyle name="20% - Accent1 22 2 2 4" xfId="25613" xr:uid="{00000000-0005-0000-0000-000005040000}"/>
    <cellStyle name="20% - Accent1 22 2 3" xfId="6117" xr:uid="{00000000-0005-0000-0000-000006040000}"/>
    <cellStyle name="20% - Accent1 22 2 3 2" xfId="17214" xr:uid="{00000000-0005-0000-0000-000007040000}"/>
    <cellStyle name="20% - Accent1 22 2 3 2 2" xfId="39478" xr:uid="{00000000-0005-0000-0000-000008040000}"/>
    <cellStyle name="20% - Accent1 22 2 3 3" xfId="28386" xr:uid="{00000000-0005-0000-0000-000009040000}"/>
    <cellStyle name="20% - Accent1 22 2 4" xfId="12630" xr:uid="{00000000-0005-0000-0000-00000A040000}"/>
    <cellStyle name="20% - Accent1 22 2 4 2" xfId="34895" xr:uid="{00000000-0005-0000-0000-00000B040000}"/>
    <cellStyle name="20% - Accent1 22 2 5" xfId="23803" xr:uid="{00000000-0005-0000-0000-00000C040000}"/>
    <cellStyle name="20% - Accent1 22 3" xfId="4267" xr:uid="{00000000-0005-0000-0000-00000D040000}"/>
    <cellStyle name="20% - Accent1 22 3 2" xfId="8850" xr:uid="{00000000-0005-0000-0000-00000E040000}"/>
    <cellStyle name="20% - Accent1 22 3 2 2" xfId="19947" xr:uid="{00000000-0005-0000-0000-00000F040000}"/>
    <cellStyle name="20% - Accent1 22 3 2 2 2" xfId="42211" xr:uid="{00000000-0005-0000-0000-000010040000}"/>
    <cellStyle name="20% - Accent1 22 3 2 3" xfId="31119" xr:uid="{00000000-0005-0000-0000-000011040000}"/>
    <cellStyle name="20% - Accent1 22 3 3" xfId="15364" xr:uid="{00000000-0005-0000-0000-000012040000}"/>
    <cellStyle name="20% - Accent1 22 3 3 2" xfId="37629" xr:uid="{00000000-0005-0000-0000-000013040000}"/>
    <cellStyle name="20% - Accent1 22 3 4" xfId="26537" xr:uid="{00000000-0005-0000-0000-000014040000}"/>
    <cellStyle name="20% - Accent1 22 4" xfId="2458" xr:uid="{00000000-0005-0000-0000-000015040000}"/>
    <cellStyle name="20% - Accent1 22 4 2" xfId="7041" xr:uid="{00000000-0005-0000-0000-000016040000}"/>
    <cellStyle name="20% - Accent1 22 4 2 2" xfId="18138" xr:uid="{00000000-0005-0000-0000-000017040000}"/>
    <cellStyle name="20% - Accent1 22 4 2 2 2" xfId="40402" xr:uid="{00000000-0005-0000-0000-000018040000}"/>
    <cellStyle name="20% - Accent1 22 4 2 3" xfId="29310" xr:uid="{00000000-0005-0000-0000-000019040000}"/>
    <cellStyle name="20% - Accent1 22 4 3" xfId="13555" xr:uid="{00000000-0005-0000-0000-00001A040000}"/>
    <cellStyle name="20% - Accent1 22 4 3 2" xfId="35820" xr:uid="{00000000-0005-0000-0000-00001B040000}"/>
    <cellStyle name="20% - Accent1 22 4 4" xfId="24728" xr:uid="{00000000-0005-0000-0000-00001C040000}"/>
    <cellStyle name="20% - Accent1 22 5" xfId="5192" xr:uid="{00000000-0005-0000-0000-00001D040000}"/>
    <cellStyle name="20% - Accent1 22 5 2" xfId="16289" xr:uid="{00000000-0005-0000-0000-00001E040000}"/>
    <cellStyle name="20% - Accent1 22 5 2 2" xfId="38553" xr:uid="{00000000-0005-0000-0000-00001F040000}"/>
    <cellStyle name="20% - Accent1 22 5 3" xfId="27461" xr:uid="{00000000-0005-0000-0000-000020040000}"/>
    <cellStyle name="20% - Accent1 22 6" xfId="11704" xr:uid="{00000000-0005-0000-0000-000021040000}"/>
    <cellStyle name="20% - Accent1 22 6 2" xfId="33970" xr:uid="{00000000-0005-0000-0000-000022040000}"/>
    <cellStyle name="20% - Accent1 22 7" xfId="22878" xr:uid="{00000000-0005-0000-0000-000023040000}"/>
    <cellStyle name="20% - Accent1 23" xfId="602" xr:uid="{00000000-0005-0000-0000-000024040000}"/>
    <cellStyle name="20% - Accent1 23 2" xfId="1539" xr:uid="{00000000-0005-0000-0000-000025040000}"/>
    <cellStyle name="20% - Accent1 23 2 2" xfId="3356" xr:uid="{00000000-0005-0000-0000-000026040000}"/>
    <cellStyle name="20% - Accent1 23 2 2 2" xfId="7939" xr:uid="{00000000-0005-0000-0000-000027040000}"/>
    <cellStyle name="20% - Accent1 23 2 2 2 2" xfId="19036" xr:uid="{00000000-0005-0000-0000-000028040000}"/>
    <cellStyle name="20% - Accent1 23 2 2 2 2 2" xfId="41300" xr:uid="{00000000-0005-0000-0000-000029040000}"/>
    <cellStyle name="20% - Accent1 23 2 2 2 3" xfId="30208" xr:uid="{00000000-0005-0000-0000-00002A040000}"/>
    <cellStyle name="20% - Accent1 23 2 2 3" xfId="14453" xr:uid="{00000000-0005-0000-0000-00002B040000}"/>
    <cellStyle name="20% - Accent1 23 2 2 3 2" xfId="36718" xr:uid="{00000000-0005-0000-0000-00002C040000}"/>
    <cellStyle name="20% - Accent1 23 2 2 4" xfId="25626" xr:uid="{00000000-0005-0000-0000-00002D040000}"/>
    <cellStyle name="20% - Accent1 23 2 3" xfId="6130" xr:uid="{00000000-0005-0000-0000-00002E040000}"/>
    <cellStyle name="20% - Accent1 23 2 3 2" xfId="17227" xr:uid="{00000000-0005-0000-0000-00002F040000}"/>
    <cellStyle name="20% - Accent1 23 2 3 2 2" xfId="39491" xr:uid="{00000000-0005-0000-0000-000030040000}"/>
    <cellStyle name="20% - Accent1 23 2 3 3" xfId="28399" xr:uid="{00000000-0005-0000-0000-000031040000}"/>
    <cellStyle name="20% - Accent1 23 2 4" xfId="12643" xr:uid="{00000000-0005-0000-0000-000032040000}"/>
    <cellStyle name="20% - Accent1 23 2 4 2" xfId="34908" xr:uid="{00000000-0005-0000-0000-000033040000}"/>
    <cellStyle name="20% - Accent1 23 2 5" xfId="23816" xr:uid="{00000000-0005-0000-0000-000034040000}"/>
    <cellStyle name="20% - Accent1 23 3" xfId="4280" xr:uid="{00000000-0005-0000-0000-000035040000}"/>
    <cellStyle name="20% - Accent1 23 3 2" xfId="8863" xr:uid="{00000000-0005-0000-0000-000036040000}"/>
    <cellStyle name="20% - Accent1 23 3 2 2" xfId="19960" xr:uid="{00000000-0005-0000-0000-000037040000}"/>
    <cellStyle name="20% - Accent1 23 3 2 2 2" xfId="42224" xr:uid="{00000000-0005-0000-0000-000038040000}"/>
    <cellStyle name="20% - Accent1 23 3 2 3" xfId="31132" xr:uid="{00000000-0005-0000-0000-000039040000}"/>
    <cellStyle name="20% - Accent1 23 3 3" xfId="15377" xr:uid="{00000000-0005-0000-0000-00003A040000}"/>
    <cellStyle name="20% - Accent1 23 3 3 2" xfId="37642" xr:uid="{00000000-0005-0000-0000-00003B040000}"/>
    <cellStyle name="20% - Accent1 23 3 4" xfId="26550" xr:uid="{00000000-0005-0000-0000-00003C040000}"/>
    <cellStyle name="20% - Accent1 23 4" xfId="2471" xr:uid="{00000000-0005-0000-0000-00003D040000}"/>
    <cellStyle name="20% - Accent1 23 4 2" xfId="7054" xr:uid="{00000000-0005-0000-0000-00003E040000}"/>
    <cellStyle name="20% - Accent1 23 4 2 2" xfId="18151" xr:uid="{00000000-0005-0000-0000-00003F040000}"/>
    <cellStyle name="20% - Accent1 23 4 2 2 2" xfId="40415" xr:uid="{00000000-0005-0000-0000-000040040000}"/>
    <cellStyle name="20% - Accent1 23 4 2 3" xfId="29323" xr:uid="{00000000-0005-0000-0000-000041040000}"/>
    <cellStyle name="20% - Accent1 23 4 3" xfId="13568" xr:uid="{00000000-0005-0000-0000-000042040000}"/>
    <cellStyle name="20% - Accent1 23 4 3 2" xfId="35833" xr:uid="{00000000-0005-0000-0000-000043040000}"/>
    <cellStyle name="20% - Accent1 23 4 4" xfId="24741" xr:uid="{00000000-0005-0000-0000-000044040000}"/>
    <cellStyle name="20% - Accent1 23 5" xfId="5205" xr:uid="{00000000-0005-0000-0000-000045040000}"/>
    <cellStyle name="20% - Accent1 23 5 2" xfId="16302" xr:uid="{00000000-0005-0000-0000-000046040000}"/>
    <cellStyle name="20% - Accent1 23 5 2 2" xfId="38566" xr:uid="{00000000-0005-0000-0000-000047040000}"/>
    <cellStyle name="20% - Accent1 23 5 3" xfId="27474" xr:uid="{00000000-0005-0000-0000-000048040000}"/>
    <cellStyle name="20% - Accent1 23 6" xfId="11717" xr:uid="{00000000-0005-0000-0000-000049040000}"/>
    <cellStyle name="20% - Accent1 23 6 2" xfId="33983" xr:uid="{00000000-0005-0000-0000-00004A040000}"/>
    <cellStyle name="20% - Accent1 23 7" xfId="22891" xr:uid="{00000000-0005-0000-0000-00004B040000}"/>
    <cellStyle name="20% - Accent1 24" xfId="615" xr:uid="{00000000-0005-0000-0000-00004C040000}"/>
    <cellStyle name="20% - Accent1 24 2" xfId="1552" xr:uid="{00000000-0005-0000-0000-00004D040000}"/>
    <cellStyle name="20% - Accent1 24 2 2" xfId="3369" xr:uid="{00000000-0005-0000-0000-00004E040000}"/>
    <cellStyle name="20% - Accent1 24 2 2 2" xfId="7952" xr:uid="{00000000-0005-0000-0000-00004F040000}"/>
    <cellStyle name="20% - Accent1 24 2 2 2 2" xfId="19049" xr:uid="{00000000-0005-0000-0000-000050040000}"/>
    <cellStyle name="20% - Accent1 24 2 2 2 2 2" xfId="41313" xr:uid="{00000000-0005-0000-0000-000051040000}"/>
    <cellStyle name="20% - Accent1 24 2 2 2 3" xfId="30221" xr:uid="{00000000-0005-0000-0000-000052040000}"/>
    <cellStyle name="20% - Accent1 24 2 2 3" xfId="14466" xr:uid="{00000000-0005-0000-0000-000053040000}"/>
    <cellStyle name="20% - Accent1 24 2 2 3 2" xfId="36731" xr:uid="{00000000-0005-0000-0000-000054040000}"/>
    <cellStyle name="20% - Accent1 24 2 2 4" xfId="25639" xr:uid="{00000000-0005-0000-0000-000055040000}"/>
    <cellStyle name="20% - Accent1 24 2 3" xfId="6143" xr:uid="{00000000-0005-0000-0000-000056040000}"/>
    <cellStyle name="20% - Accent1 24 2 3 2" xfId="17240" xr:uid="{00000000-0005-0000-0000-000057040000}"/>
    <cellStyle name="20% - Accent1 24 2 3 2 2" xfId="39504" xr:uid="{00000000-0005-0000-0000-000058040000}"/>
    <cellStyle name="20% - Accent1 24 2 3 3" xfId="28412" xr:uid="{00000000-0005-0000-0000-000059040000}"/>
    <cellStyle name="20% - Accent1 24 2 4" xfId="12656" xr:uid="{00000000-0005-0000-0000-00005A040000}"/>
    <cellStyle name="20% - Accent1 24 2 4 2" xfId="34921" xr:uid="{00000000-0005-0000-0000-00005B040000}"/>
    <cellStyle name="20% - Accent1 24 2 5" xfId="23829" xr:uid="{00000000-0005-0000-0000-00005C040000}"/>
    <cellStyle name="20% - Accent1 24 3" xfId="4293" xr:uid="{00000000-0005-0000-0000-00005D040000}"/>
    <cellStyle name="20% - Accent1 24 3 2" xfId="8876" xr:uid="{00000000-0005-0000-0000-00005E040000}"/>
    <cellStyle name="20% - Accent1 24 3 2 2" xfId="19973" xr:uid="{00000000-0005-0000-0000-00005F040000}"/>
    <cellStyle name="20% - Accent1 24 3 2 2 2" xfId="42237" xr:uid="{00000000-0005-0000-0000-000060040000}"/>
    <cellStyle name="20% - Accent1 24 3 2 3" xfId="31145" xr:uid="{00000000-0005-0000-0000-000061040000}"/>
    <cellStyle name="20% - Accent1 24 3 3" xfId="15390" xr:uid="{00000000-0005-0000-0000-000062040000}"/>
    <cellStyle name="20% - Accent1 24 3 3 2" xfId="37655" xr:uid="{00000000-0005-0000-0000-000063040000}"/>
    <cellStyle name="20% - Accent1 24 3 4" xfId="26563" xr:uid="{00000000-0005-0000-0000-000064040000}"/>
    <cellStyle name="20% - Accent1 24 4" xfId="2484" xr:uid="{00000000-0005-0000-0000-000065040000}"/>
    <cellStyle name="20% - Accent1 24 4 2" xfId="7067" xr:uid="{00000000-0005-0000-0000-000066040000}"/>
    <cellStyle name="20% - Accent1 24 4 2 2" xfId="18164" xr:uid="{00000000-0005-0000-0000-000067040000}"/>
    <cellStyle name="20% - Accent1 24 4 2 2 2" xfId="40428" xr:uid="{00000000-0005-0000-0000-000068040000}"/>
    <cellStyle name="20% - Accent1 24 4 2 3" xfId="29336" xr:uid="{00000000-0005-0000-0000-000069040000}"/>
    <cellStyle name="20% - Accent1 24 4 3" xfId="13581" xr:uid="{00000000-0005-0000-0000-00006A040000}"/>
    <cellStyle name="20% - Accent1 24 4 3 2" xfId="35846" xr:uid="{00000000-0005-0000-0000-00006B040000}"/>
    <cellStyle name="20% - Accent1 24 4 4" xfId="24754" xr:uid="{00000000-0005-0000-0000-00006C040000}"/>
    <cellStyle name="20% - Accent1 24 5" xfId="5218" xr:uid="{00000000-0005-0000-0000-00006D040000}"/>
    <cellStyle name="20% - Accent1 24 5 2" xfId="16315" xr:uid="{00000000-0005-0000-0000-00006E040000}"/>
    <cellStyle name="20% - Accent1 24 5 2 2" xfId="38579" xr:uid="{00000000-0005-0000-0000-00006F040000}"/>
    <cellStyle name="20% - Accent1 24 5 3" xfId="27487" xr:uid="{00000000-0005-0000-0000-000070040000}"/>
    <cellStyle name="20% - Accent1 24 6" xfId="11730" xr:uid="{00000000-0005-0000-0000-000071040000}"/>
    <cellStyle name="20% - Accent1 24 6 2" xfId="33996" xr:uid="{00000000-0005-0000-0000-000072040000}"/>
    <cellStyle name="20% - Accent1 24 7" xfId="22904" xr:uid="{00000000-0005-0000-0000-000073040000}"/>
    <cellStyle name="20% - Accent1 25" xfId="629" xr:uid="{00000000-0005-0000-0000-000074040000}"/>
    <cellStyle name="20% - Accent1 25 2" xfId="1566" xr:uid="{00000000-0005-0000-0000-000075040000}"/>
    <cellStyle name="20% - Accent1 25 2 2" xfId="3382" xr:uid="{00000000-0005-0000-0000-000076040000}"/>
    <cellStyle name="20% - Accent1 25 2 2 2" xfId="7965" xr:uid="{00000000-0005-0000-0000-000077040000}"/>
    <cellStyle name="20% - Accent1 25 2 2 2 2" xfId="19062" xr:uid="{00000000-0005-0000-0000-000078040000}"/>
    <cellStyle name="20% - Accent1 25 2 2 2 2 2" xfId="41326" xr:uid="{00000000-0005-0000-0000-000079040000}"/>
    <cellStyle name="20% - Accent1 25 2 2 2 3" xfId="30234" xr:uid="{00000000-0005-0000-0000-00007A040000}"/>
    <cellStyle name="20% - Accent1 25 2 2 3" xfId="14479" xr:uid="{00000000-0005-0000-0000-00007B040000}"/>
    <cellStyle name="20% - Accent1 25 2 2 3 2" xfId="36744" xr:uid="{00000000-0005-0000-0000-00007C040000}"/>
    <cellStyle name="20% - Accent1 25 2 2 4" xfId="25652" xr:uid="{00000000-0005-0000-0000-00007D040000}"/>
    <cellStyle name="20% - Accent1 25 2 3" xfId="6156" xr:uid="{00000000-0005-0000-0000-00007E040000}"/>
    <cellStyle name="20% - Accent1 25 2 3 2" xfId="17253" xr:uid="{00000000-0005-0000-0000-00007F040000}"/>
    <cellStyle name="20% - Accent1 25 2 3 2 2" xfId="39517" xr:uid="{00000000-0005-0000-0000-000080040000}"/>
    <cellStyle name="20% - Accent1 25 2 3 3" xfId="28425" xr:uid="{00000000-0005-0000-0000-000081040000}"/>
    <cellStyle name="20% - Accent1 25 2 4" xfId="12669" xr:uid="{00000000-0005-0000-0000-000082040000}"/>
    <cellStyle name="20% - Accent1 25 2 4 2" xfId="34934" xr:uid="{00000000-0005-0000-0000-000083040000}"/>
    <cellStyle name="20% - Accent1 25 2 5" xfId="23842" xr:uid="{00000000-0005-0000-0000-000084040000}"/>
    <cellStyle name="20% - Accent1 25 3" xfId="4306" xr:uid="{00000000-0005-0000-0000-000085040000}"/>
    <cellStyle name="20% - Accent1 25 3 2" xfId="8889" xr:uid="{00000000-0005-0000-0000-000086040000}"/>
    <cellStyle name="20% - Accent1 25 3 2 2" xfId="19986" xr:uid="{00000000-0005-0000-0000-000087040000}"/>
    <cellStyle name="20% - Accent1 25 3 2 2 2" xfId="42250" xr:uid="{00000000-0005-0000-0000-000088040000}"/>
    <cellStyle name="20% - Accent1 25 3 2 3" xfId="31158" xr:uid="{00000000-0005-0000-0000-000089040000}"/>
    <cellStyle name="20% - Accent1 25 3 3" xfId="15403" xr:uid="{00000000-0005-0000-0000-00008A040000}"/>
    <cellStyle name="20% - Accent1 25 3 3 2" xfId="37668" xr:uid="{00000000-0005-0000-0000-00008B040000}"/>
    <cellStyle name="20% - Accent1 25 3 4" xfId="26576" xr:uid="{00000000-0005-0000-0000-00008C040000}"/>
    <cellStyle name="20% - Accent1 25 4" xfId="2497" xr:uid="{00000000-0005-0000-0000-00008D040000}"/>
    <cellStyle name="20% - Accent1 25 4 2" xfId="7080" xr:uid="{00000000-0005-0000-0000-00008E040000}"/>
    <cellStyle name="20% - Accent1 25 4 2 2" xfId="18177" xr:uid="{00000000-0005-0000-0000-00008F040000}"/>
    <cellStyle name="20% - Accent1 25 4 2 2 2" xfId="40441" xr:uid="{00000000-0005-0000-0000-000090040000}"/>
    <cellStyle name="20% - Accent1 25 4 2 3" xfId="29349" xr:uid="{00000000-0005-0000-0000-000091040000}"/>
    <cellStyle name="20% - Accent1 25 4 3" xfId="13594" xr:uid="{00000000-0005-0000-0000-000092040000}"/>
    <cellStyle name="20% - Accent1 25 4 3 2" xfId="35859" xr:uid="{00000000-0005-0000-0000-000093040000}"/>
    <cellStyle name="20% - Accent1 25 4 4" xfId="24767" xr:uid="{00000000-0005-0000-0000-000094040000}"/>
    <cellStyle name="20% - Accent1 25 5" xfId="5231" xr:uid="{00000000-0005-0000-0000-000095040000}"/>
    <cellStyle name="20% - Accent1 25 5 2" xfId="16328" xr:uid="{00000000-0005-0000-0000-000096040000}"/>
    <cellStyle name="20% - Accent1 25 5 2 2" xfId="38592" xr:uid="{00000000-0005-0000-0000-000097040000}"/>
    <cellStyle name="20% - Accent1 25 5 3" xfId="27500" xr:uid="{00000000-0005-0000-0000-000098040000}"/>
    <cellStyle name="20% - Accent1 25 6" xfId="11743" xr:uid="{00000000-0005-0000-0000-000099040000}"/>
    <cellStyle name="20% - Accent1 25 6 2" xfId="34009" xr:uid="{00000000-0005-0000-0000-00009A040000}"/>
    <cellStyle name="20% - Accent1 25 7" xfId="22917" xr:uid="{00000000-0005-0000-0000-00009B040000}"/>
    <cellStyle name="20% - Accent1 26" xfId="642" xr:uid="{00000000-0005-0000-0000-00009C040000}"/>
    <cellStyle name="20% - Accent1 26 2" xfId="1579" xr:uid="{00000000-0005-0000-0000-00009D040000}"/>
    <cellStyle name="20% - Accent1 26 2 2" xfId="3395" xr:uid="{00000000-0005-0000-0000-00009E040000}"/>
    <cellStyle name="20% - Accent1 26 2 2 2" xfId="7978" xr:uid="{00000000-0005-0000-0000-00009F040000}"/>
    <cellStyle name="20% - Accent1 26 2 2 2 2" xfId="19075" xr:uid="{00000000-0005-0000-0000-0000A0040000}"/>
    <cellStyle name="20% - Accent1 26 2 2 2 2 2" xfId="41339" xr:uid="{00000000-0005-0000-0000-0000A1040000}"/>
    <cellStyle name="20% - Accent1 26 2 2 2 3" xfId="30247" xr:uid="{00000000-0005-0000-0000-0000A2040000}"/>
    <cellStyle name="20% - Accent1 26 2 2 3" xfId="14492" xr:uid="{00000000-0005-0000-0000-0000A3040000}"/>
    <cellStyle name="20% - Accent1 26 2 2 3 2" xfId="36757" xr:uid="{00000000-0005-0000-0000-0000A4040000}"/>
    <cellStyle name="20% - Accent1 26 2 2 4" xfId="25665" xr:uid="{00000000-0005-0000-0000-0000A5040000}"/>
    <cellStyle name="20% - Accent1 26 2 3" xfId="6169" xr:uid="{00000000-0005-0000-0000-0000A6040000}"/>
    <cellStyle name="20% - Accent1 26 2 3 2" xfId="17266" xr:uid="{00000000-0005-0000-0000-0000A7040000}"/>
    <cellStyle name="20% - Accent1 26 2 3 2 2" xfId="39530" xr:uid="{00000000-0005-0000-0000-0000A8040000}"/>
    <cellStyle name="20% - Accent1 26 2 3 3" xfId="28438" xr:uid="{00000000-0005-0000-0000-0000A9040000}"/>
    <cellStyle name="20% - Accent1 26 2 4" xfId="12682" xr:uid="{00000000-0005-0000-0000-0000AA040000}"/>
    <cellStyle name="20% - Accent1 26 2 4 2" xfId="34947" xr:uid="{00000000-0005-0000-0000-0000AB040000}"/>
    <cellStyle name="20% - Accent1 26 2 5" xfId="23855" xr:uid="{00000000-0005-0000-0000-0000AC040000}"/>
    <cellStyle name="20% - Accent1 26 3" xfId="4319" xr:uid="{00000000-0005-0000-0000-0000AD040000}"/>
    <cellStyle name="20% - Accent1 26 3 2" xfId="8902" xr:uid="{00000000-0005-0000-0000-0000AE040000}"/>
    <cellStyle name="20% - Accent1 26 3 2 2" xfId="19999" xr:uid="{00000000-0005-0000-0000-0000AF040000}"/>
    <cellStyle name="20% - Accent1 26 3 2 2 2" xfId="42263" xr:uid="{00000000-0005-0000-0000-0000B0040000}"/>
    <cellStyle name="20% - Accent1 26 3 2 3" xfId="31171" xr:uid="{00000000-0005-0000-0000-0000B1040000}"/>
    <cellStyle name="20% - Accent1 26 3 3" xfId="15416" xr:uid="{00000000-0005-0000-0000-0000B2040000}"/>
    <cellStyle name="20% - Accent1 26 3 3 2" xfId="37681" xr:uid="{00000000-0005-0000-0000-0000B3040000}"/>
    <cellStyle name="20% - Accent1 26 3 4" xfId="26589" xr:uid="{00000000-0005-0000-0000-0000B4040000}"/>
    <cellStyle name="20% - Accent1 26 4" xfId="2510" xr:uid="{00000000-0005-0000-0000-0000B5040000}"/>
    <cellStyle name="20% - Accent1 26 4 2" xfId="7093" xr:uid="{00000000-0005-0000-0000-0000B6040000}"/>
    <cellStyle name="20% - Accent1 26 4 2 2" xfId="18190" xr:uid="{00000000-0005-0000-0000-0000B7040000}"/>
    <cellStyle name="20% - Accent1 26 4 2 2 2" xfId="40454" xr:uid="{00000000-0005-0000-0000-0000B8040000}"/>
    <cellStyle name="20% - Accent1 26 4 2 3" xfId="29362" xr:uid="{00000000-0005-0000-0000-0000B9040000}"/>
    <cellStyle name="20% - Accent1 26 4 3" xfId="13607" xr:uid="{00000000-0005-0000-0000-0000BA040000}"/>
    <cellStyle name="20% - Accent1 26 4 3 2" xfId="35872" xr:uid="{00000000-0005-0000-0000-0000BB040000}"/>
    <cellStyle name="20% - Accent1 26 4 4" xfId="24780" xr:uid="{00000000-0005-0000-0000-0000BC040000}"/>
    <cellStyle name="20% - Accent1 26 5" xfId="5244" xr:uid="{00000000-0005-0000-0000-0000BD040000}"/>
    <cellStyle name="20% - Accent1 26 5 2" xfId="16341" xr:uid="{00000000-0005-0000-0000-0000BE040000}"/>
    <cellStyle name="20% - Accent1 26 5 2 2" xfId="38605" xr:uid="{00000000-0005-0000-0000-0000BF040000}"/>
    <cellStyle name="20% - Accent1 26 5 3" xfId="27513" xr:uid="{00000000-0005-0000-0000-0000C0040000}"/>
    <cellStyle name="20% - Accent1 26 6" xfId="11756" xr:uid="{00000000-0005-0000-0000-0000C1040000}"/>
    <cellStyle name="20% - Accent1 26 6 2" xfId="34022" xr:uid="{00000000-0005-0000-0000-0000C2040000}"/>
    <cellStyle name="20% - Accent1 26 7" xfId="22930" xr:uid="{00000000-0005-0000-0000-0000C3040000}"/>
    <cellStyle name="20% - Accent1 27" xfId="655" xr:uid="{00000000-0005-0000-0000-0000C4040000}"/>
    <cellStyle name="20% - Accent1 27 2" xfId="1592" xr:uid="{00000000-0005-0000-0000-0000C5040000}"/>
    <cellStyle name="20% - Accent1 27 2 2" xfId="3408" xr:uid="{00000000-0005-0000-0000-0000C6040000}"/>
    <cellStyle name="20% - Accent1 27 2 2 2" xfId="7991" xr:uid="{00000000-0005-0000-0000-0000C7040000}"/>
    <cellStyle name="20% - Accent1 27 2 2 2 2" xfId="19088" xr:uid="{00000000-0005-0000-0000-0000C8040000}"/>
    <cellStyle name="20% - Accent1 27 2 2 2 2 2" xfId="41352" xr:uid="{00000000-0005-0000-0000-0000C9040000}"/>
    <cellStyle name="20% - Accent1 27 2 2 2 3" xfId="30260" xr:uid="{00000000-0005-0000-0000-0000CA040000}"/>
    <cellStyle name="20% - Accent1 27 2 2 3" xfId="14505" xr:uid="{00000000-0005-0000-0000-0000CB040000}"/>
    <cellStyle name="20% - Accent1 27 2 2 3 2" xfId="36770" xr:uid="{00000000-0005-0000-0000-0000CC040000}"/>
    <cellStyle name="20% - Accent1 27 2 2 4" xfId="25678" xr:uid="{00000000-0005-0000-0000-0000CD040000}"/>
    <cellStyle name="20% - Accent1 27 2 3" xfId="6182" xr:uid="{00000000-0005-0000-0000-0000CE040000}"/>
    <cellStyle name="20% - Accent1 27 2 3 2" xfId="17279" xr:uid="{00000000-0005-0000-0000-0000CF040000}"/>
    <cellStyle name="20% - Accent1 27 2 3 2 2" xfId="39543" xr:uid="{00000000-0005-0000-0000-0000D0040000}"/>
    <cellStyle name="20% - Accent1 27 2 3 3" xfId="28451" xr:uid="{00000000-0005-0000-0000-0000D1040000}"/>
    <cellStyle name="20% - Accent1 27 2 4" xfId="12695" xr:uid="{00000000-0005-0000-0000-0000D2040000}"/>
    <cellStyle name="20% - Accent1 27 2 4 2" xfId="34960" xr:uid="{00000000-0005-0000-0000-0000D3040000}"/>
    <cellStyle name="20% - Accent1 27 2 5" xfId="23868" xr:uid="{00000000-0005-0000-0000-0000D4040000}"/>
    <cellStyle name="20% - Accent1 27 3" xfId="4332" xr:uid="{00000000-0005-0000-0000-0000D5040000}"/>
    <cellStyle name="20% - Accent1 27 3 2" xfId="8915" xr:uid="{00000000-0005-0000-0000-0000D6040000}"/>
    <cellStyle name="20% - Accent1 27 3 2 2" xfId="20012" xr:uid="{00000000-0005-0000-0000-0000D7040000}"/>
    <cellStyle name="20% - Accent1 27 3 2 2 2" xfId="42276" xr:uid="{00000000-0005-0000-0000-0000D8040000}"/>
    <cellStyle name="20% - Accent1 27 3 2 3" xfId="31184" xr:uid="{00000000-0005-0000-0000-0000D9040000}"/>
    <cellStyle name="20% - Accent1 27 3 3" xfId="15429" xr:uid="{00000000-0005-0000-0000-0000DA040000}"/>
    <cellStyle name="20% - Accent1 27 3 3 2" xfId="37694" xr:uid="{00000000-0005-0000-0000-0000DB040000}"/>
    <cellStyle name="20% - Accent1 27 3 4" xfId="26602" xr:uid="{00000000-0005-0000-0000-0000DC040000}"/>
    <cellStyle name="20% - Accent1 27 4" xfId="2523" xr:uid="{00000000-0005-0000-0000-0000DD040000}"/>
    <cellStyle name="20% - Accent1 27 4 2" xfId="7106" xr:uid="{00000000-0005-0000-0000-0000DE040000}"/>
    <cellStyle name="20% - Accent1 27 4 2 2" xfId="18203" xr:uid="{00000000-0005-0000-0000-0000DF040000}"/>
    <cellStyle name="20% - Accent1 27 4 2 2 2" xfId="40467" xr:uid="{00000000-0005-0000-0000-0000E0040000}"/>
    <cellStyle name="20% - Accent1 27 4 2 3" xfId="29375" xr:uid="{00000000-0005-0000-0000-0000E1040000}"/>
    <cellStyle name="20% - Accent1 27 4 3" xfId="13620" xr:uid="{00000000-0005-0000-0000-0000E2040000}"/>
    <cellStyle name="20% - Accent1 27 4 3 2" xfId="35885" xr:uid="{00000000-0005-0000-0000-0000E3040000}"/>
    <cellStyle name="20% - Accent1 27 4 4" xfId="24793" xr:uid="{00000000-0005-0000-0000-0000E4040000}"/>
    <cellStyle name="20% - Accent1 27 5" xfId="5257" xr:uid="{00000000-0005-0000-0000-0000E5040000}"/>
    <cellStyle name="20% - Accent1 27 5 2" xfId="16354" xr:uid="{00000000-0005-0000-0000-0000E6040000}"/>
    <cellStyle name="20% - Accent1 27 5 2 2" xfId="38618" xr:uid="{00000000-0005-0000-0000-0000E7040000}"/>
    <cellStyle name="20% - Accent1 27 5 3" xfId="27526" xr:uid="{00000000-0005-0000-0000-0000E8040000}"/>
    <cellStyle name="20% - Accent1 27 6" xfId="11769" xr:uid="{00000000-0005-0000-0000-0000E9040000}"/>
    <cellStyle name="20% - Accent1 27 6 2" xfId="34035" xr:uid="{00000000-0005-0000-0000-0000EA040000}"/>
    <cellStyle name="20% - Accent1 27 7" xfId="22943" xr:uid="{00000000-0005-0000-0000-0000EB040000}"/>
    <cellStyle name="20% - Accent1 28" xfId="668" xr:uid="{00000000-0005-0000-0000-0000EC040000}"/>
    <cellStyle name="20% - Accent1 28 2" xfId="1605" xr:uid="{00000000-0005-0000-0000-0000ED040000}"/>
    <cellStyle name="20% - Accent1 28 2 2" xfId="3421" xr:uid="{00000000-0005-0000-0000-0000EE040000}"/>
    <cellStyle name="20% - Accent1 28 2 2 2" xfId="8004" xr:uid="{00000000-0005-0000-0000-0000EF040000}"/>
    <cellStyle name="20% - Accent1 28 2 2 2 2" xfId="19101" xr:uid="{00000000-0005-0000-0000-0000F0040000}"/>
    <cellStyle name="20% - Accent1 28 2 2 2 2 2" xfId="41365" xr:uid="{00000000-0005-0000-0000-0000F1040000}"/>
    <cellStyle name="20% - Accent1 28 2 2 2 3" xfId="30273" xr:uid="{00000000-0005-0000-0000-0000F2040000}"/>
    <cellStyle name="20% - Accent1 28 2 2 3" xfId="14518" xr:uid="{00000000-0005-0000-0000-0000F3040000}"/>
    <cellStyle name="20% - Accent1 28 2 2 3 2" xfId="36783" xr:uid="{00000000-0005-0000-0000-0000F4040000}"/>
    <cellStyle name="20% - Accent1 28 2 2 4" xfId="25691" xr:uid="{00000000-0005-0000-0000-0000F5040000}"/>
    <cellStyle name="20% - Accent1 28 2 3" xfId="6195" xr:uid="{00000000-0005-0000-0000-0000F6040000}"/>
    <cellStyle name="20% - Accent1 28 2 3 2" xfId="17292" xr:uid="{00000000-0005-0000-0000-0000F7040000}"/>
    <cellStyle name="20% - Accent1 28 2 3 2 2" xfId="39556" xr:uid="{00000000-0005-0000-0000-0000F8040000}"/>
    <cellStyle name="20% - Accent1 28 2 3 3" xfId="28464" xr:uid="{00000000-0005-0000-0000-0000F9040000}"/>
    <cellStyle name="20% - Accent1 28 2 4" xfId="12708" xr:uid="{00000000-0005-0000-0000-0000FA040000}"/>
    <cellStyle name="20% - Accent1 28 2 4 2" xfId="34973" xr:uid="{00000000-0005-0000-0000-0000FB040000}"/>
    <cellStyle name="20% - Accent1 28 2 5" xfId="23881" xr:uid="{00000000-0005-0000-0000-0000FC040000}"/>
    <cellStyle name="20% - Accent1 28 3" xfId="4345" xr:uid="{00000000-0005-0000-0000-0000FD040000}"/>
    <cellStyle name="20% - Accent1 28 3 2" xfId="8928" xr:uid="{00000000-0005-0000-0000-0000FE040000}"/>
    <cellStyle name="20% - Accent1 28 3 2 2" xfId="20025" xr:uid="{00000000-0005-0000-0000-0000FF040000}"/>
    <cellStyle name="20% - Accent1 28 3 2 2 2" xfId="42289" xr:uid="{00000000-0005-0000-0000-000000050000}"/>
    <cellStyle name="20% - Accent1 28 3 2 3" xfId="31197" xr:uid="{00000000-0005-0000-0000-000001050000}"/>
    <cellStyle name="20% - Accent1 28 3 3" xfId="15442" xr:uid="{00000000-0005-0000-0000-000002050000}"/>
    <cellStyle name="20% - Accent1 28 3 3 2" xfId="37707" xr:uid="{00000000-0005-0000-0000-000003050000}"/>
    <cellStyle name="20% - Accent1 28 3 4" xfId="26615" xr:uid="{00000000-0005-0000-0000-000004050000}"/>
    <cellStyle name="20% - Accent1 28 4" xfId="2536" xr:uid="{00000000-0005-0000-0000-000005050000}"/>
    <cellStyle name="20% - Accent1 28 4 2" xfId="7119" xr:uid="{00000000-0005-0000-0000-000006050000}"/>
    <cellStyle name="20% - Accent1 28 4 2 2" xfId="18216" xr:uid="{00000000-0005-0000-0000-000007050000}"/>
    <cellStyle name="20% - Accent1 28 4 2 2 2" xfId="40480" xr:uid="{00000000-0005-0000-0000-000008050000}"/>
    <cellStyle name="20% - Accent1 28 4 2 3" xfId="29388" xr:uid="{00000000-0005-0000-0000-000009050000}"/>
    <cellStyle name="20% - Accent1 28 4 3" xfId="13633" xr:uid="{00000000-0005-0000-0000-00000A050000}"/>
    <cellStyle name="20% - Accent1 28 4 3 2" xfId="35898" xr:uid="{00000000-0005-0000-0000-00000B050000}"/>
    <cellStyle name="20% - Accent1 28 4 4" xfId="24806" xr:uid="{00000000-0005-0000-0000-00000C050000}"/>
    <cellStyle name="20% - Accent1 28 5" xfId="5270" xr:uid="{00000000-0005-0000-0000-00000D050000}"/>
    <cellStyle name="20% - Accent1 28 5 2" xfId="16367" xr:uid="{00000000-0005-0000-0000-00000E050000}"/>
    <cellStyle name="20% - Accent1 28 5 2 2" xfId="38631" xr:uid="{00000000-0005-0000-0000-00000F050000}"/>
    <cellStyle name="20% - Accent1 28 5 3" xfId="27539" xr:uid="{00000000-0005-0000-0000-000010050000}"/>
    <cellStyle name="20% - Accent1 28 6" xfId="11782" xr:uid="{00000000-0005-0000-0000-000011050000}"/>
    <cellStyle name="20% - Accent1 28 6 2" xfId="34048" xr:uid="{00000000-0005-0000-0000-000012050000}"/>
    <cellStyle name="20% - Accent1 28 7" xfId="22956" xr:uid="{00000000-0005-0000-0000-000013050000}"/>
    <cellStyle name="20% - Accent1 29" xfId="681" xr:uid="{00000000-0005-0000-0000-000014050000}"/>
    <cellStyle name="20% - Accent1 29 2" xfId="1618" xr:uid="{00000000-0005-0000-0000-000015050000}"/>
    <cellStyle name="20% - Accent1 29 2 2" xfId="3434" xr:uid="{00000000-0005-0000-0000-000016050000}"/>
    <cellStyle name="20% - Accent1 29 2 2 2" xfId="8017" xr:uid="{00000000-0005-0000-0000-000017050000}"/>
    <cellStyle name="20% - Accent1 29 2 2 2 2" xfId="19114" xr:uid="{00000000-0005-0000-0000-000018050000}"/>
    <cellStyle name="20% - Accent1 29 2 2 2 2 2" xfId="41378" xr:uid="{00000000-0005-0000-0000-000019050000}"/>
    <cellStyle name="20% - Accent1 29 2 2 2 3" xfId="30286" xr:uid="{00000000-0005-0000-0000-00001A050000}"/>
    <cellStyle name="20% - Accent1 29 2 2 3" xfId="14531" xr:uid="{00000000-0005-0000-0000-00001B050000}"/>
    <cellStyle name="20% - Accent1 29 2 2 3 2" xfId="36796" xr:uid="{00000000-0005-0000-0000-00001C050000}"/>
    <cellStyle name="20% - Accent1 29 2 2 4" xfId="25704" xr:uid="{00000000-0005-0000-0000-00001D050000}"/>
    <cellStyle name="20% - Accent1 29 2 3" xfId="6208" xr:uid="{00000000-0005-0000-0000-00001E050000}"/>
    <cellStyle name="20% - Accent1 29 2 3 2" xfId="17305" xr:uid="{00000000-0005-0000-0000-00001F050000}"/>
    <cellStyle name="20% - Accent1 29 2 3 2 2" xfId="39569" xr:uid="{00000000-0005-0000-0000-000020050000}"/>
    <cellStyle name="20% - Accent1 29 2 3 3" xfId="28477" xr:uid="{00000000-0005-0000-0000-000021050000}"/>
    <cellStyle name="20% - Accent1 29 2 4" xfId="12721" xr:uid="{00000000-0005-0000-0000-000022050000}"/>
    <cellStyle name="20% - Accent1 29 2 4 2" xfId="34986" xr:uid="{00000000-0005-0000-0000-000023050000}"/>
    <cellStyle name="20% - Accent1 29 2 5" xfId="23894" xr:uid="{00000000-0005-0000-0000-000024050000}"/>
    <cellStyle name="20% - Accent1 29 3" xfId="4358" xr:uid="{00000000-0005-0000-0000-000025050000}"/>
    <cellStyle name="20% - Accent1 29 3 2" xfId="8941" xr:uid="{00000000-0005-0000-0000-000026050000}"/>
    <cellStyle name="20% - Accent1 29 3 2 2" xfId="20038" xr:uid="{00000000-0005-0000-0000-000027050000}"/>
    <cellStyle name="20% - Accent1 29 3 2 2 2" xfId="42302" xr:uid="{00000000-0005-0000-0000-000028050000}"/>
    <cellStyle name="20% - Accent1 29 3 2 3" xfId="31210" xr:uid="{00000000-0005-0000-0000-000029050000}"/>
    <cellStyle name="20% - Accent1 29 3 3" xfId="15455" xr:uid="{00000000-0005-0000-0000-00002A050000}"/>
    <cellStyle name="20% - Accent1 29 3 3 2" xfId="37720" xr:uid="{00000000-0005-0000-0000-00002B050000}"/>
    <cellStyle name="20% - Accent1 29 3 4" xfId="26628" xr:uid="{00000000-0005-0000-0000-00002C050000}"/>
    <cellStyle name="20% - Accent1 29 4" xfId="2549" xr:uid="{00000000-0005-0000-0000-00002D050000}"/>
    <cellStyle name="20% - Accent1 29 4 2" xfId="7132" xr:uid="{00000000-0005-0000-0000-00002E050000}"/>
    <cellStyle name="20% - Accent1 29 4 2 2" xfId="18229" xr:uid="{00000000-0005-0000-0000-00002F050000}"/>
    <cellStyle name="20% - Accent1 29 4 2 2 2" xfId="40493" xr:uid="{00000000-0005-0000-0000-000030050000}"/>
    <cellStyle name="20% - Accent1 29 4 2 3" xfId="29401" xr:uid="{00000000-0005-0000-0000-000031050000}"/>
    <cellStyle name="20% - Accent1 29 4 3" xfId="13646" xr:uid="{00000000-0005-0000-0000-000032050000}"/>
    <cellStyle name="20% - Accent1 29 4 3 2" xfId="35911" xr:uid="{00000000-0005-0000-0000-000033050000}"/>
    <cellStyle name="20% - Accent1 29 4 4" xfId="24819" xr:uid="{00000000-0005-0000-0000-000034050000}"/>
    <cellStyle name="20% - Accent1 29 5" xfId="5283" xr:uid="{00000000-0005-0000-0000-000035050000}"/>
    <cellStyle name="20% - Accent1 29 5 2" xfId="16380" xr:uid="{00000000-0005-0000-0000-000036050000}"/>
    <cellStyle name="20% - Accent1 29 5 2 2" xfId="38644" xr:uid="{00000000-0005-0000-0000-000037050000}"/>
    <cellStyle name="20% - Accent1 29 5 3" xfId="27552" xr:uid="{00000000-0005-0000-0000-000038050000}"/>
    <cellStyle name="20% - Accent1 29 6" xfId="11795" xr:uid="{00000000-0005-0000-0000-000039050000}"/>
    <cellStyle name="20% - Accent1 29 6 2" xfId="34061" xr:uid="{00000000-0005-0000-0000-00003A050000}"/>
    <cellStyle name="20% - Accent1 29 7" xfId="22969" xr:uid="{00000000-0005-0000-0000-00003B050000}"/>
    <cellStyle name="20% - Accent1 3" xfId="2" xr:uid="{00000000-0005-0000-0000-00003C050000}"/>
    <cellStyle name="20% - Accent1 3 2" xfId="282" xr:uid="{00000000-0005-0000-0000-00003D050000}"/>
    <cellStyle name="20% - Accent1 3 2 2" xfId="3096" xr:uid="{00000000-0005-0000-0000-00003E050000}"/>
    <cellStyle name="20% - Accent1 3 2 2 2" xfId="7679" xr:uid="{00000000-0005-0000-0000-00003F050000}"/>
    <cellStyle name="20% - Accent1 3 2 2 2 2" xfId="18776" xr:uid="{00000000-0005-0000-0000-000040050000}"/>
    <cellStyle name="20% - Accent1 3 2 2 2 2 2" xfId="41040" xr:uid="{00000000-0005-0000-0000-000041050000}"/>
    <cellStyle name="20% - Accent1 3 2 2 2 3" xfId="29948" xr:uid="{00000000-0005-0000-0000-000042050000}"/>
    <cellStyle name="20% - Accent1 3 2 2 3" xfId="14193" xr:uid="{00000000-0005-0000-0000-000043050000}"/>
    <cellStyle name="20% - Accent1 3 2 2 3 2" xfId="36458" xr:uid="{00000000-0005-0000-0000-000044050000}"/>
    <cellStyle name="20% - Accent1 3 2 2 4" xfId="25366" xr:uid="{00000000-0005-0000-0000-000045050000}"/>
    <cellStyle name="20% - Accent1 3 2 3" xfId="5870" xr:uid="{00000000-0005-0000-0000-000046050000}"/>
    <cellStyle name="20% - Accent1 3 2 3 2" xfId="16967" xr:uid="{00000000-0005-0000-0000-000047050000}"/>
    <cellStyle name="20% - Accent1 3 2 3 2 2" xfId="39231" xr:uid="{00000000-0005-0000-0000-000048050000}"/>
    <cellStyle name="20% - Accent1 3 2 3 3" xfId="28139" xr:uid="{00000000-0005-0000-0000-000049050000}"/>
    <cellStyle name="20% - Accent1 3 2 4" xfId="1276" xr:uid="{00000000-0005-0000-0000-00004A050000}"/>
    <cellStyle name="20% - Accent1 3 2 4 2" xfId="12383" xr:uid="{00000000-0005-0000-0000-00004B050000}"/>
    <cellStyle name="20% - Accent1 3 2 4 2 2" xfId="34648" xr:uid="{00000000-0005-0000-0000-00004C050000}"/>
    <cellStyle name="20% - Accent1 3 2 4 3" xfId="23556" xr:uid="{00000000-0005-0000-0000-00004D050000}"/>
    <cellStyle name="20% - Accent1 3 2 5" xfId="11403" xr:uid="{00000000-0005-0000-0000-00004E050000}"/>
    <cellStyle name="20% - Accent1 3 2 5 2" xfId="33669" xr:uid="{00000000-0005-0000-0000-00004F050000}"/>
    <cellStyle name="20% - Accent1 3 2 6" xfId="22577" xr:uid="{00000000-0005-0000-0000-000050050000}"/>
    <cellStyle name="20% - Accent1 3 3" xfId="4020" xr:uid="{00000000-0005-0000-0000-000051050000}"/>
    <cellStyle name="20% - Accent1 3 3 2" xfId="8603" xr:uid="{00000000-0005-0000-0000-000052050000}"/>
    <cellStyle name="20% - Accent1 3 3 2 2" xfId="19700" xr:uid="{00000000-0005-0000-0000-000053050000}"/>
    <cellStyle name="20% - Accent1 3 3 2 2 2" xfId="41964" xr:uid="{00000000-0005-0000-0000-000054050000}"/>
    <cellStyle name="20% - Accent1 3 3 2 3" xfId="30872" xr:uid="{00000000-0005-0000-0000-000055050000}"/>
    <cellStyle name="20% - Accent1 3 3 3" xfId="15117" xr:uid="{00000000-0005-0000-0000-000056050000}"/>
    <cellStyle name="20% - Accent1 3 3 3 2" xfId="37382" xr:uid="{00000000-0005-0000-0000-000057050000}"/>
    <cellStyle name="20% - Accent1 3 3 4" xfId="26290" xr:uid="{00000000-0005-0000-0000-000058050000}"/>
    <cellStyle name="20% - Accent1 3 4" xfId="2211" xr:uid="{00000000-0005-0000-0000-000059050000}"/>
    <cellStyle name="20% - Accent1 3 4 2" xfId="6794" xr:uid="{00000000-0005-0000-0000-00005A050000}"/>
    <cellStyle name="20% - Accent1 3 4 2 2" xfId="17891" xr:uid="{00000000-0005-0000-0000-00005B050000}"/>
    <cellStyle name="20% - Accent1 3 4 2 2 2" xfId="40155" xr:uid="{00000000-0005-0000-0000-00005C050000}"/>
    <cellStyle name="20% - Accent1 3 4 2 3" xfId="29063" xr:uid="{00000000-0005-0000-0000-00005D050000}"/>
    <cellStyle name="20% - Accent1 3 4 3" xfId="13308" xr:uid="{00000000-0005-0000-0000-00005E050000}"/>
    <cellStyle name="20% - Accent1 3 4 3 2" xfId="35573" xr:uid="{00000000-0005-0000-0000-00005F050000}"/>
    <cellStyle name="20% - Accent1 3 4 4" xfId="24481" xr:uid="{00000000-0005-0000-0000-000060050000}"/>
    <cellStyle name="20% - Accent1 3 5" xfId="4945" xr:uid="{00000000-0005-0000-0000-000061050000}"/>
    <cellStyle name="20% - Accent1 3 5 2" xfId="16042" xr:uid="{00000000-0005-0000-0000-000062050000}"/>
    <cellStyle name="20% - Accent1 3 5 2 2" xfId="38306" xr:uid="{00000000-0005-0000-0000-000063050000}"/>
    <cellStyle name="20% - Accent1 3 5 3" xfId="27214" xr:uid="{00000000-0005-0000-0000-000064050000}"/>
    <cellStyle name="20% - Accent1 3 6" xfId="352" xr:uid="{00000000-0005-0000-0000-000065050000}"/>
    <cellStyle name="20% - Accent1 3 6 2" xfId="11470" xr:uid="{00000000-0005-0000-0000-000066050000}"/>
    <cellStyle name="20% - Accent1 3 6 2 2" xfId="33736" xr:uid="{00000000-0005-0000-0000-000067050000}"/>
    <cellStyle name="20% - Accent1 3 6 3" xfId="22644" xr:uid="{00000000-0005-0000-0000-000068050000}"/>
    <cellStyle name="20% - Accent1 3 7" xfId="11180" xr:uid="{00000000-0005-0000-0000-000069050000}"/>
    <cellStyle name="20% - Accent1 3 7 2" xfId="33448" xr:uid="{00000000-0005-0000-0000-00006A050000}"/>
    <cellStyle name="20% - Accent1 3 8" xfId="22356" xr:uid="{00000000-0005-0000-0000-00006B050000}"/>
    <cellStyle name="20% - Accent1 30" xfId="694" xr:uid="{00000000-0005-0000-0000-00006C050000}"/>
    <cellStyle name="20% - Accent1 30 2" xfId="1631" xr:uid="{00000000-0005-0000-0000-00006D050000}"/>
    <cellStyle name="20% - Accent1 30 2 2" xfId="3447" xr:uid="{00000000-0005-0000-0000-00006E050000}"/>
    <cellStyle name="20% - Accent1 30 2 2 2" xfId="8030" xr:uid="{00000000-0005-0000-0000-00006F050000}"/>
    <cellStyle name="20% - Accent1 30 2 2 2 2" xfId="19127" xr:uid="{00000000-0005-0000-0000-000070050000}"/>
    <cellStyle name="20% - Accent1 30 2 2 2 2 2" xfId="41391" xr:uid="{00000000-0005-0000-0000-000071050000}"/>
    <cellStyle name="20% - Accent1 30 2 2 2 3" xfId="30299" xr:uid="{00000000-0005-0000-0000-000072050000}"/>
    <cellStyle name="20% - Accent1 30 2 2 3" xfId="14544" xr:uid="{00000000-0005-0000-0000-000073050000}"/>
    <cellStyle name="20% - Accent1 30 2 2 3 2" xfId="36809" xr:uid="{00000000-0005-0000-0000-000074050000}"/>
    <cellStyle name="20% - Accent1 30 2 2 4" xfId="25717" xr:uid="{00000000-0005-0000-0000-000075050000}"/>
    <cellStyle name="20% - Accent1 30 2 3" xfId="6221" xr:uid="{00000000-0005-0000-0000-000076050000}"/>
    <cellStyle name="20% - Accent1 30 2 3 2" xfId="17318" xr:uid="{00000000-0005-0000-0000-000077050000}"/>
    <cellStyle name="20% - Accent1 30 2 3 2 2" xfId="39582" xr:uid="{00000000-0005-0000-0000-000078050000}"/>
    <cellStyle name="20% - Accent1 30 2 3 3" xfId="28490" xr:uid="{00000000-0005-0000-0000-000079050000}"/>
    <cellStyle name="20% - Accent1 30 2 4" xfId="12734" xr:uid="{00000000-0005-0000-0000-00007A050000}"/>
    <cellStyle name="20% - Accent1 30 2 4 2" xfId="34999" xr:uid="{00000000-0005-0000-0000-00007B050000}"/>
    <cellStyle name="20% - Accent1 30 2 5" xfId="23907" xr:uid="{00000000-0005-0000-0000-00007C050000}"/>
    <cellStyle name="20% - Accent1 30 3" xfId="4371" xr:uid="{00000000-0005-0000-0000-00007D050000}"/>
    <cellStyle name="20% - Accent1 30 3 2" xfId="8954" xr:uid="{00000000-0005-0000-0000-00007E050000}"/>
    <cellStyle name="20% - Accent1 30 3 2 2" xfId="20051" xr:uid="{00000000-0005-0000-0000-00007F050000}"/>
    <cellStyle name="20% - Accent1 30 3 2 2 2" xfId="42315" xr:uid="{00000000-0005-0000-0000-000080050000}"/>
    <cellStyle name="20% - Accent1 30 3 2 3" xfId="31223" xr:uid="{00000000-0005-0000-0000-000081050000}"/>
    <cellStyle name="20% - Accent1 30 3 3" xfId="15468" xr:uid="{00000000-0005-0000-0000-000082050000}"/>
    <cellStyle name="20% - Accent1 30 3 3 2" xfId="37733" xr:uid="{00000000-0005-0000-0000-000083050000}"/>
    <cellStyle name="20% - Accent1 30 3 4" xfId="26641" xr:uid="{00000000-0005-0000-0000-000084050000}"/>
    <cellStyle name="20% - Accent1 30 4" xfId="2562" xr:uid="{00000000-0005-0000-0000-000085050000}"/>
    <cellStyle name="20% - Accent1 30 4 2" xfId="7145" xr:uid="{00000000-0005-0000-0000-000086050000}"/>
    <cellStyle name="20% - Accent1 30 4 2 2" xfId="18242" xr:uid="{00000000-0005-0000-0000-000087050000}"/>
    <cellStyle name="20% - Accent1 30 4 2 2 2" xfId="40506" xr:uid="{00000000-0005-0000-0000-000088050000}"/>
    <cellStyle name="20% - Accent1 30 4 2 3" xfId="29414" xr:uid="{00000000-0005-0000-0000-000089050000}"/>
    <cellStyle name="20% - Accent1 30 4 3" xfId="13659" xr:uid="{00000000-0005-0000-0000-00008A050000}"/>
    <cellStyle name="20% - Accent1 30 4 3 2" xfId="35924" xr:uid="{00000000-0005-0000-0000-00008B050000}"/>
    <cellStyle name="20% - Accent1 30 4 4" xfId="24832" xr:uid="{00000000-0005-0000-0000-00008C050000}"/>
    <cellStyle name="20% - Accent1 30 5" xfId="5296" xr:uid="{00000000-0005-0000-0000-00008D050000}"/>
    <cellStyle name="20% - Accent1 30 5 2" xfId="16393" xr:uid="{00000000-0005-0000-0000-00008E050000}"/>
    <cellStyle name="20% - Accent1 30 5 2 2" xfId="38657" xr:uid="{00000000-0005-0000-0000-00008F050000}"/>
    <cellStyle name="20% - Accent1 30 5 3" xfId="27565" xr:uid="{00000000-0005-0000-0000-000090050000}"/>
    <cellStyle name="20% - Accent1 30 6" xfId="11808" xr:uid="{00000000-0005-0000-0000-000091050000}"/>
    <cellStyle name="20% - Accent1 30 6 2" xfId="34074" xr:uid="{00000000-0005-0000-0000-000092050000}"/>
    <cellStyle name="20% - Accent1 30 7" xfId="22982" xr:uid="{00000000-0005-0000-0000-000093050000}"/>
    <cellStyle name="20% - Accent1 31" xfId="707" xr:uid="{00000000-0005-0000-0000-000094050000}"/>
    <cellStyle name="20% - Accent1 31 2" xfId="1644" xr:uid="{00000000-0005-0000-0000-000095050000}"/>
    <cellStyle name="20% - Accent1 31 2 2" xfId="3460" xr:uid="{00000000-0005-0000-0000-000096050000}"/>
    <cellStyle name="20% - Accent1 31 2 2 2" xfId="8043" xr:uid="{00000000-0005-0000-0000-000097050000}"/>
    <cellStyle name="20% - Accent1 31 2 2 2 2" xfId="19140" xr:uid="{00000000-0005-0000-0000-000098050000}"/>
    <cellStyle name="20% - Accent1 31 2 2 2 2 2" xfId="41404" xr:uid="{00000000-0005-0000-0000-000099050000}"/>
    <cellStyle name="20% - Accent1 31 2 2 2 3" xfId="30312" xr:uid="{00000000-0005-0000-0000-00009A050000}"/>
    <cellStyle name="20% - Accent1 31 2 2 3" xfId="14557" xr:uid="{00000000-0005-0000-0000-00009B050000}"/>
    <cellStyle name="20% - Accent1 31 2 2 3 2" xfId="36822" xr:uid="{00000000-0005-0000-0000-00009C050000}"/>
    <cellStyle name="20% - Accent1 31 2 2 4" xfId="25730" xr:uid="{00000000-0005-0000-0000-00009D050000}"/>
    <cellStyle name="20% - Accent1 31 2 3" xfId="6234" xr:uid="{00000000-0005-0000-0000-00009E050000}"/>
    <cellStyle name="20% - Accent1 31 2 3 2" xfId="17331" xr:uid="{00000000-0005-0000-0000-00009F050000}"/>
    <cellStyle name="20% - Accent1 31 2 3 2 2" xfId="39595" xr:uid="{00000000-0005-0000-0000-0000A0050000}"/>
    <cellStyle name="20% - Accent1 31 2 3 3" xfId="28503" xr:uid="{00000000-0005-0000-0000-0000A1050000}"/>
    <cellStyle name="20% - Accent1 31 2 4" xfId="12747" xr:uid="{00000000-0005-0000-0000-0000A2050000}"/>
    <cellStyle name="20% - Accent1 31 2 4 2" xfId="35012" xr:uid="{00000000-0005-0000-0000-0000A3050000}"/>
    <cellStyle name="20% - Accent1 31 2 5" xfId="23920" xr:uid="{00000000-0005-0000-0000-0000A4050000}"/>
    <cellStyle name="20% - Accent1 31 3" xfId="4384" xr:uid="{00000000-0005-0000-0000-0000A5050000}"/>
    <cellStyle name="20% - Accent1 31 3 2" xfId="8967" xr:uid="{00000000-0005-0000-0000-0000A6050000}"/>
    <cellStyle name="20% - Accent1 31 3 2 2" xfId="20064" xr:uid="{00000000-0005-0000-0000-0000A7050000}"/>
    <cellStyle name="20% - Accent1 31 3 2 2 2" xfId="42328" xr:uid="{00000000-0005-0000-0000-0000A8050000}"/>
    <cellStyle name="20% - Accent1 31 3 2 3" xfId="31236" xr:uid="{00000000-0005-0000-0000-0000A9050000}"/>
    <cellStyle name="20% - Accent1 31 3 3" xfId="15481" xr:uid="{00000000-0005-0000-0000-0000AA050000}"/>
    <cellStyle name="20% - Accent1 31 3 3 2" xfId="37746" xr:uid="{00000000-0005-0000-0000-0000AB050000}"/>
    <cellStyle name="20% - Accent1 31 3 4" xfId="26654" xr:uid="{00000000-0005-0000-0000-0000AC050000}"/>
    <cellStyle name="20% - Accent1 31 4" xfId="2575" xr:uid="{00000000-0005-0000-0000-0000AD050000}"/>
    <cellStyle name="20% - Accent1 31 4 2" xfId="7158" xr:uid="{00000000-0005-0000-0000-0000AE050000}"/>
    <cellStyle name="20% - Accent1 31 4 2 2" xfId="18255" xr:uid="{00000000-0005-0000-0000-0000AF050000}"/>
    <cellStyle name="20% - Accent1 31 4 2 2 2" xfId="40519" xr:uid="{00000000-0005-0000-0000-0000B0050000}"/>
    <cellStyle name="20% - Accent1 31 4 2 3" xfId="29427" xr:uid="{00000000-0005-0000-0000-0000B1050000}"/>
    <cellStyle name="20% - Accent1 31 4 3" xfId="13672" xr:uid="{00000000-0005-0000-0000-0000B2050000}"/>
    <cellStyle name="20% - Accent1 31 4 3 2" xfId="35937" xr:uid="{00000000-0005-0000-0000-0000B3050000}"/>
    <cellStyle name="20% - Accent1 31 4 4" xfId="24845" xr:uid="{00000000-0005-0000-0000-0000B4050000}"/>
    <cellStyle name="20% - Accent1 31 5" xfId="5309" xr:uid="{00000000-0005-0000-0000-0000B5050000}"/>
    <cellStyle name="20% - Accent1 31 5 2" xfId="16406" xr:uid="{00000000-0005-0000-0000-0000B6050000}"/>
    <cellStyle name="20% - Accent1 31 5 2 2" xfId="38670" xr:uid="{00000000-0005-0000-0000-0000B7050000}"/>
    <cellStyle name="20% - Accent1 31 5 3" xfId="27578" xr:uid="{00000000-0005-0000-0000-0000B8050000}"/>
    <cellStyle name="20% - Accent1 31 6" xfId="11821" xr:uid="{00000000-0005-0000-0000-0000B9050000}"/>
    <cellStyle name="20% - Accent1 31 6 2" xfId="34087" xr:uid="{00000000-0005-0000-0000-0000BA050000}"/>
    <cellStyle name="20% - Accent1 31 7" xfId="22995" xr:uid="{00000000-0005-0000-0000-0000BB050000}"/>
    <cellStyle name="20% - Accent1 32" xfId="720" xr:uid="{00000000-0005-0000-0000-0000BC050000}"/>
    <cellStyle name="20% - Accent1 32 2" xfId="1657" xr:uid="{00000000-0005-0000-0000-0000BD050000}"/>
    <cellStyle name="20% - Accent1 32 2 2" xfId="3473" xr:uid="{00000000-0005-0000-0000-0000BE050000}"/>
    <cellStyle name="20% - Accent1 32 2 2 2" xfId="8056" xr:uid="{00000000-0005-0000-0000-0000BF050000}"/>
    <cellStyle name="20% - Accent1 32 2 2 2 2" xfId="19153" xr:uid="{00000000-0005-0000-0000-0000C0050000}"/>
    <cellStyle name="20% - Accent1 32 2 2 2 2 2" xfId="41417" xr:uid="{00000000-0005-0000-0000-0000C1050000}"/>
    <cellStyle name="20% - Accent1 32 2 2 2 3" xfId="30325" xr:uid="{00000000-0005-0000-0000-0000C2050000}"/>
    <cellStyle name="20% - Accent1 32 2 2 3" xfId="14570" xr:uid="{00000000-0005-0000-0000-0000C3050000}"/>
    <cellStyle name="20% - Accent1 32 2 2 3 2" xfId="36835" xr:uid="{00000000-0005-0000-0000-0000C4050000}"/>
    <cellStyle name="20% - Accent1 32 2 2 4" xfId="25743" xr:uid="{00000000-0005-0000-0000-0000C5050000}"/>
    <cellStyle name="20% - Accent1 32 2 3" xfId="6247" xr:uid="{00000000-0005-0000-0000-0000C6050000}"/>
    <cellStyle name="20% - Accent1 32 2 3 2" xfId="17344" xr:uid="{00000000-0005-0000-0000-0000C7050000}"/>
    <cellStyle name="20% - Accent1 32 2 3 2 2" xfId="39608" xr:uid="{00000000-0005-0000-0000-0000C8050000}"/>
    <cellStyle name="20% - Accent1 32 2 3 3" xfId="28516" xr:uid="{00000000-0005-0000-0000-0000C9050000}"/>
    <cellStyle name="20% - Accent1 32 2 4" xfId="12760" xr:uid="{00000000-0005-0000-0000-0000CA050000}"/>
    <cellStyle name="20% - Accent1 32 2 4 2" xfId="35025" xr:uid="{00000000-0005-0000-0000-0000CB050000}"/>
    <cellStyle name="20% - Accent1 32 2 5" xfId="23933" xr:uid="{00000000-0005-0000-0000-0000CC050000}"/>
    <cellStyle name="20% - Accent1 32 3" xfId="4397" xr:uid="{00000000-0005-0000-0000-0000CD050000}"/>
    <cellStyle name="20% - Accent1 32 3 2" xfId="8980" xr:uid="{00000000-0005-0000-0000-0000CE050000}"/>
    <cellStyle name="20% - Accent1 32 3 2 2" xfId="20077" xr:uid="{00000000-0005-0000-0000-0000CF050000}"/>
    <cellStyle name="20% - Accent1 32 3 2 2 2" xfId="42341" xr:uid="{00000000-0005-0000-0000-0000D0050000}"/>
    <cellStyle name="20% - Accent1 32 3 2 3" xfId="31249" xr:uid="{00000000-0005-0000-0000-0000D1050000}"/>
    <cellStyle name="20% - Accent1 32 3 3" xfId="15494" xr:uid="{00000000-0005-0000-0000-0000D2050000}"/>
    <cellStyle name="20% - Accent1 32 3 3 2" xfId="37759" xr:uid="{00000000-0005-0000-0000-0000D3050000}"/>
    <cellStyle name="20% - Accent1 32 3 4" xfId="26667" xr:uid="{00000000-0005-0000-0000-0000D4050000}"/>
    <cellStyle name="20% - Accent1 32 4" xfId="2588" xr:uid="{00000000-0005-0000-0000-0000D5050000}"/>
    <cellStyle name="20% - Accent1 32 4 2" xfId="7171" xr:uid="{00000000-0005-0000-0000-0000D6050000}"/>
    <cellStyle name="20% - Accent1 32 4 2 2" xfId="18268" xr:uid="{00000000-0005-0000-0000-0000D7050000}"/>
    <cellStyle name="20% - Accent1 32 4 2 2 2" xfId="40532" xr:uid="{00000000-0005-0000-0000-0000D8050000}"/>
    <cellStyle name="20% - Accent1 32 4 2 3" xfId="29440" xr:uid="{00000000-0005-0000-0000-0000D9050000}"/>
    <cellStyle name="20% - Accent1 32 4 3" xfId="13685" xr:uid="{00000000-0005-0000-0000-0000DA050000}"/>
    <cellStyle name="20% - Accent1 32 4 3 2" xfId="35950" xr:uid="{00000000-0005-0000-0000-0000DB050000}"/>
    <cellStyle name="20% - Accent1 32 4 4" xfId="24858" xr:uid="{00000000-0005-0000-0000-0000DC050000}"/>
    <cellStyle name="20% - Accent1 32 5" xfId="5322" xr:uid="{00000000-0005-0000-0000-0000DD050000}"/>
    <cellStyle name="20% - Accent1 32 5 2" xfId="16419" xr:uid="{00000000-0005-0000-0000-0000DE050000}"/>
    <cellStyle name="20% - Accent1 32 5 2 2" xfId="38683" xr:uid="{00000000-0005-0000-0000-0000DF050000}"/>
    <cellStyle name="20% - Accent1 32 5 3" xfId="27591" xr:uid="{00000000-0005-0000-0000-0000E0050000}"/>
    <cellStyle name="20% - Accent1 32 6" xfId="11834" xr:uid="{00000000-0005-0000-0000-0000E1050000}"/>
    <cellStyle name="20% - Accent1 32 6 2" xfId="34100" xr:uid="{00000000-0005-0000-0000-0000E2050000}"/>
    <cellStyle name="20% - Accent1 32 7" xfId="23008" xr:uid="{00000000-0005-0000-0000-0000E3050000}"/>
    <cellStyle name="20% - Accent1 33" xfId="734" xr:uid="{00000000-0005-0000-0000-0000E4050000}"/>
    <cellStyle name="20% - Accent1 33 2" xfId="1671" xr:uid="{00000000-0005-0000-0000-0000E5050000}"/>
    <cellStyle name="20% - Accent1 33 2 2" xfId="3486" xr:uid="{00000000-0005-0000-0000-0000E6050000}"/>
    <cellStyle name="20% - Accent1 33 2 2 2" xfId="8069" xr:uid="{00000000-0005-0000-0000-0000E7050000}"/>
    <cellStyle name="20% - Accent1 33 2 2 2 2" xfId="19166" xr:uid="{00000000-0005-0000-0000-0000E8050000}"/>
    <cellStyle name="20% - Accent1 33 2 2 2 2 2" xfId="41430" xr:uid="{00000000-0005-0000-0000-0000E9050000}"/>
    <cellStyle name="20% - Accent1 33 2 2 2 3" xfId="30338" xr:uid="{00000000-0005-0000-0000-0000EA050000}"/>
    <cellStyle name="20% - Accent1 33 2 2 3" xfId="14583" xr:uid="{00000000-0005-0000-0000-0000EB050000}"/>
    <cellStyle name="20% - Accent1 33 2 2 3 2" xfId="36848" xr:uid="{00000000-0005-0000-0000-0000EC050000}"/>
    <cellStyle name="20% - Accent1 33 2 2 4" xfId="25756" xr:uid="{00000000-0005-0000-0000-0000ED050000}"/>
    <cellStyle name="20% - Accent1 33 2 3" xfId="6260" xr:uid="{00000000-0005-0000-0000-0000EE050000}"/>
    <cellStyle name="20% - Accent1 33 2 3 2" xfId="17357" xr:uid="{00000000-0005-0000-0000-0000EF050000}"/>
    <cellStyle name="20% - Accent1 33 2 3 2 2" xfId="39621" xr:uid="{00000000-0005-0000-0000-0000F0050000}"/>
    <cellStyle name="20% - Accent1 33 2 3 3" xfId="28529" xr:uid="{00000000-0005-0000-0000-0000F1050000}"/>
    <cellStyle name="20% - Accent1 33 2 4" xfId="12773" xr:uid="{00000000-0005-0000-0000-0000F2050000}"/>
    <cellStyle name="20% - Accent1 33 2 4 2" xfId="35038" xr:uid="{00000000-0005-0000-0000-0000F3050000}"/>
    <cellStyle name="20% - Accent1 33 2 5" xfId="23946" xr:uid="{00000000-0005-0000-0000-0000F4050000}"/>
    <cellStyle name="20% - Accent1 33 3" xfId="4410" xr:uid="{00000000-0005-0000-0000-0000F5050000}"/>
    <cellStyle name="20% - Accent1 33 3 2" xfId="8993" xr:uid="{00000000-0005-0000-0000-0000F6050000}"/>
    <cellStyle name="20% - Accent1 33 3 2 2" xfId="20090" xr:uid="{00000000-0005-0000-0000-0000F7050000}"/>
    <cellStyle name="20% - Accent1 33 3 2 2 2" xfId="42354" xr:uid="{00000000-0005-0000-0000-0000F8050000}"/>
    <cellStyle name="20% - Accent1 33 3 2 3" xfId="31262" xr:uid="{00000000-0005-0000-0000-0000F9050000}"/>
    <cellStyle name="20% - Accent1 33 3 3" xfId="15507" xr:uid="{00000000-0005-0000-0000-0000FA050000}"/>
    <cellStyle name="20% - Accent1 33 3 3 2" xfId="37772" xr:uid="{00000000-0005-0000-0000-0000FB050000}"/>
    <cellStyle name="20% - Accent1 33 3 4" xfId="26680" xr:uid="{00000000-0005-0000-0000-0000FC050000}"/>
    <cellStyle name="20% - Accent1 33 4" xfId="2601" xr:uid="{00000000-0005-0000-0000-0000FD050000}"/>
    <cellStyle name="20% - Accent1 33 4 2" xfId="7184" xr:uid="{00000000-0005-0000-0000-0000FE050000}"/>
    <cellStyle name="20% - Accent1 33 4 2 2" xfId="18281" xr:uid="{00000000-0005-0000-0000-0000FF050000}"/>
    <cellStyle name="20% - Accent1 33 4 2 2 2" xfId="40545" xr:uid="{00000000-0005-0000-0000-000000060000}"/>
    <cellStyle name="20% - Accent1 33 4 2 3" xfId="29453" xr:uid="{00000000-0005-0000-0000-000001060000}"/>
    <cellStyle name="20% - Accent1 33 4 3" xfId="13698" xr:uid="{00000000-0005-0000-0000-000002060000}"/>
    <cellStyle name="20% - Accent1 33 4 3 2" xfId="35963" xr:uid="{00000000-0005-0000-0000-000003060000}"/>
    <cellStyle name="20% - Accent1 33 4 4" xfId="24871" xr:uid="{00000000-0005-0000-0000-000004060000}"/>
    <cellStyle name="20% - Accent1 33 5" xfId="5335" xr:uid="{00000000-0005-0000-0000-000005060000}"/>
    <cellStyle name="20% - Accent1 33 5 2" xfId="16432" xr:uid="{00000000-0005-0000-0000-000006060000}"/>
    <cellStyle name="20% - Accent1 33 5 2 2" xfId="38696" xr:uid="{00000000-0005-0000-0000-000007060000}"/>
    <cellStyle name="20% - Accent1 33 5 3" xfId="27604" xr:uid="{00000000-0005-0000-0000-000008060000}"/>
    <cellStyle name="20% - Accent1 33 6" xfId="11847" xr:uid="{00000000-0005-0000-0000-000009060000}"/>
    <cellStyle name="20% - Accent1 33 6 2" xfId="34113" xr:uid="{00000000-0005-0000-0000-00000A060000}"/>
    <cellStyle name="20% - Accent1 33 7" xfId="23021" xr:uid="{00000000-0005-0000-0000-00000B060000}"/>
    <cellStyle name="20% - Accent1 34" xfId="747" xr:uid="{00000000-0005-0000-0000-00000C060000}"/>
    <cellStyle name="20% - Accent1 34 2" xfId="1684" xr:uid="{00000000-0005-0000-0000-00000D060000}"/>
    <cellStyle name="20% - Accent1 34 2 2" xfId="3499" xr:uid="{00000000-0005-0000-0000-00000E060000}"/>
    <cellStyle name="20% - Accent1 34 2 2 2" xfId="8082" xr:uid="{00000000-0005-0000-0000-00000F060000}"/>
    <cellStyle name="20% - Accent1 34 2 2 2 2" xfId="19179" xr:uid="{00000000-0005-0000-0000-000010060000}"/>
    <cellStyle name="20% - Accent1 34 2 2 2 2 2" xfId="41443" xr:uid="{00000000-0005-0000-0000-000011060000}"/>
    <cellStyle name="20% - Accent1 34 2 2 2 3" xfId="30351" xr:uid="{00000000-0005-0000-0000-000012060000}"/>
    <cellStyle name="20% - Accent1 34 2 2 3" xfId="14596" xr:uid="{00000000-0005-0000-0000-000013060000}"/>
    <cellStyle name="20% - Accent1 34 2 2 3 2" xfId="36861" xr:uid="{00000000-0005-0000-0000-000014060000}"/>
    <cellStyle name="20% - Accent1 34 2 2 4" xfId="25769" xr:uid="{00000000-0005-0000-0000-000015060000}"/>
    <cellStyle name="20% - Accent1 34 2 3" xfId="6273" xr:uid="{00000000-0005-0000-0000-000016060000}"/>
    <cellStyle name="20% - Accent1 34 2 3 2" xfId="17370" xr:uid="{00000000-0005-0000-0000-000017060000}"/>
    <cellStyle name="20% - Accent1 34 2 3 2 2" xfId="39634" xr:uid="{00000000-0005-0000-0000-000018060000}"/>
    <cellStyle name="20% - Accent1 34 2 3 3" xfId="28542" xr:uid="{00000000-0005-0000-0000-000019060000}"/>
    <cellStyle name="20% - Accent1 34 2 4" xfId="12786" xr:uid="{00000000-0005-0000-0000-00001A060000}"/>
    <cellStyle name="20% - Accent1 34 2 4 2" xfId="35051" xr:uid="{00000000-0005-0000-0000-00001B060000}"/>
    <cellStyle name="20% - Accent1 34 2 5" xfId="23959" xr:uid="{00000000-0005-0000-0000-00001C060000}"/>
    <cellStyle name="20% - Accent1 34 3" xfId="4423" xr:uid="{00000000-0005-0000-0000-00001D060000}"/>
    <cellStyle name="20% - Accent1 34 3 2" xfId="9006" xr:uid="{00000000-0005-0000-0000-00001E060000}"/>
    <cellStyle name="20% - Accent1 34 3 2 2" xfId="20103" xr:uid="{00000000-0005-0000-0000-00001F060000}"/>
    <cellStyle name="20% - Accent1 34 3 2 2 2" xfId="42367" xr:uid="{00000000-0005-0000-0000-000020060000}"/>
    <cellStyle name="20% - Accent1 34 3 2 3" xfId="31275" xr:uid="{00000000-0005-0000-0000-000021060000}"/>
    <cellStyle name="20% - Accent1 34 3 3" xfId="15520" xr:uid="{00000000-0005-0000-0000-000022060000}"/>
    <cellStyle name="20% - Accent1 34 3 3 2" xfId="37785" xr:uid="{00000000-0005-0000-0000-000023060000}"/>
    <cellStyle name="20% - Accent1 34 3 4" xfId="26693" xr:uid="{00000000-0005-0000-0000-000024060000}"/>
    <cellStyle name="20% - Accent1 34 4" xfId="2614" xr:uid="{00000000-0005-0000-0000-000025060000}"/>
    <cellStyle name="20% - Accent1 34 4 2" xfId="7197" xr:uid="{00000000-0005-0000-0000-000026060000}"/>
    <cellStyle name="20% - Accent1 34 4 2 2" xfId="18294" xr:uid="{00000000-0005-0000-0000-000027060000}"/>
    <cellStyle name="20% - Accent1 34 4 2 2 2" xfId="40558" xr:uid="{00000000-0005-0000-0000-000028060000}"/>
    <cellStyle name="20% - Accent1 34 4 2 3" xfId="29466" xr:uid="{00000000-0005-0000-0000-000029060000}"/>
    <cellStyle name="20% - Accent1 34 4 3" xfId="13711" xr:uid="{00000000-0005-0000-0000-00002A060000}"/>
    <cellStyle name="20% - Accent1 34 4 3 2" xfId="35976" xr:uid="{00000000-0005-0000-0000-00002B060000}"/>
    <cellStyle name="20% - Accent1 34 4 4" xfId="24884" xr:uid="{00000000-0005-0000-0000-00002C060000}"/>
    <cellStyle name="20% - Accent1 34 5" xfId="5348" xr:uid="{00000000-0005-0000-0000-00002D060000}"/>
    <cellStyle name="20% - Accent1 34 5 2" xfId="16445" xr:uid="{00000000-0005-0000-0000-00002E060000}"/>
    <cellStyle name="20% - Accent1 34 5 2 2" xfId="38709" xr:uid="{00000000-0005-0000-0000-00002F060000}"/>
    <cellStyle name="20% - Accent1 34 5 3" xfId="27617" xr:uid="{00000000-0005-0000-0000-000030060000}"/>
    <cellStyle name="20% - Accent1 34 6" xfId="11860" xr:uid="{00000000-0005-0000-0000-000031060000}"/>
    <cellStyle name="20% - Accent1 34 6 2" xfId="34126" xr:uid="{00000000-0005-0000-0000-000032060000}"/>
    <cellStyle name="20% - Accent1 34 7" xfId="23034" xr:uid="{00000000-0005-0000-0000-000033060000}"/>
    <cellStyle name="20% - Accent1 35" xfId="760" xr:uid="{00000000-0005-0000-0000-000034060000}"/>
    <cellStyle name="20% - Accent1 35 2" xfId="1697" xr:uid="{00000000-0005-0000-0000-000035060000}"/>
    <cellStyle name="20% - Accent1 35 2 2" xfId="3512" xr:uid="{00000000-0005-0000-0000-000036060000}"/>
    <cellStyle name="20% - Accent1 35 2 2 2" xfId="8095" xr:uid="{00000000-0005-0000-0000-000037060000}"/>
    <cellStyle name="20% - Accent1 35 2 2 2 2" xfId="19192" xr:uid="{00000000-0005-0000-0000-000038060000}"/>
    <cellStyle name="20% - Accent1 35 2 2 2 2 2" xfId="41456" xr:uid="{00000000-0005-0000-0000-000039060000}"/>
    <cellStyle name="20% - Accent1 35 2 2 2 3" xfId="30364" xr:uid="{00000000-0005-0000-0000-00003A060000}"/>
    <cellStyle name="20% - Accent1 35 2 2 3" xfId="14609" xr:uid="{00000000-0005-0000-0000-00003B060000}"/>
    <cellStyle name="20% - Accent1 35 2 2 3 2" xfId="36874" xr:uid="{00000000-0005-0000-0000-00003C060000}"/>
    <cellStyle name="20% - Accent1 35 2 2 4" xfId="25782" xr:uid="{00000000-0005-0000-0000-00003D060000}"/>
    <cellStyle name="20% - Accent1 35 2 3" xfId="6286" xr:uid="{00000000-0005-0000-0000-00003E060000}"/>
    <cellStyle name="20% - Accent1 35 2 3 2" xfId="17383" xr:uid="{00000000-0005-0000-0000-00003F060000}"/>
    <cellStyle name="20% - Accent1 35 2 3 2 2" xfId="39647" xr:uid="{00000000-0005-0000-0000-000040060000}"/>
    <cellStyle name="20% - Accent1 35 2 3 3" xfId="28555" xr:uid="{00000000-0005-0000-0000-000041060000}"/>
    <cellStyle name="20% - Accent1 35 2 4" xfId="12799" xr:uid="{00000000-0005-0000-0000-000042060000}"/>
    <cellStyle name="20% - Accent1 35 2 4 2" xfId="35064" xr:uid="{00000000-0005-0000-0000-000043060000}"/>
    <cellStyle name="20% - Accent1 35 2 5" xfId="23972" xr:uid="{00000000-0005-0000-0000-000044060000}"/>
    <cellStyle name="20% - Accent1 35 3" xfId="4436" xr:uid="{00000000-0005-0000-0000-000045060000}"/>
    <cellStyle name="20% - Accent1 35 3 2" xfId="9019" xr:uid="{00000000-0005-0000-0000-000046060000}"/>
    <cellStyle name="20% - Accent1 35 3 2 2" xfId="20116" xr:uid="{00000000-0005-0000-0000-000047060000}"/>
    <cellStyle name="20% - Accent1 35 3 2 2 2" xfId="42380" xr:uid="{00000000-0005-0000-0000-000048060000}"/>
    <cellStyle name="20% - Accent1 35 3 2 3" xfId="31288" xr:uid="{00000000-0005-0000-0000-000049060000}"/>
    <cellStyle name="20% - Accent1 35 3 3" xfId="15533" xr:uid="{00000000-0005-0000-0000-00004A060000}"/>
    <cellStyle name="20% - Accent1 35 3 3 2" xfId="37798" xr:uid="{00000000-0005-0000-0000-00004B060000}"/>
    <cellStyle name="20% - Accent1 35 3 4" xfId="26706" xr:uid="{00000000-0005-0000-0000-00004C060000}"/>
    <cellStyle name="20% - Accent1 35 4" xfId="2627" xr:uid="{00000000-0005-0000-0000-00004D060000}"/>
    <cellStyle name="20% - Accent1 35 4 2" xfId="7210" xr:uid="{00000000-0005-0000-0000-00004E060000}"/>
    <cellStyle name="20% - Accent1 35 4 2 2" xfId="18307" xr:uid="{00000000-0005-0000-0000-00004F060000}"/>
    <cellStyle name="20% - Accent1 35 4 2 2 2" xfId="40571" xr:uid="{00000000-0005-0000-0000-000050060000}"/>
    <cellStyle name="20% - Accent1 35 4 2 3" xfId="29479" xr:uid="{00000000-0005-0000-0000-000051060000}"/>
    <cellStyle name="20% - Accent1 35 4 3" xfId="13724" xr:uid="{00000000-0005-0000-0000-000052060000}"/>
    <cellStyle name="20% - Accent1 35 4 3 2" xfId="35989" xr:uid="{00000000-0005-0000-0000-000053060000}"/>
    <cellStyle name="20% - Accent1 35 4 4" xfId="24897" xr:uid="{00000000-0005-0000-0000-000054060000}"/>
    <cellStyle name="20% - Accent1 35 5" xfId="5361" xr:uid="{00000000-0005-0000-0000-000055060000}"/>
    <cellStyle name="20% - Accent1 35 5 2" xfId="16458" xr:uid="{00000000-0005-0000-0000-000056060000}"/>
    <cellStyle name="20% - Accent1 35 5 2 2" xfId="38722" xr:uid="{00000000-0005-0000-0000-000057060000}"/>
    <cellStyle name="20% - Accent1 35 5 3" xfId="27630" xr:uid="{00000000-0005-0000-0000-000058060000}"/>
    <cellStyle name="20% - Accent1 35 6" xfId="11873" xr:uid="{00000000-0005-0000-0000-000059060000}"/>
    <cellStyle name="20% - Accent1 35 6 2" xfId="34139" xr:uid="{00000000-0005-0000-0000-00005A060000}"/>
    <cellStyle name="20% - Accent1 35 7" xfId="23047" xr:uid="{00000000-0005-0000-0000-00005B060000}"/>
    <cellStyle name="20% - Accent1 36" xfId="773" xr:uid="{00000000-0005-0000-0000-00005C060000}"/>
    <cellStyle name="20% - Accent1 36 2" xfId="1710" xr:uid="{00000000-0005-0000-0000-00005D060000}"/>
    <cellStyle name="20% - Accent1 36 2 2" xfId="3525" xr:uid="{00000000-0005-0000-0000-00005E060000}"/>
    <cellStyle name="20% - Accent1 36 2 2 2" xfId="8108" xr:uid="{00000000-0005-0000-0000-00005F060000}"/>
    <cellStyle name="20% - Accent1 36 2 2 2 2" xfId="19205" xr:uid="{00000000-0005-0000-0000-000060060000}"/>
    <cellStyle name="20% - Accent1 36 2 2 2 2 2" xfId="41469" xr:uid="{00000000-0005-0000-0000-000061060000}"/>
    <cellStyle name="20% - Accent1 36 2 2 2 3" xfId="30377" xr:uid="{00000000-0005-0000-0000-000062060000}"/>
    <cellStyle name="20% - Accent1 36 2 2 3" xfId="14622" xr:uid="{00000000-0005-0000-0000-000063060000}"/>
    <cellStyle name="20% - Accent1 36 2 2 3 2" xfId="36887" xr:uid="{00000000-0005-0000-0000-000064060000}"/>
    <cellStyle name="20% - Accent1 36 2 2 4" xfId="25795" xr:uid="{00000000-0005-0000-0000-000065060000}"/>
    <cellStyle name="20% - Accent1 36 2 3" xfId="6299" xr:uid="{00000000-0005-0000-0000-000066060000}"/>
    <cellStyle name="20% - Accent1 36 2 3 2" xfId="17396" xr:uid="{00000000-0005-0000-0000-000067060000}"/>
    <cellStyle name="20% - Accent1 36 2 3 2 2" xfId="39660" xr:uid="{00000000-0005-0000-0000-000068060000}"/>
    <cellStyle name="20% - Accent1 36 2 3 3" xfId="28568" xr:uid="{00000000-0005-0000-0000-000069060000}"/>
    <cellStyle name="20% - Accent1 36 2 4" xfId="12812" xr:uid="{00000000-0005-0000-0000-00006A060000}"/>
    <cellStyle name="20% - Accent1 36 2 4 2" xfId="35077" xr:uid="{00000000-0005-0000-0000-00006B060000}"/>
    <cellStyle name="20% - Accent1 36 2 5" xfId="23985" xr:uid="{00000000-0005-0000-0000-00006C060000}"/>
    <cellStyle name="20% - Accent1 36 3" xfId="4449" xr:uid="{00000000-0005-0000-0000-00006D060000}"/>
    <cellStyle name="20% - Accent1 36 3 2" xfId="9032" xr:uid="{00000000-0005-0000-0000-00006E060000}"/>
    <cellStyle name="20% - Accent1 36 3 2 2" xfId="20129" xr:uid="{00000000-0005-0000-0000-00006F060000}"/>
    <cellStyle name="20% - Accent1 36 3 2 2 2" xfId="42393" xr:uid="{00000000-0005-0000-0000-000070060000}"/>
    <cellStyle name="20% - Accent1 36 3 2 3" xfId="31301" xr:uid="{00000000-0005-0000-0000-000071060000}"/>
    <cellStyle name="20% - Accent1 36 3 3" xfId="15546" xr:uid="{00000000-0005-0000-0000-000072060000}"/>
    <cellStyle name="20% - Accent1 36 3 3 2" xfId="37811" xr:uid="{00000000-0005-0000-0000-000073060000}"/>
    <cellStyle name="20% - Accent1 36 3 4" xfId="26719" xr:uid="{00000000-0005-0000-0000-000074060000}"/>
    <cellStyle name="20% - Accent1 36 4" xfId="2640" xr:uid="{00000000-0005-0000-0000-000075060000}"/>
    <cellStyle name="20% - Accent1 36 4 2" xfId="7223" xr:uid="{00000000-0005-0000-0000-000076060000}"/>
    <cellStyle name="20% - Accent1 36 4 2 2" xfId="18320" xr:uid="{00000000-0005-0000-0000-000077060000}"/>
    <cellStyle name="20% - Accent1 36 4 2 2 2" xfId="40584" xr:uid="{00000000-0005-0000-0000-000078060000}"/>
    <cellStyle name="20% - Accent1 36 4 2 3" xfId="29492" xr:uid="{00000000-0005-0000-0000-000079060000}"/>
    <cellStyle name="20% - Accent1 36 4 3" xfId="13737" xr:uid="{00000000-0005-0000-0000-00007A060000}"/>
    <cellStyle name="20% - Accent1 36 4 3 2" xfId="36002" xr:uid="{00000000-0005-0000-0000-00007B060000}"/>
    <cellStyle name="20% - Accent1 36 4 4" xfId="24910" xr:uid="{00000000-0005-0000-0000-00007C060000}"/>
    <cellStyle name="20% - Accent1 36 5" xfId="5374" xr:uid="{00000000-0005-0000-0000-00007D060000}"/>
    <cellStyle name="20% - Accent1 36 5 2" xfId="16471" xr:uid="{00000000-0005-0000-0000-00007E060000}"/>
    <cellStyle name="20% - Accent1 36 5 2 2" xfId="38735" xr:uid="{00000000-0005-0000-0000-00007F060000}"/>
    <cellStyle name="20% - Accent1 36 5 3" xfId="27643" xr:uid="{00000000-0005-0000-0000-000080060000}"/>
    <cellStyle name="20% - Accent1 36 6" xfId="11886" xr:uid="{00000000-0005-0000-0000-000081060000}"/>
    <cellStyle name="20% - Accent1 36 6 2" xfId="34152" xr:uid="{00000000-0005-0000-0000-000082060000}"/>
    <cellStyle name="20% - Accent1 36 7" xfId="23060" xr:uid="{00000000-0005-0000-0000-000083060000}"/>
    <cellStyle name="20% - Accent1 37" xfId="786" xr:uid="{00000000-0005-0000-0000-000084060000}"/>
    <cellStyle name="20% - Accent1 37 2" xfId="1723" xr:uid="{00000000-0005-0000-0000-000085060000}"/>
    <cellStyle name="20% - Accent1 37 2 2" xfId="3538" xr:uid="{00000000-0005-0000-0000-000086060000}"/>
    <cellStyle name="20% - Accent1 37 2 2 2" xfId="8121" xr:uid="{00000000-0005-0000-0000-000087060000}"/>
    <cellStyle name="20% - Accent1 37 2 2 2 2" xfId="19218" xr:uid="{00000000-0005-0000-0000-000088060000}"/>
    <cellStyle name="20% - Accent1 37 2 2 2 2 2" xfId="41482" xr:uid="{00000000-0005-0000-0000-000089060000}"/>
    <cellStyle name="20% - Accent1 37 2 2 2 3" xfId="30390" xr:uid="{00000000-0005-0000-0000-00008A060000}"/>
    <cellStyle name="20% - Accent1 37 2 2 3" xfId="14635" xr:uid="{00000000-0005-0000-0000-00008B060000}"/>
    <cellStyle name="20% - Accent1 37 2 2 3 2" xfId="36900" xr:uid="{00000000-0005-0000-0000-00008C060000}"/>
    <cellStyle name="20% - Accent1 37 2 2 4" xfId="25808" xr:uid="{00000000-0005-0000-0000-00008D060000}"/>
    <cellStyle name="20% - Accent1 37 2 3" xfId="6312" xr:uid="{00000000-0005-0000-0000-00008E060000}"/>
    <cellStyle name="20% - Accent1 37 2 3 2" xfId="17409" xr:uid="{00000000-0005-0000-0000-00008F060000}"/>
    <cellStyle name="20% - Accent1 37 2 3 2 2" xfId="39673" xr:uid="{00000000-0005-0000-0000-000090060000}"/>
    <cellStyle name="20% - Accent1 37 2 3 3" xfId="28581" xr:uid="{00000000-0005-0000-0000-000091060000}"/>
    <cellStyle name="20% - Accent1 37 2 4" xfId="12825" xr:uid="{00000000-0005-0000-0000-000092060000}"/>
    <cellStyle name="20% - Accent1 37 2 4 2" xfId="35090" xr:uid="{00000000-0005-0000-0000-000093060000}"/>
    <cellStyle name="20% - Accent1 37 2 5" xfId="23998" xr:uid="{00000000-0005-0000-0000-000094060000}"/>
    <cellStyle name="20% - Accent1 37 3" xfId="4462" xr:uid="{00000000-0005-0000-0000-000095060000}"/>
    <cellStyle name="20% - Accent1 37 3 2" xfId="9045" xr:uid="{00000000-0005-0000-0000-000096060000}"/>
    <cellStyle name="20% - Accent1 37 3 2 2" xfId="20142" xr:uid="{00000000-0005-0000-0000-000097060000}"/>
    <cellStyle name="20% - Accent1 37 3 2 2 2" xfId="42406" xr:uid="{00000000-0005-0000-0000-000098060000}"/>
    <cellStyle name="20% - Accent1 37 3 2 3" xfId="31314" xr:uid="{00000000-0005-0000-0000-000099060000}"/>
    <cellStyle name="20% - Accent1 37 3 3" xfId="15559" xr:uid="{00000000-0005-0000-0000-00009A060000}"/>
    <cellStyle name="20% - Accent1 37 3 3 2" xfId="37824" xr:uid="{00000000-0005-0000-0000-00009B060000}"/>
    <cellStyle name="20% - Accent1 37 3 4" xfId="26732" xr:uid="{00000000-0005-0000-0000-00009C060000}"/>
    <cellStyle name="20% - Accent1 37 4" xfId="2653" xr:uid="{00000000-0005-0000-0000-00009D060000}"/>
    <cellStyle name="20% - Accent1 37 4 2" xfId="7236" xr:uid="{00000000-0005-0000-0000-00009E060000}"/>
    <cellStyle name="20% - Accent1 37 4 2 2" xfId="18333" xr:uid="{00000000-0005-0000-0000-00009F060000}"/>
    <cellStyle name="20% - Accent1 37 4 2 2 2" xfId="40597" xr:uid="{00000000-0005-0000-0000-0000A0060000}"/>
    <cellStyle name="20% - Accent1 37 4 2 3" xfId="29505" xr:uid="{00000000-0005-0000-0000-0000A1060000}"/>
    <cellStyle name="20% - Accent1 37 4 3" xfId="13750" xr:uid="{00000000-0005-0000-0000-0000A2060000}"/>
    <cellStyle name="20% - Accent1 37 4 3 2" xfId="36015" xr:uid="{00000000-0005-0000-0000-0000A3060000}"/>
    <cellStyle name="20% - Accent1 37 4 4" xfId="24923" xr:uid="{00000000-0005-0000-0000-0000A4060000}"/>
    <cellStyle name="20% - Accent1 37 5" xfId="5387" xr:uid="{00000000-0005-0000-0000-0000A5060000}"/>
    <cellStyle name="20% - Accent1 37 5 2" xfId="16484" xr:uid="{00000000-0005-0000-0000-0000A6060000}"/>
    <cellStyle name="20% - Accent1 37 5 2 2" xfId="38748" xr:uid="{00000000-0005-0000-0000-0000A7060000}"/>
    <cellStyle name="20% - Accent1 37 5 3" xfId="27656" xr:uid="{00000000-0005-0000-0000-0000A8060000}"/>
    <cellStyle name="20% - Accent1 37 6" xfId="11899" xr:uid="{00000000-0005-0000-0000-0000A9060000}"/>
    <cellStyle name="20% - Accent1 37 6 2" xfId="34165" xr:uid="{00000000-0005-0000-0000-0000AA060000}"/>
    <cellStyle name="20% - Accent1 37 7" xfId="23073" xr:uid="{00000000-0005-0000-0000-0000AB060000}"/>
    <cellStyle name="20% - Accent1 38" xfId="800" xr:uid="{00000000-0005-0000-0000-0000AC060000}"/>
    <cellStyle name="20% - Accent1 38 2" xfId="1737" xr:uid="{00000000-0005-0000-0000-0000AD060000}"/>
    <cellStyle name="20% - Accent1 38 2 2" xfId="3551" xr:uid="{00000000-0005-0000-0000-0000AE060000}"/>
    <cellStyle name="20% - Accent1 38 2 2 2" xfId="8134" xr:uid="{00000000-0005-0000-0000-0000AF060000}"/>
    <cellStyle name="20% - Accent1 38 2 2 2 2" xfId="19231" xr:uid="{00000000-0005-0000-0000-0000B0060000}"/>
    <cellStyle name="20% - Accent1 38 2 2 2 2 2" xfId="41495" xr:uid="{00000000-0005-0000-0000-0000B1060000}"/>
    <cellStyle name="20% - Accent1 38 2 2 2 3" xfId="30403" xr:uid="{00000000-0005-0000-0000-0000B2060000}"/>
    <cellStyle name="20% - Accent1 38 2 2 3" xfId="14648" xr:uid="{00000000-0005-0000-0000-0000B3060000}"/>
    <cellStyle name="20% - Accent1 38 2 2 3 2" xfId="36913" xr:uid="{00000000-0005-0000-0000-0000B4060000}"/>
    <cellStyle name="20% - Accent1 38 2 2 4" xfId="25821" xr:uid="{00000000-0005-0000-0000-0000B5060000}"/>
    <cellStyle name="20% - Accent1 38 2 3" xfId="6325" xr:uid="{00000000-0005-0000-0000-0000B6060000}"/>
    <cellStyle name="20% - Accent1 38 2 3 2" xfId="17422" xr:uid="{00000000-0005-0000-0000-0000B7060000}"/>
    <cellStyle name="20% - Accent1 38 2 3 2 2" xfId="39686" xr:uid="{00000000-0005-0000-0000-0000B8060000}"/>
    <cellStyle name="20% - Accent1 38 2 3 3" xfId="28594" xr:uid="{00000000-0005-0000-0000-0000B9060000}"/>
    <cellStyle name="20% - Accent1 38 2 4" xfId="12838" xr:uid="{00000000-0005-0000-0000-0000BA060000}"/>
    <cellStyle name="20% - Accent1 38 2 4 2" xfId="35103" xr:uid="{00000000-0005-0000-0000-0000BB060000}"/>
    <cellStyle name="20% - Accent1 38 2 5" xfId="24011" xr:uid="{00000000-0005-0000-0000-0000BC060000}"/>
    <cellStyle name="20% - Accent1 38 3" xfId="4475" xr:uid="{00000000-0005-0000-0000-0000BD060000}"/>
    <cellStyle name="20% - Accent1 38 3 2" xfId="9058" xr:uid="{00000000-0005-0000-0000-0000BE060000}"/>
    <cellStyle name="20% - Accent1 38 3 2 2" xfId="20155" xr:uid="{00000000-0005-0000-0000-0000BF060000}"/>
    <cellStyle name="20% - Accent1 38 3 2 2 2" xfId="42419" xr:uid="{00000000-0005-0000-0000-0000C0060000}"/>
    <cellStyle name="20% - Accent1 38 3 2 3" xfId="31327" xr:uid="{00000000-0005-0000-0000-0000C1060000}"/>
    <cellStyle name="20% - Accent1 38 3 3" xfId="15572" xr:uid="{00000000-0005-0000-0000-0000C2060000}"/>
    <cellStyle name="20% - Accent1 38 3 3 2" xfId="37837" xr:uid="{00000000-0005-0000-0000-0000C3060000}"/>
    <cellStyle name="20% - Accent1 38 3 4" xfId="26745" xr:uid="{00000000-0005-0000-0000-0000C4060000}"/>
    <cellStyle name="20% - Accent1 38 4" xfId="2666" xr:uid="{00000000-0005-0000-0000-0000C5060000}"/>
    <cellStyle name="20% - Accent1 38 4 2" xfId="7249" xr:uid="{00000000-0005-0000-0000-0000C6060000}"/>
    <cellStyle name="20% - Accent1 38 4 2 2" xfId="18346" xr:uid="{00000000-0005-0000-0000-0000C7060000}"/>
    <cellStyle name="20% - Accent1 38 4 2 2 2" xfId="40610" xr:uid="{00000000-0005-0000-0000-0000C8060000}"/>
    <cellStyle name="20% - Accent1 38 4 2 3" xfId="29518" xr:uid="{00000000-0005-0000-0000-0000C9060000}"/>
    <cellStyle name="20% - Accent1 38 4 3" xfId="13763" xr:uid="{00000000-0005-0000-0000-0000CA060000}"/>
    <cellStyle name="20% - Accent1 38 4 3 2" xfId="36028" xr:uid="{00000000-0005-0000-0000-0000CB060000}"/>
    <cellStyle name="20% - Accent1 38 4 4" xfId="24936" xr:uid="{00000000-0005-0000-0000-0000CC060000}"/>
    <cellStyle name="20% - Accent1 38 5" xfId="5400" xr:uid="{00000000-0005-0000-0000-0000CD060000}"/>
    <cellStyle name="20% - Accent1 38 5 2" xfId="16497" xr:uid="{00000000-0005-0000-0000-0000CE060000}"/>
    <cellStyle name="20% - Accent1 38 5 2 2" xfId="38761" xr:uid="{00000000-0005-0000-0000-0000CF060000}"/>
    <cellStyle name="20% - Accent1 38 5 3" xfId="27669" xr:uid="{00000000-0005-0000-0000-0000D0060000}"/>
    <cellStyle name="20% - Accent1 38 6" xfId="11912" xr:uid="{00000000-0005-0000-0000-0000D1060000}"/>
    <cellStyle name="20% - Accent1 38 6 2" xfId="34178" xr:uid="{00000000-0005-0000-0000-0000D2060000}"/>
    <cellStyle name="20% - Accent1 38 7" xfId="23086" xr:uid="{00000000-0005-0000-0000-0000D3060000}"/>
    <cellStyle name="20% - Accent1 39" xfId="813" xr:uid="{00000000-0005-0000-0000-0000D4060000}"/>
    <cellStyle name="20% - Accent1 39 2" xfId="1750" xr:uid="{00000000-0005-0000-0000-0000D5060000}"/>
    <cellStyle name="20% - Accent1 39 2 2" xfId="3564" xr:uid="{00000000-0005-0000-0000-0000D6060000}"/>
    <cellStyle name="20% - Accent1 39 2 2 2" xfId="8147" xr:uid="{00000000-0005-0000-0000-0000D7060000}"/>
    <cellStyle name="20% - Accent1 39 2 2 2 2" xfId="19244" xr:uid="{00000000-0005-0000-0000-0000D8060000}"/>
    <cellStyle name="20% - Accent1 39 2 2 2 2 2" xfId="41508" xr:uid="{00000000-0005-0000-0000-0000D9060000}"/>
    <cellStyle name="20% - Accent1 39 2 2 2 3" xfId="30416" xr:uid="{00000000-0005-0000-0000-0000DA060000}"/>
    <cellStyle name="20% - Accent1 39 2 2 3" xfId="14661" xr:uid="{00000000-0005-0000-0000-0000DB060000}"/>
    <cellStyle name="20% - Accent1 39 2 2 3 2" xfId="36926" xr:uid="{00000000-0005-0000-0000-0000DC060000}"/>
    <cellStyle name="20% - Accent1 39 2 2 4" xfId="25834" xr:uid="{00000000-0005-0000-0000-0000DD060000}"/>
    <cellStyle name="20% - Accent1 39 2 3" xfId="6338" xr:uid="{00000000-0005-0000-0000-0000DE060000}"/>
    <cellStyle name="20% - Accent1 39 2 3 2" xfId="17435" xr:uid="{00000000-0005-0000-0000-0000DF060000}"/>
    <cellStyle name="20% - Accent1 39 2 3 2 2" xfId="39699" xr:uid="{00000000-0005-0000-0000-0000E0060000}"/>
    <cellStyle name="20% - Accent1 39 2 3 3" xfId="28607" xr:uid="{00000000-0005-0000-0000-0000E1060000}"/>
    <cellStyle name="20% - Accent1 39 2 4" xfId="12851" xr:uid="{00000000-0005-0000-0000-0000E2060000}"/>
    <cellStyle name="20% - Accent1 39 2 4 2" xfId="35116" xr:uid="{00000000-0005-0000-0000-0000E3060000}"/>
    <cellStyle name="20% - Accent1 39 2 5" xfId="24024" xr:uid="{00000000-0005-0000-0000-0000E4060000}"/>
    <cellStyle name="20% - Accent1 39 3" xfId="4488" xr:uid="{00000000-0005-0000-0000-0000E5060000}"/>
    <cellStyle name="20% - Accent1 39 3 2" xfId="9071" xr:uid="{00000000-0005-0000-0000-0000E6060000}"/>
    <cellStyle name="20% - Accent1 39 3 2 2" xfId="20168" xr:uid="{00000000-0005-0000-0000-0000E7060000}"/>
    <cellStyle name="20% - Accent1 39 3 2 2 2" xfId="42432" xr:uid="{00000000-0005-0000-0000-0000E8060000}"/>
    <cellStyle name="20% - Accent1 39 3 2 3" xfId="31340" xr:uid="{00000000-0005-0000-0000-0000E9060000}"/>
    <cellStyle name="20% - Accent1 39 3 3" xfId="15585" xr:uid="{00000000-0005-0000-0000-0000EA060000}"/>
    <cellStyle name="20% - Accent1 39 3 3 2" xfId="37850" xr:uid="{00000000-0005-0000-0000-0000EB060000}"/>
    <cellStyle name="20% - Accent1 39 3 4" xfId="26758" xr:uid="{00000000-0005-0000-0000-0000EC060000}"/>
    <cellStyle name="20% - Accent1 39 4" xfId="2679" xr:uid="{00000000-0005-0000-0000-0000ED060000}"/>
    <cellStyle name="20% - Accent1 39 4 2" xfId="7262" xr:uid="{00000000-0005-0000-0000-0000EE060000}"/>
    <cellStyle name="20% - Accent1 39 4 2 2" xfId="18359" xr:uid="{00000000-0005-0000-0000-0000EF060000}"/>
    <cellStyle name="20% - Accent1 39 4 2 2 2" xfId="40623" xr:uid="{00000000-0005-0000-0000-0000F0060000}"/>
    <cellStyle name="20% - Accent1 39 4 2 3" xfId="29531" xr:uid="{00000000-0005-0000-0000-0000F1060000}"/>
    <cellStyle name="20% - Accent1 39 4 3" xfId="13776" xr:uid="{00000000-0005-0000-0000-0000F2060000}"/>
    <cellStyle name="20% - Accent1 39 4 3 2" xfId="36041" xr:uid="{00000000-0005-0000-0000-0000F3060000}"/>
    <cellStyle name="20% - Accent1 39 4 4" xfId="24949" xr:uid="{00000000-0005-0000-0000-0000F4060000}"/>
    <cellStyle name="20% - Accent1 39 5" xfId="5413" xr:uid="{00000000-0005-0000-0000-0000F5060000}"/>
    <cellStyle name="20% - Accent1 39 5 2" xfId="16510" xr:uid="{00000000-0005-0000-0000-0000F6060000}"/>
    <cellStyle name="20% - Accent1 39 5 2 2" xfId="38774" xr:uid="{00000000-0005-0000-0000-0000F7060000}"/>
    <cellStyle name="20% - Accent1 39 5 3" xfId="27682" xr:uid="{00000000-0005-0000-0000-0000F8060000}"/>
    <cellStyle name="20% - Accent1 39 6" xfId="11925" xr:uid="{00000000-0005-0000-0000-0000F9060000}"/>
    <cellStyle name="20% - Accent1 39 6 2" xfId="34191" xr:uid="{00000000-0005-0000-0000-0000FA060000}"/>
    <cellStyle name="20% - Accent1 39 7" xfId="23099" xr:uid="{00000000-0005-0000-0000-0000FB060000}"/>
    <cellStyle name="20% - Accent1 4" xfId="112" xr:uid="{00000000-0005-0000-0000-0000FC060000}"/>
    <cellStyle name="20% - Accent1 4 2" xfId="1289" xr:uid="{00000000-0005-0000-0000-0000FD060000}"/>
    <cellStyle name="20% - Accent1 4 2 2" xfId="3109" xr:uid="{00000000-0005-0000-0000-0000FE060000}"/>
    <cellStyle name="20% - Accent1 4 2 2 2" xfId="7692" xr:uid="{00000000-0005-0000-0000-0000FF060000}"/>
    <cellStyle name="20% - Accent1 4 2 2 2 2" xfId="18789" xr:uid="{00000000-0005-0000-0000-000000070000}"/>
    <cellStyle name="20% - Accent1 4 2 2 2 2 2" xfId="41053" xr:uid="{00000000-0005-0000-0000-000001070000}"/>
    <cellStyle name="20% - Accent1 4 2 2 2 3" xfId="29961" xr:uid="{00000000-0005-0000-0000-000002070000}"/>
    <cellStyle name="20% - Accent1 4 2 2 3" xfId="14206" xr:uid="{00000000-0005-0000-0000-000003070000}"/>
    <cellStyle name="20% - Accent1 4 2 2 3 2" xfId="36471" xr:uid="{00000000-0005-0000-0000-000004070000}"/>
    <cellStyle name="20% - Accent1 4 2 2 4" xfId="25379" xr:uid="{00000000-0005-0000-0000-000005070000}"/>
    <cellStyle name="20% - Accent1 4 2 3" xfId="5883" xr:uid="{00000000-0005-0000-0000-000006070000}"/>
    <cellStyle name="20% - Accent1 4 2 3 2" xfId="16980" xr:uid="{00000000-0005-0000-0000-000007070000}"/>
    <cellStyle name="20% - Accent1 4 2 3 2 2" xfId="39244" xr:uid="{00000000-0005-0000-0000-000008070000}"/>
    <cellStyle name="20% - Accent1 4 2 3 3" xfId="28152" xr:uid="{00000000-0005-0000-0000-000009070000}"/>
    <cellStyle name="20% - Accent1 4 2 4" xfId="12396" xr:uid="{00000000-0005-0000-0000-00000A070000}"/>
    <cellStyle name="20% - Accent1 4 2 4 2" xfId="34661" xr:uid="{00000000-0005-0000-0000-00000B070000}"/>
    <cellStyle name="20% - Accent1 4 2 5" xfId="23569" xr:uid="{00000000-0005-0000-0000-00000C070000}"/>
    <cellStyle name="20% - Accent1 4 3" xfId="4033" xr:uid="{00000000-0005-0000-0000-00000D070000}"/>
    <cellStyle name="20% - Accent1 4 3 2" xfId="8616" xr:uid="{00000000-0005-0000-0000-00000E070000}"/>
    <cellStyle name="20% - Accent1 4 3 2 2" xfId="19713" xr:uid="{00000000-0005-0000-0000-00000F070000}"/>
    <cellStyle name="20% - Accent1 4 3 2 2 2" xfId="41977" xr:uid="{00000000-0005-0000-0000-000010070000}"/>
    <cellStyle name="20% - Accent1 4 3 2 3" xfId="30885" xr:uid="{00000000-0005-0000-0000-000011070000}"/>
    <cellStyle name="20% - Accent1 4 3 3" xfId="15130" xr:uid="{00000000-0005-0000-0000-000012070000}"/>
    <cellStyle name="20% - Accent1 4 3 3 2" xfId="37395" xr:uid="{00000000-0005-0000-0000-000013070000}"/>
    <cellStyle name="20% - Accent1 4 3 4" xfId="26303" xr:uid="{00000000-0005-0000-0000-000014070000}"/>
    <cellStyle name="20% - Accent1 4 4" xfId="2224" xr:uid="{00000000-0005-0000-0000-000015070000}"/>
    <cellStyle name="20% - Accent1 4 4 2" xfId="6807" xr:uid="{00000000-0005-0000-0000-000016070000}"/>
    <cellStyle name="20% - Accent1 4 4 2 2" xfId="17904" xr:uid="{00000000-0005-0000-0000-000017070000}"/>
    <cellStyle name="20% - Accent1 4 4 2 2 2" xfId="40168" xr:uid="{00000000-0005-0000-0000-000018070000}"/>
    <cellStyle name="20% - Accent1 4 4 2 3" xfId="29076" xr:uid="{00000000-0005-0000-0000-000019070000}"/>
    <cellStyle name="20% - Accent1 4 4 3" xfId="13321" xr:uid="{00000000-0005-0000-0000-00001A070000}"/>
    <cellStyle name="20% - Accent1 4 4 3 2" xfId="35586" xr:uid="{00000000-0005-0000-0000-00001B070000}"/>
    <cellStyle name="20% - Accent1 4 4 4" xfId="24494" xr:uid="{00000000-0005-0000-0000-00001C070000}"/>
    <cellStyle name="20% - Accent1 4 5" xfId="4958" xr:uid="{00000000-0005-0000-0000-00001D070000}"/>
    <cellStyle name="20% - Accent1 4 5 2" xfId="16055" xr:uid="{00000000-0005-0000-0000-00001E070000}"/>
    <cellStyle name="20% - Accent1 4 5 2 2" xfId="38319" xr:uid="{00000000-0005-0000-0000-00001F070000}"/>
    <cellStyle name="20% - Accent1 4 5 3" xfId="27227" xr:uid="{00000000-0005-0000-0000-000020070000}"/>
    <cellStyle name="20% - Accent1 4 6" xfId="365" xr:uid="{00000000-0005-0000-0000-000021070000}"/>
    <cellStyle name="20% - Accent1 4 6 2" xfId="11483" xr:uid="{00000000-0005-0000-0000-000022070000}"/>
    <cellStyle name="20% - Accent1 4 6 2 2" xfId="33749" xr:uid="{00000000-0005-0000-0000-000023070000}"/>
    <cellStyle name="20% - Accent1 4 6 3" xfId="22657" xr:uid="{00000000-0005-0000-0000-000024070000}"/>
    <cellStyle name="20% - Accent1 4 7" xfId="11234" xr:uid="{00000000-0005-0000-0000-000025070000}"/>
    <cellStyle name="20% - Accent1 4 7 2" xfId="33500" xr:uid="{00000000-0005-0000-0000-000026070000}"/>
    <cellStyle name="20% - Accent1 4 8" xfId="22408" xr:uid="{00000000-0005-0000-0000-000027070000}"/>
    <cellStyle name="20% - Accent1 40" xfId="826" xr:uid="{00000000-0005-0000-0000-000028070000}"/>
    <cellStyle name="20% - Accent1 40 2" xfId="1763" xr:uid="{00000000-0005-0000-0000-000029070000}"/>
    <cellStyle name="20% - Accent1 40 2 2" xfId="3577" xr:uid="{00000000-0005-0000-0000-00002A070000}"/>
    <cellStyle name="20% - Accent1 40 2 2 2" xfId="8160" xr:uid="{00000000-0005-0000-0000-00002B070000}"/>
    <cellStyle name="20% - Accent1 40 2 2 2 2" xfId="19257" xr:uid="{00000000-0005-0000-0000-00002C070000}"/>
    <cellStyle name="20% - Accent1 40 2 2 2 2 2" xfId="41521" xr:uid="{00000000-0005-0000-0000-00002D070000}"/>
    <cellStyle name="20% - Accent1 40 2 2 2 3" xfId="30429" xr:uid="{00000000-0005-0000-0000-00002E070000}"/>
    <cellStyle name="20% - Accent1 40 2 2 3" xfId="14674" xr:uid="{00000000-0005-0000-0000-00002F070000}"/>
    <cellStyle name="20% - Accent1 40 2 2 3 2" xfId="36939" xr:uid="{00000000-0005-0000-0000-000030070000}"/>
    <cellStyle name="20% - Accent1 40 2 2 4" xfId="25847" xr:uid="{00000000-0005-0000-0000-000031070000}"/>
    <cellStyle name="20% - Accent1 40 2 3" xfId="6351" xr:uid="{00000000-0005-0000-0000-000032070000}"/>
    <cellStyle name="20% - Accent1 40 2 3 2" xfId="17448" xr:uid="{00000000-0005-0000-0000-000033070000}"/>
    <cellStyle name="20% - Accent1 40 2 3 2 2" xfId="39712" xr:uid="{00000000-0005-0000-0000-000034070000}"/>
    <cellStyle name="20% - Accent1 40 2 3 3" xfId="28620" xr:uid="{00000000-0005-0000-0000-000035070000}"/>
    <cellStyle name="20% - Accent1 40 2 4" xfId="12864" xr:uid="{00000000-0005-0000-0000-000036070000}"/>
    <cellStyle name="20% - Accent1 40 2 4 2" xfId="35129" xr:uid="{00000000-0005-0000-0000-000037070000}"/>
    <cellStyle name="20% - Accent1 40 2 5" xfId="24037" xr:uid="{00000000-0005-0000-0000-000038070000}"/>
    <cellStyle name="20% - Accent1 40 3" xfId="4501" xr:uid="{00000000-0005-0000-0000-000039070000}"/>
    <cellStyle name="20% - Accent1 40 3 2" xfId="9084" xr:uid="{00000000-0005-0000-0000-00003A070000}"/>
    <cellStyle name="20% - Accent1 40 3 2 2" xfId="20181" xr:uid="{00000000-0005-0000-0000-00003B070000}"/>
    <cellStyle name="20% - Accent1 40 3 2 2 2" xfId="42445" xr:uid="{00000000-0005-0000-0000-00003C070000}"/>
    <cellStyle name="20% - Accent1 40 3 2 3" xfId="31353" xr:uid="{00000000-0005-0000-0000-00003D070000}"/>
    <cellStyle name="20% - Accent1 40 3 3" xfId="15598" xr:uid="{00000000-0005-0000-0000-00003E070000}"/>
    <cellStyle name="20% - Accent1 40 3 3 2" xfId="37863" xr:uid="{00000000-0005-0000-0000-00003F070000}"/>
    <cellStyle name="20% - Accent1 40 3 4" xfId="26771" xr:uid="{00000000-0005-0000-0000-000040070000}"/>
    <cellStyle name="20% - Accent1 40 4" xfId="2692" xr:uid="{00000000-0005-0000-0000-000041070000}"/>
    <cellStyle name="20% - Accent1 40 4 2" xfId="7275" xr:uid="{00000000-0005-0000-0000-000042070000}"/>
    <cellStyle name="20% - Accent1 40 4 2 2" xfId="18372" xr:uid="{00000000-0005-0000-0000-000043070000}"/>
    <cellStyle name="20% - Accent1 40 4 2 2 2" xfId="40636" xr:uid="{00000000-0005-0000-0000-000044070000}"/>
    <cellStyle name="20% - Accent1 40 4 2 3" xfId="29544" xr:uid="{00000000-0005-0000-0000-000045070000}"/>
    <cellStyle name="20% - Accent1 40 4 3" xfId="13789" xr:uid="{00000000-0005-0000-0000-000046070000}"/>
    <cellStyle name="20% - Accent1 40 4 3 2" xfId="36054" xr:uid="{00000000-0005-0000-0000-000047070000}"/>
    <cellStyle name="20% - Accent1 40 4 4" xfId="24962" xr:uid="{00000000-0005-0000-0000-000048070000}"/>
    <cellStyle name="20% - Accent1 40 5" xfId="5426" xr:uid="{00000000-0005-0000-0000-000049070000}"/>
    <cellStyle name="20% - Accent1 40 5 2" xfId="16523" xr:uid="{00000000-0005-0000-0000-00004A070000}"/>
    <cellStyle name="20% - Accent1 40 5 2 2" xfId="38787" xr:uid="{00000000-0005-0000-0000-00004B070000}"/>
    <cellStyle name="20% - Accent1 40 5 3" xfId="27695" xr:uid="{00000000-0005-0000-0000-00004C070000}"/>
    <cellStyle name="20% - Accent1 40 6" xfId="11938" xr:uid="{00000000-0005-0000-0000-00004D070000}"/>
    <cellStyle name="20% - Accent1 40 6 2" xfId="34204" xr:uid="{00000000-0005-0000-0000-00004E070000}"/>
    <cellStyle name="20% - Accent1 40 7" xfId="23112" xr:uid="{00000000-0005-0000-0000-00004F070000}"/>
    <cellStyle name="20% - Accent1 41" xfId="839" xr:uid="{00000000-0005-0000-0000-000050070000}"/>
    <cellStyle name="20% - Accent1 41 2" xfId="1776" xr:uid="{00000000-0005-0000-0000-000051070000}"/>
    <cellStyle name="20% - Accent1 41 2 2" xfId="3590" xr:uid="{00000000-0005-0000-0000-000052070000}"/>
    <cellStyle name="20% - Accent1 41 2 2 2" xfId="8173" xr:uid="{00000000-0005-0000-0000-000053070000}"/>
    <cellStyle name="20% - Accent1 41 2 2 2 2" xfId="19270" xr:uid="{00000000-0005-0000-0000-000054070000}"/>
    <cellStyle name="20% - Accent1 41 2 2 2 2 2" xfId="41534" xr:uid="{00000000-0005-0000-0000-000055070000}"/>
    <cellStyle name="20% - Accent1 41 2 2 2 3" xfId="30442" xr:uid="{00000000-0005-0000-0000-000056070000}"/>
    <cellStyle name="20% - Accent1 41 2 2 3" xfId="14687" xr:uid="{00000000-0005-0000-0000-000057070000}"/>
    <cellStyle name="20% - Accent1 41 2 2 3 2" xfId="36952" xr:uid="{00000000-0005-0000-0000-000058070000}"/>
    <cellStyle name="20% - Accent1 41 2 2 4" xfId="25860" xr:uid="{00000000-0005-0000-0000-000059070000}"/>
    <cellStyle name="20% - Accent1 41 2 3" xfId="6364" xr:uid="{00000000-0005-0000-0000-00005A070000}"/>
    <cellStyle name="20% - Accent1 41 2 3 2" xfId="17461" xr:uid="{00000000-0005-0000-0000-00005B070000}"/>
    <cellStyle name="20% - Accent1 41 2 3 2 2" xfId="39725" xr:uid="{00000000-0005-0000-0000-00005C070000}"/>
    <cellStyle name="20% - Accent1 41 2 3 3" xfId="28633" xr:uid="{00000000-0005-0000-0000-00005D070000}"/>
    <cellStyle name="20% - Accent1 41 2 4" xfId="12877" xr:uid="{00000000-0005-0000-0000-00005E070000}"/>
    <cellStyle name="20% - Accent1 41 2 4 2" xfId="35142" xr:uid="{00000000-0005-0000-0000-00005F070000}"/>
    <cellStyle name="20% - Accent1 41 2 5" xfId="24050" xr:uid="{00000000-0005-0000-0000-000060070000}"/>
    <cellStyle name="20% - Accent1 41 3" xfId="4514" xr:uid="{00000000-0005-0000-0000-000061070000}"/>
    <cellStyle name="20% - Accent1 41 3 2" xfId="9097" xr:uid="{00000000-0005-0000-0000-000062070000}"/>
    <cellStyle name="20% - Accent1 41 3 2 2" xfId="20194" xr:uid="{00000000-0005-0000-0000-000063070000}"/>
    <cellStyle name="20% - Accent1 41 3 2 2 2" xfId="42458" xr:uid="{00000000-0005-0000-0000-000064070000}"/>
    <cellStyle name="20% - Accent1 41 3 2 3" xfId="31366" xr:uid="{00000000-0005-0000-0000-000065070000}"/>
    <cellStyle name="20% - Accent1 41 3 3" xfId="15611" xr:uid="{00000000-0005-0000-0000-000066070000}"/>
    <cellStyle name="20% - Accent1 41 3 3 2" xfId="37876" xr:uid="{00000000-0005-0000-0000-000067070000}"/>
    <cellStyle name="20% - Accent1 41 3 4" xfId="26784" xr:uid="{00000000-0005-0000-0000-000068070000}"/>
    <cellStyle name="20% - Accent1 41 4" xfId="2705" xr:uid="{00000000-0005-0000-0000-000069070000}"/>
    <cellStyle name="20% - Accent1 41 4 2" xfId="7288" xr:uid="{00000000-0005-0000-0000-00006A070000}"/>
    <cellStyle name="20% - Accent1 41 4 2 2" xfId="18385" xr:uid="{00000000-0005-0000-0000-00006B070000}"/>
    <cellStyle name="20% - Accent1 41 4 2 2 2" xfId="40649" xr:uid="{00000000-0005-0000-0000-00006C070000}"/>
    <cellStyle name="20% - Accent1 41 4 2 3" xfId="29557" xr:uid="{00000000-0005-0000-0000-00006D070000}"/>
    <cellStyle name="20% - Accent1 41 4 3" xfId="13802" xr:uid="{00000000-0005-0000-0000-00006E070000}"/>
    <cellStyle name="20% - Accent1 41 4 3 2" xfId="36067" xr:uid="{00000000-0005-0000-0000-00006F070000}"/>
    <cellStyle name="20% - Accent1 41 4 4" xfId="24975" xr:uid="{00000000-0005-0000-0000-000070070000}"/>
    <cellStyle name="20% - Accent1 41 5" xfId="5439" xr:uid="{00000000-0005-0000-0000-000071070000}"/>
    <cellStyle name="20% - Accent1 41 5 2" xfId="16536" xr:uid="{00000000-0005-0000-0000-000072070000}"/>
    <cellStyle name="20% - Accent1 41 5 2 2" xfId="38800" xr:uid="{00000000-0005-0000-0000-000073070000}"/>
    <cellStyle name="20% - Accent1 41 5 3" xfId="27708" xr:uid="{00000000-0005-0000-0000-000074070000}"/>
    <cellStyle name="20% - Accent1 41 6" xfId="11951" xr:uid="{00000000-0005-0000-0000-000075070000}"/>
    <cellStyle name="20% - Accent1 41 6 2" xfId="34217" xr:uid="{00000000-0005-0000-0000-000076070000}"/>
    <cellStyle name="20% - Accent1 41 7" xfId="23125" xr:uid="{00000000-0005-0000-0000-000077070000}"/>
    <cellStyle name="20% - Accent1 42" xfId="853" xr:uid="{00000000-0005-0000-0000-000078070000}"/>
    <cellStyle name="20% - Accent1 42 2" xfId="1790" xr:uid="{00000000-0005-0000-0000-000079070000}"/>
    <cellStyle name="20% - Accent1 42 2 2" xfId="3603" xr:uid="{00000000-0005-0000-0000-00007A070000}"/>
    <cellStyle name="20% - Accent1 42 2 2 2" xfId="8186" xr:uid="{00000000-0005-0000-0000-00007B070000}"/>
    <cellStyle name="20% - Accent1 42 2 2 2 2" xfId="19283" xr:uid="{00000000-0005-0000-0000-00007C070000}"/>
    <cellStyle name="20% - Accent1 42 2 2 2 2 2" xfId="41547" xr:uid="{00000000-0005-0000-0000-00007D070000}"/>
    <cellStyle name="20% - Accent1 42 2 2 2 3" xfId="30455" xr:uid="{00000000-0005-0000-0000-00007E070000}"/>
    <cellStyle name="20% - Accent1 42 2 2 3" xfId="14700" xr:uid="{00000000-0005-0000-0000-00007F070000}"/>
    <cellStyle name="20% - Accent1 42 2 2 3 2" xfId="36965" xr:uid="{00000000-0005-0000-0000-000080070000}"/>
    <cellStyle name="20% - Accent1 42 2 2 4" xfId="25873" xr:uid="{00000000-0005-0000-0000-000081070000}"/>
    <cellStyle name="20% - Accent1 42 2 3" xfId="6377" xr:uid="{00000000-0005-0000-0000-000082070000}"/>
    <cellStyle name="20% - Accent1 42 2 3 2" xfId="17474" xr:uid="{00000000-0005-0000-0000-000083070000}"/>
    <cellStyle name="20% - Accent1 42 2 3 2 2" xfId="39738" xr:uid="{00000000-0005-0000-0000-000084070000}"/>
    <cellStyle name="20% - Accent1 42 2 3 3" xfId="28646" xr:uid="{00000000-0005-0000-0000-000085070000}"/>
    <cellStyle name="20% - Accent1 42 2 4" xfId="12890" xr:uid="{00000000-0005-0000-0000-000086070000}"/>
    <cellStyle name="20% - Accent1 42 2 4 2" xfId="35155" xr:uid="{00000000-0005-0000-0000-000087070000}"/>
    <cellStyle name="20% - Accent1 42 2 5" xfId="24063" xr:uid="{00000000-0005-0000-0000-000088070000}"/>
    <cellStyle name="20% - Accent1 42 3" xfId="4527" xr:uid="{00000000-0005-0000-0000-000089070000}"/>
    <cellStyle name="20% - Accent1 42 3 2" xfId="9110" xr:uid="{00000000-0005-0000-0000-00008A070000}"/>
    <cellStyle name="20% - Accent1 42 3 2 2" xfId="20207" xr:uid="{00000000-0005-0000-0000-00008B070000}"/>
    <cellStyle name="20% - Accent1 42 3 2 2 2" xfId="42471" xr:uid="{00000000-0005-0000-0000-00008C070000}"/>
    <cellStyle name="20% - Accent1 42 3 2 3" xfId="31379" xr:uid="{00000000-0005-0000-0000-00008D070000}"/>
    <cellStyle name="20% - Accent1 42 3 3" xfId="15624" xr:uid="{00000000-0005-0000-0000-00008E070000}"/>
    <cellStyle name="20% - Accent1 42 3 3 2" xfId="37889" xr:uid="{00000000-0005-0000-0000-00008F070000}"/>
    <cellStyle name="20% - Accent1 42 3 4" xfId="26797" xr:uid="{00000000-0005-0000-0000-000090070000}"/>
    <cellStyle name="20% - Accent1 42 4" xfId="2718" xr:uid="{00000000-0005-0000-0000-000091070000}"/>
    <cellStyle name="20% - Accent1 42 4 2" xfId="7301" xr:uid="{00000000-0005-0000-0000-000092070000}"/>
    <cellStyle name="20% - Accent1 42 4 2 2" xfId="18398" xr:uid="{00000000-0005-0000-0000-000093070000}"/>
    <cellStyle name="20% - Accent1 42 4 2 2 2" xfId="40662" xr:uid="{00000000-0005-0000-0000-000094070000}"/>
    <cellStyle name="20% - Accent1 42 4 2 3" xfId="29570" xr:uid="{00000000-0005-0000-0000-000095070000}"/>
    <cellStyle name="20% - Accent1 42 4 3" xfId="13815" xr:uid="{00000000-0005-0000-0000-000096070000}"/>
    <cellStyle name="20% - Accent1 42 4 3 2" xfId="36080" xr:uid="{00000000-0005-0000-0000-000097070000}"/>
    <cellStyle name="20% - Accent1 42 4 4" xfId="24988" xr:uid="{00000000-0005-0000-0000-000098070000}"/>
    <cellStyle name="20% - Accent1 42 5" xfId="5452" xr:uid="{00000000-0005-0000-0000-000099070000}"/>
    <cellStyle name="20% - Accent1 42 5 2" xfId="16549" xr:uid="{00000000-0005-0000-0000-00009A070000}"/>
    <cellStyle name="20% - Accent1 42 5 2 2" xfId="38813" xr:uid="{00000000-0005-0000-0000-00009B070000}"/>
    <cellStyle name="20% - Accent1 42 5 3" xfId="27721" xr:uid="{00000000-0005-0000-0000-00009C070000}"/>
    <cellStyle name="20% - Accent1 42 6" xfId="11964" xr:uid="{00000000-0005-0000-0000-00009D070000}"/>
    <cellStyle name="20% - Accent1 42 6 2" xfId="34230" xr:uid="{00000000-0005-0000-0000-00009E070000}"/>
    <cellStyle name="20% - Accent1 42 7" xfId="23138" xr:uid="{00000000-0005-0000-0000-00009F070000}"/>
    <cellStyle name="20% - Accent1 43" xfId="866" xr:uid="{00000000-0005-0000-0000-0000A0070000}"/>
    <cellStyle name="20% - Accent1 43 2" xfId="1803" xr:uid="{00000000-0005-0000-0000-0000A1070000}"/>
    <cellStyle name="20% - Accent1 43 2 2" xfId="3616" xr:uid="{00000000-0005-0000-0000-0000A2070000}"/>
    <cellStyle name="20% - Accent1 43 2 2 2" xfId="8199" xr:uid="{00000000-0005-0000-0000-0000A3070000}"/>
    <cellStyle name="20% - Accent1 43 2 2 2 2" xfId="19296" xr:uid="{00000000-0005-0000-0000-0000A4070000}"/>
    <cellStyle name="20% - Accent1 43 2 2 2 2 2" xfId="41560" xr:uid="{00000000-0005-0000-0000-0000A5070000}"/>
    <cellStyle name="20% - Accent1 43 2 2 2 3" xfId="30468" xr:uid="{00000000-0005-0000-0000-0000A6070000}"/>
    <cellStyle name="20% - Accent1 43 2 2 3" xfId="14713" xr:uid="{00000000-0005-0000-0000-0000A7070000}"/>
    <cellStyle name="20% - Accent1 43 2 2 3 2" xfId="36978" xr:uid="{00000000-0005-0000-0000-0000A8070000}"/>
    <cellStyle name="20% - Accent1 43 2 2 4" xfId="25886" xr:uid="{00000000-0005-0000-0000-0000A9070000}"/>
    <cellStyle name="20% - Accent1 43 2 3" xfId="6390" xr:uid="{00000000-0005-0000-0000-0000AA070000}"/>
    <cellStyle name="20% - Accent1 43 2 3 2" xfId="17487" xr:uid="{00000000-0005-0000-0000-0000AB070000}"/>
    <cellStyle name="20% - Accent1 43 2 3 2 2" xfId="39751" xr:uid="{00000000-0005-0000-0000-0000AC070000}"/>
    <cellStyle name="20% - Accent1 43 2 3 3" xfId="28659" xr:uid="{00000000-0005-0000-0000-0000AD070000}"/>
    <cellStyle name="20% - Accent1 43 2 4" xfId="12903" xr:uid="{00000000-0005-0000-0000-0000AE070000}"/>
    <cellStyle name="20% - Accent1 43 2 4 2" xfId="35168" xr:uid="{00000000-0005-0000-0000-0000AF070000}"/>
    <cellStyle name="20% - Accent1 43 2 5" xfId="24076" xr:uid="{00000000-0005-0000-0000-0000B0070000}"/>
    <cellStyle name="20% - Accent1 43 3" xfId="4540" xr:uid="{00000000-0005-0000-0000-0000B1070000}"/>
    <cellStyle name="20% - Accent1 43 3 2" xfId="9123" xr:uid="{00000000-0005-0000-0000-0000B2070000}"/>
    <cellStyle name="20% - Accent1 43 3 2 2" xfId="20220" xr:uid="{00000000-0005-0000-0000-0000B3070000}"/>
    <cellStyle name="20% - Accent1 43 3 2 2 2" xfId="42484" xr:uid="{00000000-0005-0000-0000-0000B4070000}"/>
    <cellStyle name="20% - Accent1 43 3 2 3" xfId="31392" xr:uid="{00000000-0005-0000-0000-0000B5070000}"/>
    <cellStyle name="20% - Accent1 43 3 3" xfId="15637" xr:uid="{00000000-0005-0000-0000-0000B6070000}"/>
    <cellStyle name="20% - Accent1 43 3 3 2" xfId="37902" xr:uid="{00000000-0005-0000-0000-0000B7070000}"/>
    <cellStyle name="20% - Accent1 43 3 4" xfId="26810" xr:uid="{00000000-0005-0000-0000-0000B8070000}"/>
    <cellStyle name="20% - Accent1 43 4" xfId="2731" xr:uid="{00000000-0005-0000-0000-0000B9070000}"/>
    <cellStyle name="20% - Accent1 43 4 2" xfId="7314" xr:uid="{00000000-0005-0000-0000-0000BA070000}"/>
    <cellStyle name="20% - Accent1 43 4 2 2" xfId="18411" xr:uid="{00000000-0005-0000-0000-0000BB070000}"/>
    <cellStyle name="20% - Accent1 43 4 2 2 2" xfId="40675" xr:uid="{00000000-0005-0000-0000-0000BC070000}"/>
    <cellStyle name="20% - Accent1 43 4 2 3" xfId="29583" xr:uid="{00000000-0005-0000-0000-0000BD070000}"/>
    <cellStyle name="20% - Accent1 43 4 3" xfId="13828" xr:uid="{00000000-0005-0000-0000-0000BE070000}"/>
    <cellStyle name="20% - Accent1 43 4 3 2" xfId="36093" xr:uid="{00000000-0005-0000-0000-0000BF070000}"/>
    <cellStyle name="20% - Accent1 43 4 4" xfId="25001" xr:uid="{00000000-0005-0000-0000-0000C0070000}"/>
    <cellStyle name="20% - Accent1 43 5" xfId="5465" xr:uid="{00000000-0005-0000-0000-0000C1070000}"/>
    <cellStyle name="20% - Accent1 43 5 2" xfId="16562" xr:uid="{00000000-0005-0000-0000-0000C2070000}"/>
    <cellStyle name="20% - Accent1 43 5 2 2" xfId="38826" xr:uid="{00000000-0005-0000-0000-0000C3070000}"/>
    <cellStyle name="20% - Accent1 43 5 3" xfId="27734" xr:uid="{00000000-0005-0000-0000-0000C4070000}"/>
    <cellStyle name="20% - Accent1 43 6" xfId="11977" xr:uid="{00000000-0005-0000-0000-0000C5070000}"/>
    <cellStyle name="20% - Accent1 43 6 2" xfId="34243" xr:uid="{00000000-0005-0000-0000-0000C6070000}"/>
    <cellStyle name="20% - Accent1 43 7" xfId="23151" xr:uid="{00000000-0005-0000-0000-0000C7070000}"/>
    <cellStyle name="20% - Accent1 44" xfId="879" xr:uid="{00000000-0005-0000-0000-0000C8070000}"/>
    <cellStyle name="20% - Accent1 44 2" xfId="1816" xr:uid="{00000000-0005-0000-0000-0000C9070000}"/>
    <cellStyle name="20% - Accent1 44 2 2" xfId="3629" xr:uid="{00000000-0005-0000-0000-0000CA070000}"/>
    <cellStyle name="20% - Accent1 44 2 2 2" xfId="8212" xr:uid="{00000000-0005-0000-0000-0000CB070000}"/>
    <cellStyle name="20% - Accent1 44 2 2 2 2" xfId="19309" xr:uid="{00000000-0005-0000-0000-0000CC070000}"/>
    <cellStyle name="20% - Accent1 44 2 2 2 2 2" xfId="41573" xr:uid="{00000000-0005-0000-0000-0000CD070000}"/>
    <cellStyle name="20% - Accent1 44 2 2 2 3" xfId="30481" xr:uid="{00000000-0005-0000-0000-0000CE070000}"/>
    <cellStyle name="20% - Accent1 44 2 2 3" xfId="14726" xr:uid="{00000000-0005-0000-0000-0000CF070000}"/>
    <cellStyle name="20% - Accent1 44 2 2 3 2" xfId="36991" xr:uid="{00000000-0005-0000-0000-0000D0070000}"/>
    <cellStyle name="20% - Accent1 44 2 2 4" xfId="25899" xr:uid="{00000000-0005-0000-0000-0000D1070000}"/>
    <cellStyle name="20% - Accent1 44 2 3" xfId="6403" xr:uid="{00000000-0005-0000-0000-0000D2070000}"/>
    <cellStyle name="20% - Accent1 44 2 3 2" xfId="17500" xr:uid="{00000000-0005-0000-0000-0000D3070000}"/>
    <cellStyle name="20% - Accent1 44 2 3 2 2" xfId="39764" xr:uid="{00000000-0005-0000-0000-0000D4070000}"/>
    <cellStyle name="20% - Accent1 44 2 3 3" xfId="28672" xr:uid="{00000000-0005-0000-0000-0000D5070000}"/>
    <cellStyle name="20% - Accent1 44 2 4" xfId="12916" xr:uid="{00000000-0005-0000-0000-0000D6070000}"/>
    <cellStyle name="20% - Accent1 44 2 4 2" xfId="35181" xr:uid="{00000000-0005-0000-0000-0000D7070000}"/>
    <cellStyle name="20% - Accent1 44 2 5" xfId="24089" xr:uid="{00000000-0005-0000-0000-0000D8070000}"/>
    <cellStyle name="20% - Accent1 44 3" xfId="4553" xr:uid="{00000000-0005-0000-0000-0000D9070000}"/>
    <cellStyle name="20% - Accent1 44 3 2" xfId="9136" xr:uid="{00000000-0005-0000-0000-0000DA070000}"/>
    <cellStyle name="20% - Accent1 44 3 2 2" xfId="20233" xr:uid="{00000000-0005-0000-0000-0000DB070000}"/>
    <cellStyle name="20% - Accent1 44 3 2 2 2" xfId="42497" xr:uid="{00000000-0005-0000-0000-0000DC070000}"/>
    <cellStyle name="20% - Accent1 44 3 2 3" xfId="31405" xr:uid="{00000000-0005-0000-0000-0000DD070000}"/>
    <cellStyle name="20% - Accent1 44 3 3" xfId="15650" xr:uid="{00000000-0005-0000-0000-0000DE070000}"/>
    <cellStyle name="20% - Accent1 44 3 3 2" xfId="37915" xr:uid="{00000000-0005-0000-0000-0000DF070000}"/>
    <cellStyle name="20% - Accent1 44 3 4" xfId="26823" xr:uid="{00000000-0005-0000-0000-0000E0070000}"/>
    <cellStyle name="20% - Accent1 44 4" xfId="2744" xr:uid="{00000000-0005-0000-0000-0000E1070000}"/>
    <cellStyle name="20% - Accent1 44 4 2" xfId="7327" xr:uid="{00000000-0005-0000-0000-0000E2070000}"/>
    <cellStyle name="20% - Accent1 44 4 2 2" xfId="18424" xr:uid="{00000000-0005-0000-0000-0000E3070000}"/>
    <cellStyle name="20% - Accent1 44 4 2 2 2" xfId="40688" xr:uid="{00000000-0005-0000-0000-0000E4070000}"/>
    <cellStyle name="20% - Accent1 44 4 2 3" xfId="29596" xr:uid="{00000000-0005-0000-0000-0000E5070000}"/>
    <cellStyle name="20% - Accent1 44 4 3" xfId="13841" xr:uid="{00000000-0005-0000-0000-0000E6070000}"/>
    <cellStyle name="20% - Accent1 44 4 3 2" xfId="36106" xr:uid="{00000000-0005-0000-0000-0000E7070000}"/>
    <cellStyle name="20% - Accent1 44 4 4" xfId="25014" xr:uid="{00000000-0005-0000-0000-0000E8070000}"/>
    <cellStyle name="20% - Accent1 44 5" xfId="5478" xr:uid="{00000000-0005-0000-0000-0000E9070000}"/>
    <cellStyle name="20% - Accent1 44 5 2" xfId="16575" xr:uid="{00000000-0005-0000-0000-0000EA070000}"/>
    <cellStyle name="20% - Accent1 44 5 2 2" xfId="38839" xr:uid="{00000000-0005-0000-0000-0000EB070000}"/>
    <cellStyle name="20% - Accent1 44 5 3" xfId="27747" xr:uid="{00000000-0005-0000-0000-0000EC070000}"/>
    <cellStyle name="20% - Accent1 44 6" xfId="11990" xr:uid="{00000000-0005-0000-0000-0000ED070000}"/>
    <cellStyle name="20% - Accent1 44 6 2" xfId="34256" xr:uid="{00000000-0005-0000-0000-0000EE070000}"/>
    <cellStyle name="20% - Accent1 44 7" xfId="23164" xr:uid="{00000000-0005-0000-0000-0000EF070000}"/>
    <cellStyle name="20% - Accent1 45" xfId="892" xr:uid="{00000000-0005-0000-0000-0000F0070000}"/>
    <cellStyle name="20% - Accent1 45 2" xfId="1829" xr:uid="{00000000-0005-0000-0000-0000F1070000}"/>
    <cellStyle name="20% - Accent1 45 2 2" xfId="3642" xr:uid="{00000000-0005-0000-0000-0000F2070000}"/>
    <cellStyle name="20% - Accent1 45 2 2 2" xfId="8225" xr:uid="{00000000-0005-0000-0000-0000F3070000}"/>
    <cellStyle name="20% - Accent1 45 2 2 2 2" xfId="19322" xr:uid="{00000000-0005-0000-0000-0000F4070000}"/>
    <cellStyle name="20% - Accent1 45 2 2 2 2 2" xfId="41586" xr:uid="{00000000-0005-0000-0000-0000F5070000}"/>
    <cellStyle name="20% - Accent1 45 2 2 2 3" xfId="30494" xr:uid="{00000000-0005-0000-0000-0000F6070000}"/>
    <cellStyle name="20% - Accent1 45 2 2 3" xfId="14739" xr:uid="{00000000-0005-0000-0000-0000F7070000}"/>
    <cellStyle name="20% - Accent1 45 2 2 3 2" xfId="37004" xr:uid="{00000000-0005-0000-0000-0000F8070000}"/>
    <cellStyle name="20% - Accent1 45 2 2 4" xfId="25912" xr:uid="{00000000-0005-0000-0000-0000F9070000}"/>
    <cellStyle name="20% - Accent1 45 2 3" xfId="6416" xr:uid="{00000000-0005-0000-0000-0000FA070000}"/>
    <cellStyle name="20% - Accent1 45 2 3 2" xfId="17513" xr:uid="{00000000-0005-0000-0000-0000FB070000}"/>
    <cellStyle name="20% - Accent1 45 2 3 2 2" xfId="39777" xr:uid="{00000000-0005-0000-0000-0000FC070000}"/>
    <cellStyle name="20% - Accent1 45 2 3 3" xfId="28685" xr:uid="{00000000-0005-0000-0000-0000FD070000}"/>
    <cellStyle name="20% - Accent1 45 2 4" xfId="12929" xr:uid="{00000000-0005-0000-0000-0000FE070000}"/>
    <cellStyle name="20% - Accent1 45 2 4 2" xfId="35194" xr:uid="{00000000-0005-0000-0000-0000FF070000}"/>
    <cellStyle name="20% - Accent1 45 2 5" xfId="24102" xr:uid="{00000000-0005-0000-0000-000000080000}"/>
    <cellStyle name="20% - Accent1 45 3" xfId="4566" xr:uid="{00000000-0005-0000-0000-000001080000}"/>
    <cellStyle name="20% - Accent1 45 3 2" xfId="9149" xr:uid="{00000000-0005-0000-0000-000002080000}"/>
    <cellStyle name="20% - Accent1 45 3 2 2" xfId="20246" xr:uid="{00000000-0005-0000-0000-000003080000}"/>
    <cellStyle name="20% - Accent1 45 3 2 2 2" xfId="42510" xr:uid="{00000000-0005-0000-0000-000004080000}"/>
    <cellStyle name="20% - Accent1 45 3 2 3" xfId="31418" xr:uid="{00000000-0005-0000-0000-000005080000}"/>
    <cellStyle name="20% - Accent1 45 3 3" xfId="15663" xr:uid="{00000000-0005-0000-0000-000006080000}"/>
    <cellStyle name="20% - Accent1 45 3 3 2" xfId="37928" xr:uid="{00000000-0005-0000-0000-000007080000}"/>
    <cellStyle name="20% - Accent1 45 3 4" xfId="26836" xr:uid="{00000000-0005-0000-0000-000008080000}"/>
    <cellStyle name="20% - Accent1 45 4" xfId="2757" xr:uid="{00000000-0005-0000-0000-000009080000}"/>
    <cellStyle name="20% - Accent1 45 4 2" xfId="7340" xr:uid="{00000000-0005-0000-0000-00000A080000}"/>
    <cellStyle name="20% - Accent1 45 4 2 2" xfId="18437" xr:uid="{00000000-0005-0000-0000-00000B080000}"/>
    <cellStyle name="20% - Accent1 45 4 2 2 2" xfId="40701" xr:uid="{00000000-0005-0000-0000-00000C080000}"/>
    <cellStyle name="20% - Accent1 45 4 2 3" xfId="29609" xr:uid="{00000000-0005-0000-0000-00000D080000}"/>
    <cellStyle name="20% - Accent1 45 4 3" xfId="13854" xr:uid="{00000000-0005-0000-0000-00000E080000}"/>
    <cellStyle name="20% - Accent1 45 4 3 2" xfId="36119" xr:uid="{00000000-0005-0000-0000-00000F080000}"/>
    <cellStyle name="20% - Accent1 45 4 4" xfId="25027" xr:uid="{00000000-0005-0000-0000-000010080000}"/>
    <cellStyle name="20% - Accent1 45 5" xfId="5491" xr:uid="{00000000-0005-0000-0000-000011080000}"/>
    <cellStyle name="20% - Accent1 45 5 2" xfId="16588" xr:uid="{00000000-0005-0000-0000-000012080000}"/>
    <cellStyle name="20% - Accent1 45 5 2 2" xfId="38852" xr:uid="{00000000-0005-0000-0000-000013080000}"/>
    <cellStyle name="20% - Accent1 45 5 3" xfId="27760" xr:uid="{00000000-0005-0000-0000-000014080000}"/>
    <cellStyle name="20% - Accent1 45 6" xfId="12003" xr:uid="{00000000-0005-0000-0000-000015080000}"/>
    <cellStyle name="20% - Accent1 45 6 2" xfId="34269" xr:uid="{00000000-0005-0000-0000-000016080000}"/>
    <cellStyle name="20% - Accent1 45 7" xfId="23177" xr:uid="{00000000-0005-0000-0000-000017080000}"/>
    <cellStyle name="20% - Accent1 46" xfId="906" xr:uid="{00000000-0005-0000-0000-000018080000}"/>
    <cellStyle name="20% - Accent1 46 2" xfId="1843" xr:uid="{00000000-0005-0000-0000-000019080000}"/>
    <cellStyle name="20% - Accent1 46 2 2" xfId="3655" xr:uid="{00000000-0005-0000-0000-00001A080000}"/>
    <cellStyle name="20% - Accent1 46 2 2 2" xfId="8238" xr:uid="{00000000-0005-0000-0000-00001B080000}"/>
    <cellStyle name="20% - Accent1 46 2 2 2 2" xfId="19335" xr:uid="{00000000-0005-0000-0000-00001C080000}"/>
    <cellStyle name="20% - Accent1 46 2 2 2 2 2" xfId="41599" xr:uid="{00000000-0005-0000-0000-00001D080000}"/>
    <cellStyle name="20% - Accent1 46 2 2 2 3" xfId="30507" xr:uid="{00000000-0005-0000-0000-00001E080000}"/>
    <cellStyle name="20% - Accent1 46 2 2 3" xfId="14752" xr:uid="{00000000-0005-0000-0000-00001F080000}"/>
    <cellStyle name="20% - Accent1 46 2 2 3 2" xfId="37017" xr:uid="{00000000-0005-0000-0000-000020080000}"/>
    <cellStyle name="20% - Accent1 46 2 2 4" xfId="25925" xr:uid="{00000000-0005-0000-0000-000021080000}"/>
    <cellStyle name="20% - Accent1 46 2 3" xfId="6429" xr:uid="{00000000-0005-0000-0000-000022080000}"/>
    <cellStyle name="20% - Accent1 46 2 3 2" xfId="17526" xr:uid="{00000000-0005-0000-0000-000023080000}"/>
    <cellStyle name="20% - Accent1 46 2 3 2 2" xfId="39790" xr:uid="{00000000-0005-0000-0000-000024080000}"/>
    <cellStyle name="20% - Accent1 46 2 3 3" xfId="28698" xr:uid="{00000000-0005-0000-0000-000025080000}"/>
    <cellStyle name="20% - Accent1 46 2 4" xfId="12942" xr:uid="{00000000-0005-0000-0000-000026080000}"/>
    <cellStyle name="20% - Accent1 46 2 4 2" xfId="35207" xr:uid="{00000000-0005-0000-0000-000027080000}"/>
    <cellStyle name="20% - Accent1 46 2 5" xfId="24115" xr:uid="{00000000-0005-0000-0000-000028080000}"/>
    <cellStyle name="20% - Accent1 46 3" xfId="4579" xr:uid="{00000000-0005-0000-0000-000029080000}"/>
    <cellStyle name="20% - Accent1 46 3 2" xfId="9162" xr:uid="{00000000-0005-0000-0000-00002A080000}"/>
    <cellStyle name="20% - Accent1 46 3 2 2" xfId="20259" xr:uid="{00000000-0005-0000-0000-00002B080000}"/>
    <cellStyle name="20% - Accent1 46 3 2 2 2" xfId="42523" xr:uid="{00000000-0005-0000-0000-00002C080000}"/>
    <cellStyle name="20% - Accent1 46 3 2 3" xfId="31431" xr:uid="{00000000-0005-0000-0000-00002D080000}"/>
    <cellStyle name="20% - Accent1 46 3 3" xfId="15676" xr:uid="{00000000-0005-0000-0000-00002E080000}"/>
    <cellStyle name="20% - Accent1 46 3 3 2" xfId="37941" xr:uid="{00000000-0005-0000-0000-00002F080000}"/>
    <cellStyle name="20% - Accent1 46 3 4" xfId="26849" xr:uid="{00000000-0005-0000-0000-000030080000}"/>
    <cellStyle name="20% - Accent1 46 4" xfId="2770" xr:uid="{00000000-0005-0000-0000-000031080000}"/>
    <cellStyle name="20% - Accent1 46 4 2" xfId="7353" xr:uid="{00000000-0005-0000-0000-000032080000}"/>
    <cellStyle name="20% - Accent1 46 4 2 2" xfId="18450" xr:uid="{00000000-0005-0000-0000-000033080000}"/>
    <cellStyle name="20% - Accent1 46 4 2 2 2" xfId="40714" xr:uid="{00000000-0005-0000-0000-000034080000}"/>
    <cellStyle name="20% - Accent1 46 4 2 3" xfId="29622" xr:uid="{00000000-0005-0000-0000-000035080000}"/>
    <cellStyle name="20% - Accent1 46 4 3" xfId="13867" xr:uid="{00000000-0005-0000-0000-000036080000}"/>
    <cellStyle name="20% - Accent1 46 4 3 2" xfId="36132" xr:uid="{00000000-0005-0000-0000-000037080000}"/>
    <cellStyle name="20% - Accent1 46 4 4" xfId="25040" xr:uid="{00000000-0005-0000-0000-000038080000}"/>
    <cellStyle name="20% - Accent1 46 5" xfId="5504" xr:uid="{00000000-0005-0000-0000-000039080000}"/>
    <cellStyle name="20% - Accent1 46 5 2" xfId="16601" xr:uid="{00000000-0005-0000-0000-00003A080000}"/>
    <cellStyle name="20% - Accent1 46 5 2 2" xfId="38865" xr:uid="{00000000-0005-0000-0000-00003B080000}"/>
    <cellStyle name="20% - Accent1 46 5 3" xfId="27773" xr:uid="{00000000-0005-0000-0000-00003C080000}"/>
    <cellStyle name="20% - Accent1 46 6" xfId="12016" xr:uid="{00000000-0005-0000-0000-00003D080000}"/>
    <cellStyle name="20% - Accent1 46 6 2" xfId="34282" xr:uid="{00000000-0005-0000-0000-00003E080000}"/>
    <cellStyle name="20% - Accent1 46 7" xfId="23190" xr:uid="{00000000-0005-0000-0000-00003F080000}"/>
    <cellStyle name="20% - Accent1 47" xfId="919" xr:uid="{00000000-0005-0000-0000-000040080000}"/>
    <cellStyle name="20% - Accent1 47 2" xfId="1856" xr:uid="{00000000-0005-0000-0000-000041080000}"/>
    <cellStyle name="20% - Accent1 47 2 2" xfId="3668" xr:uid="{00000000-0005-0000-0000-000042080000}"/>
    <cellStyle name="20% - Accent1 47 2 2 2" xfId="8251" xr:uid="{00000000-0005-0000-0000-000043080000}"/>
    <cellStyle name="20% - Accent1 47 2 2 2 2" xfId="19348" xr:uid="{00000000-0005-0000-0000-000044080000}"/>
    <cellStyle name="20% - Accent1 47 2 2 2 2 2" xfId="41612" xr:uid="{00000000-0005-0000-0000-000045080000}"/>
    <cellStyle name="20% - Accent1 47 2 2 2 3" xfId="30520" xr:uid="{00000000-0005-0000-0000-000046080000}"/>
    <cellStyle name="20% - Accent1 47 2 2 3" xfId="14765" xr:uid="{00000000-0005-0000-0000-000047080000}"/>
    <cellStyle name="20% - Accent1 47 2 2 3 2" xfId="37030" xr:uid="{00000000-0005-0000-0000-000048080000}"/>
    <cellStyle name="20% - Accent1 47 2 2 4" xfId="25938" xr:uid="{00000000-0005-0000-0000-000049080000}"/>
    <cellStyle name="20% - Accent1 47 2 3" xfId="6442" xr:uid="{00000000-0005-0000-0000-00004A080000}"/>
    <cellStyle name="20% - Accent1 47 2 3 2" xfId="17539" xr:uid="{00000000-0005-0000-0000-00004B080000}"/>
    <cellStyle name="20% - Accent1 47 2 3 2 2" xfId="39803" xr:uid="{00000000-0005-0000-0000-00004C080000}"/>
    <cellStyle name="20% - Accent1 47 2 3 3" xfId="28711" xr:uid="{00000000-0005-0000-0000-00004D080000}"/>
    <cellStyle name="20% - Accent1 47 2 4" xfId="12955" xr:uid="{00000000-0005-0000-0000-00004E080000}"/>
    <cellStyle name="20% - Accent1 47 2 4 2" xfId="35220" xr:uid="{00000000-0005-0000-0000-00004F080000}"/>
    <cellStyle name="20% - Accent1 47 2 5" xfId="24128" xr:uid="{00000000-0005-0000-0000-000050080000}"/>
    <cellStyle name="20% - Accent1 47 3" xfId="4592" xr:uid="{00000000-0005-0000-0000-000051080000}"/>
    <cellStyle name="20% - Accent1 47 3 2" xfId="9175" xr:uid="{00000000-0005-0000-0000-000052080000}"/>
    <cellStyle name="20% - Accent1 47 3 2 2" xfId="20272" xr:uid="{00000000-0005-0000-0000-000053080000}"/>
    <cellStyle name="20% - Accent1 47 3 2 2 2" xfId="42536" xr:uid="{00000000-0005-0000-0000-000054080000}"/>
    <cellStyle name="20% - Accent1 47 3 2 3" xfId="31444" xr:uid="{00000000-0005-0000-0000-000055080000}"/>
    <cellStyle name="20% - Accent1 47 3 3" xfId="15689" xr:uid="{00000000-0005-0000-0000-000056080000}"/>
    <cellStyle name="20% - Accent1 47 3 3 2" xfId="37954" xr:uid="{00000000-0005-0000-0000-000057080000}"/>
    <cellStyle name="20% - Accent1 47 3 4" xfId="26862" xr:uid="{00000000-0005-0000-0000-000058080000}"/>
    <cellStyle name="20% - Accent1 47 4" xfId="2783" xr:uid="{00000000-0005-0000-0000-000059080000}"/>
    <cellStyle name="20% - Accent1 47 4 2" xfId="7366" xr:uid="{00000000-0005-0000-0000-00005A080000}"/>
    <cellStyle name="20% - Accent1 47 4 2 2" xfId="18463" xr:uid="{00000000-0005-0000-0000-00005B080000}"/>
    <cellStyle name="20% - Accent1 47 4 2 2 2" xfId="40727" xr:uid="{00000000-0005-0000-0000-00005C080000}"/>
    <cellStyle name="20% - Accent1 47 4 2 3" xfId="29635" xr:uid="{00000000-0005-0000-0000-00005D080000}"/>
    <cellStyle name="20% - Accent1 47 4 3" xfId="13880" xr:uid="{00000000-0005-0000-0000-00005E080000}"/>
    <cellStyle name="20% - Accent1 47 4 3 2" xfId="36145" xr:uid="{00000000-0005-0000-0000-00005F080000}"/>
    <cellStyle name="20% - Accent1 47 4 4" xfId="25053" xr:uid="{00000000-0005-0000-0000-000060080000}"/>
    <cellStyle name="20% - Accent1 47 5" xfId="5517" xr:uid="{00000000-0005-0000-0000-000061080000}"/>
    <cellStyle name="20% - Accent1 47 5 2" xfId="16614" xr:uid="{00000000-0005-0000-0000-000062080000}"/>
    <cellStyle name="20% - Accent1 47 5 2 2" xfId="38878" xr:uid="{00000000-0005-0000-0000-000063080000}"/>
    <cellStyle name="20% - Accent1 47 5 3" xfId="27786" xr:uid="{00000000-0005-0000-0000-000064080000}"/>
    <cellStyle name="20% - Accent1 47 6" xfId="12029" xr:uid="{00000000-0005-0000-0000-000065080000}"/>
    <cellStyle name="20% - Accent1 47 6 2" xfId="34295" xr:uid="{00000000-0005-0000-0000-000066080000}"/>
    <cellStyle name="20% - Accent1 47 7" xfId="23203" xr:uid="{00000000-0005-0000-0000-000067080000}"/>
    <cellStyle name="20% - Accent1 48" xfId="932" xr:uid="{00000000-0005-0000-0000-000068080000}"/>
    <cellStyle name="20% - Accent1 48 2" xfId="1869" xr:uid="{00000000-0005-0000-0000-000069080000}"/>
    <cellStyle name="20% - Accent1 48 2 2" xfId="3681" xr:uid="{00000000-0005-0000-0000-00006A080000}"/>
    <cellStyle name="20% - Accent1 48 2 2 2" xfId="8264" xr:uid="{00000000-0005-0000-0000-00006B080000}"/>
    <cellStyle name="20% - Accent1 48 2 2 2 2" xfId="19361" xr:uid="{00000000-0005-0000-0000-00006C080000}"/>
    <cellStyle name="20% - Accent1 48 2 2 2 2 2" xfId="41625" xr:uid="{00000000-0005-0000-0000-00006D080000}"/>
    <cellStyle name="20% - Accent1 48 2 2 2 3" xfId="30533" xr:uid="{00000000-0005-0000-0000-00006E080000}"/>
    <cellStyle name="20% - Accent1 48 2 2 3" xfId="14778" xr:uid="{00000000-0005-0000-0000-00006F080000}"/>
    <cellStyle name="20% - Accent1 48 2 2 3 2" xfId="37043" xr:uid="{00000000-0005-0000-0000-000070080000}"/>
    <cellStyle name="20% - Accent1 48 2 2 4" xfId="25951" xr:uid="{00000000-0005-0000-0000-000071080000}"/>
    <cellStyle name="20% - Accent1 48 2 3" xfId="6455" xr:uid="{00000000-0005-0000-0000-000072080000}"/>
    <cellStyle name="20% - Accent1 48 2 3 2" xfId="17552" xr:uid="{00000000-0005-0000-0000-000073080000}"/>
    <cellStyle name="20% - Accent1 48 2 3 2 2" xfId="39816" xr:uid="{00000000-0005-0000-0000-000074080000}"/>
    <cellStyle name="20% - Accent1 48 2 3 3" xfId="28724" xr:uid="{00000000-0005-0000-0000-000075080000}"/>
    <cellStyle name="20% - Accent1 48 2 4" xfId="12968" xr:uid="{00000000-0005-0000-0000-000076080000}"/>
    <cellStyle name="20% - Accent1 48 2 4 2" xfId="35233" xr:uid="{00000000-0005-0000-0000-000077080000}"/>
    <cellStyle name="20% - Accent1 48 2 5" xfId="24141" xr:uid="{00000000-0005-0000-0000-000078080000}"/>
    <cellStyle name="20% - Accent1 48 3" xfId="4605" xr:uid="{00000000-0005-0000-0000-000079080000}"/>
    <cellStyle name="20% - Accent1 48 3 2" xfId="9188" xr:uid="{00000000-0005-0000-0000-00007A080000}"/>
    <cellStyle name="20% - Accent1 48 3 2 2" xfId="20285" xr:uid="{00000000-0005-0000-0000-00007B080000}"/>
    <cellStyle name="20% - Accent1 48 3 2 2 2" xfId="42549" xr:uid="{00000000-0005-0000-0000-00007C080000}"/>
    <cellStyle name="20% - Accent1 48 3 2 3" xfId="31457" xr:uid="{00000000-0005-0000-0000-00007D080000}"/>
    <cellStyle name="20% - Accent1 48 3 3" xfId="15702" xr:uid="{00000000-0005-0000-0000-00007E080000}"/>
    <cellStyle name="20% - Accent1 48 3 3 2" xfId="37967" xr:uid="{00000000-0005-0000-0000-00007F080000}"/>
    <cellStyle name="20% - Accent1 48 3 4" xfId="26875" xr:uid="{00000000-0005-0000-0000-000080080000}"/>
    <cellStyle name="20% - Accent1 48 4" xfId="2796" xr:uid="{00000000-0005-0000-0000-000081080000}"/>
    <cellStyle name="20% - Accent1 48 4 2" xfId="7379" xr:uid="{00000000-0005-0000-0000-000082080000}"/>
    <cellStyle name="20% - Accent1 48 4 2 2" xfId="18476" xr:uid="{00000000-0005-0000-0000-000083080000}"/>
    <cellStyle name="20% - Accent1 48 4 2 2 2" xfId="40740" xr:uid="{00000000-0005-0000-0000-000084080000}"/>
    <cellStyle name="20% - Accent1 48 4 2 3" xfId="29648" xr:uid="{00000000-0005-0000-0000-000085080000}"/>
    <cellStyle name="20% - Accent1 48 4 3" xfId="13893" xr:uid="{00000000-0005-0000-0000-000086080000}"/>
    <cellStyle name="20% - Accent1 48 4 3 2" xfId="36158" xr:uid="{00000000-0005-0000-0000-000087080000}"/>
    <cellStyle name="20% - Accent1 48 4 4" xfId="25066" xr:uid="{00000000-0005-0000-0000-000088080000}"/>
    <cellStyle name="20% - Accent1 48 5" xfId="5530" xr:uid="{00000000-0005-0000-0000-000089080000}"/>
    <cellStyle name="20% - Accent1 48 5 2" xfId="16627" xr:uid="{00000000-0005-0000-0000-00008A080000}"/>
    <cellStyle name="20% - Accent1 48 5 2 2" xfId="38891" xr:uid="{00000000-0005-0000-0000-00008B080000}"/>
    <cellStyle name="20% - Accent1 48 5 3" xfId="27799" xr:uid="{00000000-0005-0000-0000-00008C080000}"/>
    <cellStyle name="20% - Accent1 48 6" xfId="12042" xr:uid="{00000000-0005-0000-0000-00008D080000}"/>
    <cellStyle name="20% - Accent1 48 6 2" xfId="34308" xr:uid="{00000000-0005-0000-0000-00008E080000}"/>
    <cellStyle name="20% - Accent1 48 7" xfId="23216" xr:uid="{00000000-0005-0000-0000-00008F080000}"/>
    <cellStyle name="20% - Accent1 49" xfId="945" xr:uid="{00000000-0005-0000-0000-000090080000}"/>
    <cellStyle name="20% - Accent1 49 2" xfId="1882" xr:uid="{00000000-0005-0000-0000-000091080000}"/>
    <cellStyle name="20% - Accent1 49 2 2" xfId="3694" xr:uid="{00000000-0005-0000-0000-000092080000}"/>
    <cellStyle name="20% - Accent1 49 2 2 2" xfId="8277" xr:uid="{00000000-0005-0000-0000-000093080000}"/>
    <cellStyle name="20% - Accent1 49 2 2 2 2" xfId="19374" xr:uid="{00000000-0005-0000-0000-000094080000}"/>
    <cellStyle name="20% - Accent1 49 2 2 2 2 2" xfId="41638" xr:uid="{00000000-0005-0000-0000-000095080000}"/>
    <cellStyle name="20% - Accent1 49 2 2 2 3" xfId="30546" xr:uid="{00000000-0005-0000-0000-000096080000}"/>
    <cellStyle name="20% - Accent1 49 2 2 3" xfId="14791" xr:uid="{00000000-0005-0000-0000-000097080000}"/>
    <cellStyle name="20% - Accent1 49 2 2 3 2" xfId="37056" xr:uid="{00000000-0005-0000-0000-000098080000}"/>
    <cellStyle name="20% - Accent1 49 2 2 4" xfId="25964" xr:uid="{00000000-0005-0000-0000-000099080000}"/>
    <cellStyle name="20% - Accent1 49 2 3" xfId="6468" xr:uid="{00000000-0005-0000-0000-00009A080000}"/>
    <cellStyle name="20% - Accent1 49 2 3 2" xfId="17565" xr:uid="{00000000-0005-0000-0000-00009B080000}"/>
    <cellStyle name="20% - Accent1 49 2 3 2 2" xfId="39829" xr:uid="{00000000-0005-0000-0000-00009C080000}"/>
    <cellStyle name="20% - Accent1 49 2 3 3" xfId="28737" xr:uid="{00000000-0005-0000-0000-00009D080000}"/>
    <cellStyle name="20% - Accent1 49 2 4" xfId="12981" xr:uid="{00000000-0005-0000-0000-00009E080000}"/>
    <cellStyle name="20% - Accent1 49 2 4 2" xfId="35246" xr:uid="{00000000-0005-0000-0000-00009F080000}"/>
    <cellStyle name="20% - Accent1 49 2 5" xfId="24154" xr:uid="{00000000-0005-0000-0000-0000A0080000}"/>
    <cellStyle name="20% - Accent1 49 3" xfId="4618" xr:uid="{00000000-0005-0000-0000-0000A1080000}"/>
    <cellStyle name="20% - Accent1 49 3 2" xfId="9201" xr:uid="{00000000-0005-0000-0000-0000A2080000}"/>
    <cellStyle name="20% - Accent1 49 3 2 2" xfId="20298" xr:uid="{00000000-0005-0000-0000-0000A3080000}"/>
    <cellStyle name="20% - Accent1 49 3 2 2 2" xfId="42562" xr:uid="{00000000-0005-0000-0000-0000A4080000}"/>
    <cellStyle name="20% - Accent1 49 3 2 3" xfId="31470" xr:uid="{00000000-0005-0000-0000-0000A5080000}"/>
    <cellStyle name="20% - Accent1 49 3 3" xfId="15715" xr:uid="{00000000-0005-0000-0000-0000A6080000}"/>
    <cellStyle name="20% - Accent1 49 3 3 2" xfId="37980" xr:uid="{00000000-0005-0000-0000-0000A7080000}"/>
    <cellStyle name="20% - Accent1 49 3 4" xfId="26888" xr:uid="{00000000-0005-0000-0000-0000A8080000}"/>
    <cellStyle name="20% - Accent1 49 4" xfId="2809" xr:uid="{00000000-0005-0000-0000-0000A9080000}"/>
    <cellStyle name="20% - Accent1 49 4 2" xfId="7392" xr:uid="{00000000-0005-0000-0000-0000AA080000}"/>
    <cellStyle name="20% - Accent1 49 4 2 2" xfId="18489" xr:uid="{00000000-0005-0000-0000-0000AB080000}"/>
    <cellStyle name="20% - Accent1 49 4 2 2 2" xfId="40753" xr:uid="{00000000-0005-0000-0000-0000AC080000}"/>
    <cellStyle name="20% - Accent1 49 4 2 3" xfId="29661" xr:uid="{00000000-0005-0000-0000-0000AD080000}"/>
    <cellStyle name="20% - Accent1 49 4 3" xfId="13906" xr:uid="{00000000-0005-0000-0000-0000AE080000}"/>
    <cellStyle name="20% - Accent1 49 4 3 2" xfId="36171" xr:uid="{00000000-0005-0000-0000-0000AF080000}"/>
    <cellStyle name="20% - Accent1 49 4 4" xfId="25079" xr:uid="{00000000-0005-0000-0000-0000B0080000}"/>
    <cellStyle name="20% - Accent1 49 5" xfId="5543" xr:uid="{00000000-0005-0000-0000-0000B1080000}"/>
    <cellStyle name="20% - Accent1 49 5 2" xfId="16640" xr:uid="{00000000-0005-0000-0000-0000B2080000}"/>
    <cellStyle name="20% - Accent1 49 5 2 2" xfId="38904" xr:uid="{00000000-0005-0000-0000-0000B3080000}"/>
    <cellStyle name="20% - Accent1 49 5 3" xfId="27812" xr:uid="{00000000-0005-0000-0000-0000B4080000}"/>
    <cellStyle name="20% - Accent1 49 6" xfId="12055" xr:uid="{00000000-0005-0000-0000-0000B5080000}"/>
    <cellStyle name="20% - Accent1 49 6 2" xfId="34321" xr:uid="{00000000-0005-0000-0000-0000B6080000}"/>
    <cellStyle name="20% - Accent1 49 7" xfId="23229" xr:uid="{00000000-0005-0000-0000-0000B7080000}"/>
    <cellStyle name="20% - Accent1 5" xfId="125" xr:uid="{00000000-0005-0000-0000-0000B8080000}"/>
    <cellStyle name="20% - Accent1 5 2" xfId="1303" xr:uid="{00000000-0005-0000-0000-0000B9080000}"/>
    <cellStyle name="20% - Accent1 5 2 2" xfId="3122" xr:uid="{00000000-0005-0000-0000-0000BA080000}"/>
    <cellStyle name="20% - Accent1 5 2 2 2" xfId="7705" xr:uid="{00000000-0005-0000-0000-0000BB080000}"/>
    <cellStyle name="20% - Accent1 5 2 2 2 2" xfId="18802" xr:uid="{00000000-0005-0000-0000-0000BC080000}"/>
    <cellStyle name="20% - Accent1 5 2 2 2 2 2" xfId="41066" xr:uid="{00000000-0005-0000-0000-0000BD080000}"/>
    <cellStyle name="20% - Accent1 5 2 2 2 3" xfId="29974" xr:uid="{00000000-0005-0000-0000-0000BE080000}"/>
    <cellStyle name="20% - Accent1 5 2 2 3" xfId="14219" xr:uid="{00000000-0005-0000-0000-0000BF080000}"/>
    <cellStyle name="20% - Accent1 5 2 2 3 2" xfId="36484" xr:uid="{00000000-0005-0000-0000-0000C0080000}"/>
    <cellStyle name="20% - Accent1 5 2 2 4" xfId="25392" xr:uid="{00000000-0005-0000-0000-0000C1080000}"/>
    <cellStyle name="20% - Accent1 5 2 3" xfId="5896" xr:uid="{00000000-0005-0000-0000-0000C2080000}"/>
    <cellStyle name="20% - Accent1 5 2 3 2" xfId="16993" xr:uid="{00000000-0005-0000-0000-0000C3080000}"/>
    <cellStyle name="20% - Accent1 5 2 3 2 2" xfId="39257" xr:uid="{00000000-0005-0000-0000-0000C4080000}"/>
    <cellStyle name="20% - Accent1 5 2 3 3" xfId="28165" xr:uid="{00000000-0005-0000-0000-0000C5080000}"/>
    <cellStyle name="20% - Accent1 5 2 4" xfId="12409" xr:uid="{00000000-0005-0000-0000-0000C6080000}"/>
    <cellStyle name="20% - Accent1 5 2 4 2" xfId="34674" xr:uid="{00000000-0005-0000-0000-0000C7080000}"/>
    <cellStyle name="20% - Accent1 5 2 5" xfId="23582" xr:uid="{00000000-0005-0000-0000-0000C8080000}"/>
    <cellStyle name="20% - Accent1 5 3" xfId="4046" xr:uid="{00000000-0005-0000-0000-0000C9080000}"/>
    <cellStyle name="20% - Accent1 5 3 2" xfId="8629" xr:uid="{00000000-0005-0000-0000-0000CA080000}"/>
    <cellStyle name="20% - Accent1 5 3 2 2" xfId="19726" xr:uid="{00000000-0005-0000-0000-0000CB080000}"/>
    <cellStyle name="20% - Accent1 5 3 2 2 2" xfId="41990" xr:uid="{00000000-0005-0000-0000-0000CC080000}"/>
    <cellStyle name="20% - Accent1 5 3 2 3" xfId="30898" xr:uid="{00000000-0005-0000-0000-0000CD080000}"/>
    <cellStyle name="20% - Accent1 5 3 3" xfId="15143" xr:uid="{00000000-0005-0000-0000-0000CE080000}"/>
    <cellStyle name="20% - Accent1 5 3 3 2" xfId="37408" xr:uid="{00000000-0005-0000-0000-0000CF080000}"/>
    <cellStyle name="20% - Accent1 5 3 4" xfId="26316" xr:uid="{00000000-0005-0000-0000-0000D0080000}"/>
    <cellStyle name="20% - Accent1 5 4" xfId="2237" xr:uid="{00000000-0005-0000-0000-0000D1080000}"/>
    <cellStyle name="20% - Accent1 5 4 2" xfId="6820" xr:uid="{00000000-0005-0000-0000-0000D2080000}"/>
    <cellStyle name="20% - Accent1 5 4 2 2" xfId="17917" xr:uid="{00000000-0005-0000-0000-0000D3080000}"/>
    <cellStyle name="20% - Accent1 5 4 2 2 2" xfId="40181" xr:uid="{00000000-0005-0000-0000-0000D4080000}"/>
    <cellStyle name="20% - Accent1 5 4 2 3" xfId="29089" xr:uid="{00000000-0005-0000-0000-0000D5080000}"/>
    <cellStyle name="20% - Accent1 5 4 3" xfId="13334" xr:uid="{00000000-0005-0000-0000-0000D6080000}"/>
    <cellStyle name="20% - Accent1 5 4 3 2" xfId="35599" xr:uid="{00000000-0005-0000-0000-0000D7080000}"/>
    <cellStyle name="20% - Accent1 5 4 4" xfId="24507" xr:uid="{00000000-0005-0000-0000-0000D8080000}"/>
    <cellStyle name="20% - Accent1 5 5" xfId="4971" xr:uid="{00000000-0005-0000-0000-0000D9080000}"/>
    <cellStyle name="20% - Accent1 5 5 2" xfId="16068" xr:uid="{00000000-0005-0000-0000-0000DA080000}"/>
    <cellStyle name="20% - Accent1 5 5 2 2" xfId="38332" xr:uid="{00000000-0005-0000-0000-0000DB080000}"/>
    <cellStyle name="20% - Accent1 5 5 3" xfId="27240" xr:uid="{00000000-0005-0000-0000-0000DC080000}"/>
    <cellStyle name="20% - Accent1 5 6" xfId="379" xr:uid="{00000000-0005-0000-0000-0000DD080000}"/>
    <cellStyle name="20% - Accent1 5 6 2" xfId="11496" xr:uid="{00000000-0005-0000-0000-0000DE080000}"/>
    <cellStyle name="20% - Accent1 5 6 2 2" xfId="33762" xr:uid="{00000000-0005-0000-0000-0000DF080000}"/>
    <cellStyle name="20% - Accent1 5 6 3" xfId="22670" xr:uid="{00000000-0005-0000-0000-0000E0080000}"/>
    <cellStyle name="20% - Accent1 5 7" xfId="11247" xr:uid="{00000000-0005-0000-0000-0000E1080000}"/>
    <cellStyle name="20% - Accent1 5 7 2" xfId="33513" xr:uid="{00000000-0005-0000-0000-0000E2080000}"/>
    <cellStyle name="20% - Accent1 5 8" xfId="22421" xr:uid="{00000000-0005-0000-0000-0000E3080000}"/>
    <cellStyle name="20% - Accent1 50" xfId="958" xr:uid="{00000000-0005-0000-0000-0000E4080000}"/>
    <cellStyle name="20% - Accent1 50 2" xfId="1895" xr:uid="{00000000-0005-0000-0000-0000E5080000}"/>
    <cellStyle name="20% - Accent1 50 2 2" xfId="3707" xr:uid="{00000000-0005-0000-0000-0000E6080000}"/>
    <cellStyle name="20% - Accent1 50 2 2 2" xfId="8290" xr:uid="{00000000-0005-0000-0000-0000E7080000}"/>
    <cellStyle name="20% - Accent1 50 2 2 2 2" xfId="19387" xr:uid="{00000000-0005-0000-0000-0000E8080000}"/>
    <cellStyle name="20% - Accent1 50 2 2 2 2 2" xfId="41651" xr:uid="{00000000-0005-0000-0000-0000E9080000}"/>
    <cellStyle name="20% - Accent1 50 2 2 2 3" xfId="30559" xr:uid="{00000000-0005-0000-0000-0000EA080000}"/>
    <cellStyle name="20% - Accent1 50 2 2 3" xfId="14804" xr:uid="{00000000-0005-0000-0000-0000EB080000}"/>
    <cellStyle name="20% - Accent1 50 2 2 3 2" xfId="37069" xr:uid="{00000000-0005-0000-0000-0000EC080000}"/>
    <cellStyle name="20% - Accent1 50 2 2 4" xfId="25977" xr:uid="{00000000-0005-0000-0000-0000ED080000}"/>
    <cellStyle name="20% - Accent1 50 2 3" xfId="6481" xr:uid="{00000000-0005-0000-0000-0000EE080000}"/>
    <cellStyle name="20% - Accent1 50 2 3 2" xfId="17578" xr:uid="{00000000-0005-0000-0000-0000EF080000}"/>
    <cellStyle name="20% - Accent1 50 2 3 2 2" xfId="39842" xr:uid="{00000000-0005-0000-0000-0000F0080000}"/>
    <cellStyle name="20% - Accent1 50 2 3 3" xfId="28750" xr:uid="{00000000-0005-0000-0000-0000F1080000}"/>
    <cellStyle name="20% - Accent1 50 2 4" xfId="12994" xr:uid="{00000000-0005-0000-0000-0000F2080000}"/>
    <cellStyle name="20% - Accent1 50 2 4 2" xfId="35259" xr:uid="{00000000-0005-0000-0000-0000F3080000}"/>
    <cellStyle name="20% - Accent1 50 2 5" xfId="24167" xr:uid="{00000000-0005-0000-0000-0000F4080000}"/>
    <cellStyle name="20% - Accent1 50 3" xfId="4631" xr:uid="{00000000-0005-0000-0000-0000F5080000}"/>
    <cellStyle name="20% - Accent1 50 3 2" xfId="9214" xr:uid="{00000000-0005-0000-0000-0000F6080000}"/>
    <cellStyle name="20% - Accent1 50 3 2 2" xfId="20311" xr:uid="{00000000-0005-0000-0000-0000F7080000}"/>
    <cellStyle name="20% - Accent1 50 3 2 2 2" xfId="42575" xr:uid="{00000000-0005-0000-0000-0000F8080000}"/>
    <cellStyle name="20% - Accent1 50 3 2 3" xfId="31483" xr:uid="{00000000-0005-0000-0000-0000F9080000}"/>
    <cellStyle name="20% - Accent1 50 3 3" xfId="15728" xr:uid="{00000000-0005-0000-0000-0000FA080000}"/>
    <cellStyle name="20% - Accent1 50 3 3 2" xfId="37993" xr:uid="{00000000-0005-0000-0000-0000FB080000}"/>
    <cellStyle name="20% - Accent1 50 3 4" xfId="26901" xr:uid="{00000000-0005-0000-0000-0000FC080000}"/>
    <cellStyle name="20% - Accent1 50 4" xfId="2822" xr:uid="{00000000-0005-0000-0000-0000FD080000}"/>
    <cellStyle name="20% - Accent1 50 4 2" xfId="7405" xr:uid="{00000000-0005-0000-0000-0000FE080000}"/>
    <cellStyle name="20% - Accent1 50 4 2 2" xfId="18502" xr:uid="{00000000-0005-0000-0000-0000FF080000}"/>
    <cellStyle name="20% - Accent1 50 4 2 2 2" xfId="40766" xr:uid="{00000000-0005-0000-0000-000000090000}"/>
    <cellStyle name="20% - Accent1 50 4 2 3" xfId="29674" xr:uid="{00000000-0005-0000-0000-000001090000}"/>
    <cellStyle name="20% - Accent1 50 4 3" xfId="13919" xr:uid="{00000000-0005-0000-0000-000002090000}"/>
    <cellStyle name="20% - Accent1 50 4 3 2" xfId="36184" xr:uid="{00000000-0005-0000-0000-000003090000}"/>
    <cellStyle name="20% - Accent1 50 4 4" xfId="25092" xr:uid="{00000000-0005-0000-0000-000004090000}"/>
    <cellStyle name="20% - Accent1 50 5" xfId="5556" xr:uid="{00000000-0005-0000-0000-000005090000}"/>
    <cellStyle name="20% - Accent1 50 5 2" xfId="16653" xr:uid="{00000000-0005-0000-0000-000006090000}"/>
    <cellStyle name="20% - Accent1 50 5 2 2" xfId="38917" xr:uid="{00000000-0005-0000-0000-000007090000}"/>
    <cellStyle name="20% - Accent1 50 5 3" xfId="27825" xr:uid="{00000000-0005-0000-0000-000008090000}"/>
    <cellStyle name="20% - Accent1 50 6" xfId="12068" xr:uid="{00000000-0005-0000-0000-000009090000}"/>
    <cellStyle name="20% - Accent1 50 6 2" xfId="34334" xr:uid="{00000000-0005-0000-0000-00000A090000}"/>
    <cellStyle name="20% - Accent1 50 7" xfId="23242" xr:uid="{00000000-0005-0000-0000-00000B090000}"/>
    <cellStyle name="20% - Accent1 51" xfId="972" xr:uid="{00000000-0005-0000-0000-00000C090000}"/>
    <cellStyle name="20% - Accent1 51 2" xfId="1909" xr:uid="{00000000-0005-0000-0000-00000D090000}"/>
    <cellStyle name="20% - Accent1 51 2 2" xfId="3720" xr:uid="{00000000-0005-0000-0000-00000E090000}"/>
    <cellStyle name="20% - Accent1 51 2 2 2" xfId="8303" xr:uid="{00000000-0005-0000-0000-00000F090000}"/>
    <cellStyle name="20% - Accent1 51 2 2 2 2" xfId="19400" xr:uid="{00000000-0005-0000-0000-000010090000}"/>
    <cellStyle name="20% - Accent1 51 2 2 2 2 2" xfId="41664" xr:uid="{00000000-0005-0000-0000-000011090000}"/>
    <cellStyle name="20% - Accent1 51 2 2 2 3" xfId="30572" xr:uid="{00000000-0005-0000-0000-000012090000}"/>
    <cellStyle name="20% - Accent1 51 2 2 3" xfId="14817" xr:uid="{00000000-0005-0000-0000-000013090000}"/>
    <cellStyle name="20% - Accent1 51 2 2 3 2" xfId="37082" xr:uid="{00000000-0005-0000-0000-000014090000}"/>
    <cellStyle name="20% - Accent1 51 2 2 4" xfId="25990" xr:uid="{00000000-0005-0000-0000-000015090000}"/>
    <cellStyle name="20% - Accent1 51 2 3" xfId="6494" xr:uid="{00000000-0005-0000-0000-000016090000}"/>
    <cellStyle name="20% - Accent1 51 2 3 2" xfId="17591" xr:uid="{00000000-0005-0000-0000-000017090000}"/>
    <cellStyle name="20% - Accent1 51 2 3 2 2" xfId="39855" xr:uid="{00000000-0005-0000-0000-000018090000}"/>
    <cellStyle name="20% - Accent1 51 2 3 3" xfId="28763" xr:uid="{00000000-0005-0000-0000-000019090000}"/>
    <cellStyle name="20% - Accent1 51 2 4" xfId="13007" xr:uid="{00000000-0005-0000-0000-00001A090000}"/>
    <cellStyle name="20% - Accent1 51 2 4 2" xfId="35272" xr:uid="{00000000-0005-0000-0000-00001B090000}"/>
    <cellStyle name="20% - Accent1 51 2 5" xfId="24180" xr:uid="{00000000-0005-0000-0000-00001C090000}"/>
    <cellStyle name="20% - Accent1 51 3" xfId="4644" xr:uid="{00000000-0005-0000-0000-00001D090000}"/>
    <cellStyle name="20% - Accent1 51 3 2" xfId="9227" xr:uid="{00000000-0005-0000-0000-00001E090000}"/>
    <cellStyle name="20% - Accent1 51 3 2 2" xfId="20324" xr:uid="{00000000-0005-0000-0000-00001F090000}"/>
    <cellStyle name="20% - Accent1 51 3 2 2 2" xfId="42588" xr:uid="{00000000-0005-0000-0000-000020090000}"/>
    <cellStyle name="20% - Accent1 51 3 2 3" xfId="31496" xr:uid="{00000000-0005-0000-0000-000021090000}"/>
    <cellStyle name="20% - Accent1 51 3 3" xfId="15741" xr:uid="{00000000-0005-0000-0000-000022090000}"/>
    <cellStyle name="20% - Accent1 51 3 3 2" xfId="38006" xr:uid="{00000000-0005-0000-0000-000023090000}"/>
    <cellStyle name="20% - Accent1 51 3 4" xfId="26914" xr:uid="{00000000-0005-0000-0000-000024090000}"/>
    <cellStyle name="20% - Accent1 51 4" xfId="2835" xr:uid="{00000000-0005-0000-0000-000025090000}"/>
    <cellStyle name="20% - Accent1 51 4 2" xfId="7418" xr:uid="{00000000-0005-0000-0000-000026090000}"/>
    <cellStyle name="20% - Accent1 51 4 2 2" xfId="18515" xr:uid="{00000000-0005-0000-0000-000027090000}"/>
    <cellStyle name="20% - Accent1 51 4 2 2 2" xfId="40779" xr:uid="{00000000-0005-0000-0000-000028090000}"/>
    <cellStyle name="20% - Accent1 51 4 2 3" xfId="29687" xr:uid="{00000000-0005-0000-0000-000029090000}"/>
    <cellStyle name="20% - Accent1 51 4 3" xfId="13932" xr:uid="{00000000-0005-0000-0000-00002A090000}"/>
    <cellStyle name="20% - Accent1 51 4 3 2" xfId="36197" xr:uid="{00000000-0005-0000-0000-00002B090000}"/>
    <cellStyle name="20% - Accent1 51 4 4" xfId="25105" xr:uid="{00000000-0005-0000-0000-00002C090000}"/>
    <cellStyle name="20% - Accent1 51 5" xfId="5569" xr:uid="{00000000-0005-0000-0000-00002D090000}"/>
    <cellStyle name="20% - Accent1 51 5 2" xfId="16666" xr:uid="{00000000-0005-0000-0000-00002E090000}"/>
    <cellStyle name="20% - Accent1 51 5 2 2" xfId="38930" xr:uid="{00000000-0005-0000-0000-00002F090000}"/>
    <cellStyle name="20% - Accent1 51 5 3" xfId="27838" xr:uid="{00000000-0005-0000-0000-000030090000}"/>
    <cellStyle name="20% - Accent1 51 6" xfId="12081" xr:uid="{00000000-0005-0000-0000-000031090000}"/>
    <cellStyle name="20% - Accent1 51 6 2" xfId="34347" xr:uid="{00000000-0005-0000-0000-000032090000}"/>
    <cellStyle name="20% - Accent1 51 7" xfId="23255" xr:uid="{00000000-0005-0000-0000-000033090000}"/>
    <cellStyle name="20% - Accent1 52" xfId="985" xr:uid="{00000000-0005-0000-0000-000034090000}"/>
    <cellStyle name="20% - Accent1 52 2" xfId="1922" xr:uid="{00000000-0005-0000-0000-000035090000}"/>
    <cellStyle name="20% - Accent1 52 2 2" xfId="3733" xr:uid="{00000000-0005-0000-0000-000036090000}"/>
    <cellStyle name="20% - Accent1 52 2 2 2" xfId="8316" xr:uid="{00000000-0005-0000-0000-000037090000}"/>
    <cellStyle name="20% - Accent1 52 2 2 2 2" xfId="19413" xr:uid="{00000000-0005-0000-0000-000038090000}"/>
    <cellStyle name="20% - Accent1 52 2 2 2 2 2" xfId="41677" xr:uid="{00000000-0005-0000-0000-000039090000}"/>
    <cellStyle name="20% - Accent1 52 2 2 2 3" xfId="30585" xr:uid="{00000000-0005-0000-0000-00003A090000}"/>
    <cellStyle name="20% - Accent1 52 2 2 3" xfId="14830" xr:uid="{00000000-0005-0000-0000-00003B090000}"/>
    <cellStyle name="20% - Accent1 52 2 2 3 2" xfId="37095" xr:uid="{00000000-0005-0000-0000-00003C090000}"/>
    <cellStyle name="20% - Accent1 52 2 2 4" xfId="26003" xr:uid="{00000000-0005-0000-0000-00003D090000}"/>
    <cellStyle name="20% - Accent1 52 2 3" xfId="6507" xr:uid="{00000000-0005-0000-0000-00003E090000}"/>
    <cellStyle name="20% - Accent1 52 2 3 2" xfId="17604" xr:uid="{00000000-0005-0000-0000-00003F090000}"/>
    <cellStyle name="20% - Accent1 52 2 3 2 2" xfId="39868" xr:uid="{00000000-0005-0000-0000-000040090000}"/>
    <cellStyle name="20% - Accent1 52 2 3 3" xfId="28776" xr:uid="{00000000-0005-0000-0000-000041090000}"/>
    <cellStyle name="20% - Accent1 52 2 4" xfId="13020" xr:uid="{00000000-0005-0000-0000-000042090000}"/>
    <cellStyle name="20% - Accent1 52 2 4 2" xfId="35285" xr:uid="{00000000-0005-0000-0000-000043090000}"/>
    <cellStyle name="20% - Accent1 52 2 5" xfId="24193" xr:uid="{00000000-0005-0000-0000-000044090000}"/>
    <cellStyle name="20% - Accent1 52 3" xfId="4657" xr:uid="{00000000-0005-0000-0000-000045090000}"/>
    <cellStyle name="20% - Accent1 52 3 2" xfId="9240" xr:uid="{00000000-0005-0000-0000-000046090000}"/>
    <cellStyle name="20% - Accent1 52 3 2 2" xfId="20337" xr:uid="{00000000-0005-0000-0000-000047090000}"/>
    <cellStyle name="20% - Accent1 52 3 2 2 2" xfId="42601" xr:uid="{00000000-0005-0000-0000-000048090000}"/>
    <cellStyle name="20% - Accent1 52 3 2 3" xfId="31509" xr:uid="{00000000-0005-0000-0000-000049090000}"/>
    <cellStyle name="20% - Accent1 52 3 3" xfId="15754" xr:uid="{00000000-0005-0000-0000-00004A090000}"/>
    <cellStyle name="20% - Accent1 52 3 3 2" xfId="38019" xr:uid="{00000000-0005-0000-0000-00004B090000}"/>
    <cellStyle name="20% - Accent1 52 3 4" xfId="26927" xr:uid="{00000000-0005-0000-0000-00004C090000}"/>
    <cellStyle name="20% - Accent1 52 4" xfId="2848" xr:uid="{00000000-0005-0000-0000-00004D090000}"/>
    <cellStyle name="20% - Accent1 52 4 2" xfId="7431" xr:uid="{00000000-0005-0000-0000-00004E090000}"/>
    <cellStyle name="20% - Accent1 52 4 2 2" xfId="18528" xr:uid="{00000000-0005-0000-0000-00004F090000}"/>
    <cellStyle name="20% - Accent1 52 4 2 2 2" xfId="40792" xr:uid="{00000000-0005-0000-0000-000050090000}"/>
    <cellStyle name="20% - Accent1 52 4 2 3" xfId="29700" xr:uid="{00000000-0005-0000-0000-000051090000}"/>
    <cellStyle name="20% - Accent1 52 4 3" xfId="13945" xr:uid="{00000000-0005-0000-0000-000052090000}"/>
    <cellStyle name="20% - Accent1 52 4 3 2" xfId="36210" xr:uid="{00000000-0005-0000-0000-000053090000}"/>
    <cellStyle name="20% - Accent1 52 4 4" xfId="25118" xr:uid="{00000000-0005-0000-0000-000054090000}"/>
    <cellStyle name="20% - Accent1 52 5" xfId="5582" xr:uid="{00000000-0005-0000-0000-000055090000}"/>
    <cellStyle name="20% - Accent1 52 5 2" xfId="16679" xr:uid="{00000000-0005-0000-0000-000056090000}"/>
    <cellStyle name="20% - Accent1 52 5 2 2" xfId="38943" xr:uid="{00000000-0005-0000-0000-000057090000}"/>
    <cellStyle name="20% - Accent1 52 5 3" xfId="27851" xr:uid="{00000000-0005-0000-0000-000058090000}"/>
    <cellStyle name="20% - Accent1 52 6" xfId="12094" xr:uid="{00000000-0005-0000-0000-000059090000}"/>
    <cellStyle name="20% - Accent1 52 6 2" xfId="34360" xr:uid="{00000000-0005-0000-0000-00005A090000}"/>
    <cellStyle name="20% - Accent1 52 7" xfId="23268" xr:uid="{00000000-0005-0000-0000-00005B090000}"/>
    <cellStyle name="20% - Accent1 53" xfId="998" xr:uid="{00000000-0005-0000-0000-00005C090000}"/>
    <cellStyle name="20% - Accent1 53 2" xfId="1935" xr:uid="{00000000-0005-0000-0000-00005D090000}"/>
    <cellStyle name="20% - Accent1 53 2 2" xfId="3746" xr:uid="{00000000-0005-0000-0000-00005E090000}"/>
    <cellStyle name="20% - Accent1 53 2 2 2" xfId="8329" xr:uid="{00000000-0005-0000-0000-00005F090000}"/>
    <cellStyle name="20% - Accent1 53 2 2 2 2" xfId="19426" xr:uid="{00000000-0005-0000-0000-000060090000}"/>
    <cellStyle name="20% - Accent1 53 2 2 2 2 2" xfId="41690" xr:uid="{00000000-0005-0000-0000-000061090000}"/>
    <cellStyle name="20% - Accent1 53 2 2 2 3" xfId="30598" xr:uid="{00000000-0005-0000-0000-000062090000}"/>
    <cellStyle name="20% - Accent1 53 2 2 3" xfId="14843" xr:uid="{00000000-0005-0000-0000-000063090000}"/>
    <cellStyle name="20% - Accent1 53 2 2 3 2" xfId="37108" xr:uid="{00000000-0005-0000-0000-000064090000}"/>
    <cellStyle name="20% - Accent1 53 2 2 4" xfId="26016" xr:uid="{00000000-0005-0000-0000-000065090000}"/>
    <cellStyle name="20% - Accent1 53 2 3" xfId="6520" xr:uid="{00000000-0005-0000-0000-000066090000}"/>
    <cellStyle name="20% - Accent1 53 2 3 2" xfId="17617" xr:uid="{00000000-0005-0000-0000-000067090000}"/>
    <cellStyle name="20% - Accent1 53 2 3 2 2" xfId="39881" xr:uid="{00000000-0005-0000-0000-000068090000}"/>
    <cellStyle name="20% - Accent1 53 2 3 3" xfId="28789" xr:uid="{00000000-0005-0000-0000-000069090000}"/>
    <cellStyle name="20% - Accent1 53 2 4" xfId="13033" xr:uid="{00000000-0005-0000-0000-00006A090000}"/>
    <cellStyle name="20% - Accent1 53 2 4 2" xfId="35298" xr:uid="{00000000-0005-0000-0000-00006B090000}"/>
    <cellStyle name="20% - Accent1 53 2 5" xfId="24206" xr:uid="{00000000-0005-0000-0000-00006C090000}"/>
    <cellStyle name="20% - Accent1 53 3" xfId="4670" xr:uid="{00000000-0005-0000-0000-00006D090000}"/>
    <cellStyle name="20% - Accent1 53 3 2" xfId="9253" xr:uid="{00000000-0005-0000-0000-00006E090000}"/>
    <cellStyle name="20% - Accent1 53 3 2 2" xfId="20350" xr:uid="{00000000-0005-0000-0000-00006F090000}"/>
    <cellStyle name="20% - Accent1 53 3 2 2 2" xfId="42614" xr:uid="{00000000-0005-0000-0000-000070090000}"/>
    <cellStyle name="20% - Accent1 53 3 2 3" xfId="31522" xr:uid="{00000000-0005-0000-0000-000071090000}"/>
    <cellStyle name="20% - Accent1 53 3 3" xfId="15767" xr:uid="{00000000-0005-0000-0000-000072090000}"/>
    <cellStyle name="20% - Accent1 53 3 3 2" xfId="38032" xr:uid="{00000000-0005-0000-0000-000073090000}"/>
    <cellStyle name="20% - Accent1 53 3 4" xfId="26940" xr:uid="{00000000-0005-0000-0000-000074090000}"/>
    <cellStyle name="20% - Accent1 53 4" xfId="2861" xr:uid="{00000000-0005-0000-0000-000075090000}"/>
    <cellStyle name="20% - Accent1 53 4 2" xfId="7444" xr:uid="{00000000-0005-0000-0000-000076090000}"/>
    <cellStyle name="20% - Accent1 53 4 2 2" xfId="18541" xr:uid="{00000000-0005-0000-0000-000077090000}"/>
    <cellStyle name="20% - Accent1 53 4 2 2 2" xfId="40805" xr:uid="{00000000-0005-0000-0000-000078090000}"/>
    <cellStyle name="20% - Accent1 53 4 2 3" xfId="29713" xr:uid="{00000000-0005-0000-0000-000079090000}"/>
    <cellStyle name="20% - Accent1 53 4 3" xfId="13958" xr:uid="{00000000-0005-0000-0000-00007A090000}"/>
    <cellStyle name="20% - Accent1 53 4 3 2" xfId="36223" xr:uid="{00000000-0005-0000-0000-00007B090000}"/>
    <cellStyle name="20% - Accent1 53 4 4" xfId="25131" xr:uid="{00000000-0005-0000-0000-00007C090000}"/>
    <cellStyle name="20% - Accent1 53 5" xfId="5595" xr:uid="{00000000-0005-0000-0000-00007D090000}"/>
    <cellStyle name="20% - Accent1 53 5 2" xfId="16692" xr:uid="{00000000-0005-0000-0000-00007E090000}"/>
    <cellStyle name="20% - Accent1 53 5 2 2" xfId="38956" xr:uid="{00000000-0005-0000-0000-00007F090000}"/>
    <cellStyle name="20% - Accent1 53 5 3" xfId="27864" xr:uid="{00000000-0005-0000-0000-000080090000}"/>
    <cellStyle name="20% - Accent1 53 6" xfId="12107" xr:uid="{00000000-0005-0000-0000-000081090000}"/>
    <cellStyle name="20% - Accent1 53 6 2" xfId="34373" xr:uid="{00000000-0005-0000-0000-000082090000}"/>
    <cellStyle name="20% - Accent1 53 7" xfId="23281" xr:uid="{00000000-0005-0000-0000-000083090000}"/>
    <cellStyle name="20% - Accent1 54" xfId="1011" xr:uid="{00000000-0005-0000-0000-000084090000}"/>
    <cellStyle name="20% - Accent1 54 2" xfId="1948" xr:uid="{00000000-0005-0000-0000-000085090000}"/>
    <cellStyle name="20% - Accent1 54 2 2" xfId="3759" xr:uid="{00000000-0005-0000-0000-000086090000}"/>
    <cellStyle name="20% - Accent1 54 2 2 2" xfId="8342" xr:uid="{00000000-0005-0000-0000-000087090000}"/>
    <cellStyle name="20% - Accent1 54 2 2 2 2" xfId="19439" xr:uid="{00000000-0005-0000-0000-000088090000}"/>
    <cellStyle name="20% - Accent1 54 2 2 2 2 2" xfId="41703" xr:uid="{00000000-0005-0000-0000-000089090000}"/>
    <cellStyle name="20% - Accent1 54 2 2 2 3" xfId="30611" xr:uid="{00000000-0005-0000-0000-00008A090000}"/>
    <cellStyle name="20% - Accent1 54 2 2 3" xfId="14856" xr:uid="{00000000-0005-0000-0000-00008B090000}"/>
    <cellStyle name="20% - Accent1 54 2 2 3 2" xfId="37121" xr:uid="{00000000-0005-0000-0000-00008C090000}"/>
    <cellStyle name="20% - Accent1 54 2 2 4" xfId="26029" xr:uid="{00000000-0005-0000-0000-00008D090000}"/>
    <cellStyle name="20% - Accent1 54 2 3" xfId="6533" xr:uid="{00000000-0005-0000-0000-00008E090000}"/>
    <cellStyle name="20% - Accent1 54 2 3 2" xfId="17630" xr:uid="{00000000-0005-0000-0000-00008F090000}"/>
    <cellStyle name="20% - Accent1 54 2 3 2 2" xfId="39894" xr:uid="{00000000-0005-0000-0000-000090090000}"/>
    <cellStyle name="20% - Accent1 54 2 3 3" xfId="28802" xr:uid="{00000000-0005-0000-0000-000091090000}"/>
    <cellStyle name="20% - Accent1 54 2 4" xfId="13046" xr:uid="{00000000-0005-0000-0000-000092090000}"/>
    <cellStyle name="20% - Accent1 54 2 4 2" xfId="35311" xr:uid="{00000000-0005-0000-0000-000093090000}"/>
    <cellStyle name="20% - Accent1 54 2 5" xfId="24219" xr:uid="{00000000-0005-0000-0000-000094090000}"/>
    <cellStyle name="20% - Accent1 54 3" xfId="4683" xr:uid="{00000000-0005-0000-0000-000095090000}"/>
    <cellStyle name="20% - Accent1 54 3 2" xfId="9266" xr:uid="{00000000-0005-0000-0000-000096090000}"/>
    <cellStyle name="20% - Accent1 54 3 2 2" xfId="20363" xr:uid="{00000000-0005-0000-0000-000097090000}"/>
    <cellStyle name="20% - Accent1 54 3 2 2 2" xfId="42627" xr:uid="{00000000-0005-0000-0000-000098090000}"/>
    <cellStyle name="20% - Accent1 54 3 2 3" xfId="31535" xr:uid="{00000000-0005-0000-0000-000099090000}"/>
    <cellStyle name="20% - Accent1 54 3 3" xfId="15780" xr:uid="{00000000-0005-0000-0000-00009A090000}"/>
    <cellStyle name="20% - Accent1 54 3 3 2" xfId="38045" xr:uid="{00000000-0005-0000-0000-00009B090000}"/>
    <cellStyle name="20% - Accent1 54 3 4" xfId="26953" xr:uid="{00000000-0005-0000-0000-00009C090000}"/>
    <cellStyle name="20% - Accent1 54 4" xfId="2874" xr:uid="{00000000-0005-0000-0000-00009D090000}"/>
    <cellStyle name="20% - Accent1 54 4 2" xfId="7457" xr:uid="{00000000-0005-0000-0000-00009E090000}"/>
    <cellStyle name="20% - Accent1 54 4 2 2" xfId="18554" xr:uid="{00000000-0005-0000-0000-00009F090000}"/>
    <cellStyle name="20% - Accent1 54 4 2 2 2" xfId="40818" xr:uid="{00000000-0005-0000-0000-0000A0090000}"/>
    <cellStyle name="20% - Accent1 54 4 2 3" xfId="29726" xr:uid="{00000000-0005-0000-0000-0000A1090000}"/>
    <cellStyle name="20% - Accent1 54 4 3" xfId="13971" xr:uid="{00000000-0005-0000-0000-0000A2090000}"/>
    <cellStyle name="20% - Accent1 54 4 3 2" xfId="36236" xr:uid="{00000000-0005-0000-0000-0000A3090000}"/>
    <cellStyle name="20% - Accent1 54 4 4" xfId="25144" xr:uid="{00000000-0005-0000-0000-0000A4090000}"/>
    <cellStyle name="20% - Accent1 54 5" xfId="5608" xr:uid="{00000000-0005-0000-0000-0000A5090000}"/>
    <cellStyle name="20% - Accent1 54 5 2" xfId="16705" xr:uid="{00000000-0005-0000-0000-0000A6090000}"/>
    <cellStyle name="20% - Accent1 54 5 2 2" xfId="38969" xr:uid="{00000000-0005-0000-0000-0000A7090000}"/>
    <cellStyle name="20% - Accent1 54 5 3" xfId="27877" xr:uid="{00000000-0005-0000-0000-0000A8090000}"/>
    <cellStyle name="20% - Accent1 54 6" xfId="12120" xr:uid="{00000000-0005-0000-0000-0000A9090000}"/>
    <cellStyle name="20% - Accent1 54 6 2" xfId="34386" xr:uid="{00000000-0005-0000-0000-0000AA090000}"/>
    <cellStyle name="20% - Accent1 54 7" xfId="23294" xr:uid="{00000000-0005-0000-0000-0000AB090000}"/>
    <cellStyle name="20% - Accent1 55" xfId="1024" xr:uid="{00000000-0005-0000-0000-0000AC090000}"/>
    <cellStyle name="20% - Accent1 55 2" xfId="1961" xr:uid="{00000000-0005-0000-0000-0000AD090000}"/>
    <cellStyle name="20% - Accent1 55 2 2" xfId="3772" xr:uid="{00000000-0005-0000-0000-0000AE090000}"/>
    <cellStyle name="20% - Accent1 55 2 2 2" xfId="8355" xr:uid="{00000000-0005-0000-0000-0000AF090000}"/>
    <cellStyle name="20% - Accent1 55 2 2 2 2" xfId="19452" xr:uid="{00000000-0005-0000-0000-0000B0090000}"/>
    <cellStyle name="20% - Accent1 55 2 2 2 2 2" xfId="41716" xr:uid="{00000000-0005-0000-0000-0000B1090000}"/>
    <cellStyle name="20% - Accent1 55 2 2 2 3" xfId="30624" xr:uid="{00000000-0005-0000-0000-0000B2090000}"/>
    <cellStyle name="20% - Accent1 55 2 2 3" xfId="14869" xr:uid="{00000000-0005-0000-0000-0000B3090000}"/>
    <cellStyle name="20% - Accent1 55 2 2 3 2" xfId="37134" xr:uid="{00000000-0005-0000-0000-0000B4090000}"/>
    <cellStyle name="20% - Accent1 55 2 2 4" xfId="26042" xr:uid="{00000000-0005-0000-0000-0000B5090000}"/>
    <cellStyle name="20% - Accent1 55 2 3" xfId="6546" xr:uid="{00000000-0005-0000-0000-0000B6090000}"/>
    <cellStyle name="20% - Accent1 55 2 3 2" xfId="17643" xr:uid="{00000000-0005-0000-0000-0000B7090000}"/>
    <cellStyle name="20% - Accent1 55 2 3 2 2" xfId="39907" xr:uid="{00000000-0005-0000-0000-0000B8090000}"/>
    <cellStyle name="20% - Accent1 55 2 3 3" xfId="28815" xr:uid="{00000000-0005-0000-0000-0000B9090000}"/>
    <cellStyle name="20% - Accent1 55 2 4" xfId="13059" xr:uid="{00000000-0005-0000-0000-0000BA090000}"/>
    <cellStyle name="20% - Accent1 55 2 4 2" xfId="35324" xr:uid="{00000000-0005-0000-0000-0000BB090000}"/>
    <cellStyle name="20% - Accent1 55 2 5" xfId="24232" xr:uid="{00000000-0005-0000-0000-0000BC090000}"/>
    <cellStyle name="20% - Accent1 55 3" xfId="4696" xr:uid="{00000000-0005-0000-0000-0000BD090000}"/>
    <cellStyle name="20% - Accent1 55 3 2" xfId="9279" xr:uid="{00000000-0005-0000-0000-0000BE090000}"/>
    <cellStyle name="20% - Accent1 55 3 2 2" xfId="20376" xr:uid="{00000000-0005-0000-0000-0000BF090000}"/>
    <cellStyle name="20% - Accent1 55 3 2 2 2" xfId="42640" xr:uid="{00000000-0005-0000-0000-0000C0090000}"/>
    <cellStyle name="20% - Accent1 55 3 2 3" xfId="31548" xr:uid="{00000000-0005-0000-0000-0000C1090000}"/>
    <cellStyle name="20% - Accent1 55 3 3" xfId="15793" xr:uid="{00000000-0005-0000-0000-0000C2090000}"/>
    <cellStyle name="20% - Accent1 55 3 3 2" xfId="38058" xr:uid="{00000000-0005-0000-0000-0000C3090000}"/>
    <cellStyle name="20% - Accent1 55 3 4" xfId="26966" xr:uid="{00000000-0005-0000-0000-0000C4090000}"/>
    <cellStyle name="20% - Accent1 55 4" xfId="2887" xr:uid="{00000000-0005-0000-0000-0000C5090000}"/>
    <cellStyle name="20% - Accent1 55 4 2" xfId="7470" xr:uid="{00000000-0005-0000-0000-0000C6090000}"/>
    <cellStyle name="20% - Accent1 55 4 2 2" xfId="18567" xr:uid="{00000000-0005-0000-0000-0000C7090000}"/>
    <cellStyle name="20% - Accent1 55 4 2 2 2" xfId="40831" xr:uid="{00000000-0005-0000-0000-0000C8090000}"/>
    <cellStyle name="20% - Accent1 55 4 2 3" xfId="29739" xr:uid="{00000000-0005-0000-0000-0000C9090000}"/>
    <cellStyle name="20% - Accent1 55 4 3" xfId="13984" xr:uid="{00000000-0005-0000-0000-0000CA090000}"/>
    <cellStyle name="20% - Accent1 55 4 3 2" xfId="36249" xr:uid="{00000000-0005-0000-0000-0000CB090000}"/>
    <cellStyle name="20% - Accent1 55 4 4" xfId="25157" xr:uid="{00000000-0005-0000-0000-0000CC090000}"/>
    <cellStyle name="20% - Accent1 55 5" xfId="5621" xr:uid="{00000000-0005-0000-0000-0000CD090000}"/>
    <cellStyle name="20% - Accent1 55 5 2" xfId="16718" xr:uid="{00000000-0005-0000-0000-0000CE090000}"/>
    <cellStyle name="20% - Accent1 55 5 2 2" xfId="38982" xr:uid="{00000000-0005-0000-0000-0000CF090000}"/>
    <cellStyle name="20% - Accent1 55 5 3" xfId="27890" xr:uid="{00000000-0005-0000-0000-0000D0090000}"/>
    <cellStyle name="20% - Accent1 55 6" xfId="12133" xr:uid="{00000000-0005-0000-0000-0000D1090000}"/>
    <cellStyle name="20% - Accent1 55 6 2" xfId="34399" xr:uid="{00000000-0005-0000-0000-0000D2090000}"/>
    <cellStyle name="20% - Accent1 55 7" xfId="23307" xr:uid="{00000000-0005-0000-0000-0000D3090000}"/>
    <cellStyle name="20% - Accent1 56" xfId="1037" xr:uid="{00000000-0005-0000-0000-0000D4090000}"/>
    <cellStyle name="20% - Accent1 56 2" xfId="1974" xr:uid="{00000000-0005-0000-0000-0000D5090000}"/>
    <cellStyle name="20% - Accent1 56 2 2" xfId="3785" xr:uid="{00000000-0005-0000-0000-0000D6090000}"/>
    <cellStyle name="20% - Accent1 56 2 2 2" xfId="8368" xr:uid="{00000000-0005-0000-0000-0000D7090000}"/>
    <cellStyle name="20% - Accent1 56 2 2 2 2" xfId="19465" xr:uid="{00000000-0005-0000-0000-0000D8090000}"/>
    <cellStyle name="20% - Accent1 56 2 2 2 2 2" xfId="41729" xr:uid="{00000000-0005-0000-0000-0000D9090000}"/>
    <cellStyle name="20% - Accent1 56 2 2 2 3" xfId="30637" xr:uid="{00000000-0005-0000-0000-0000DA090000}"/>
    <cellStyle name="20% - Accent1 56 2 2 3" xfId="14882" xr:uid="{00000000-0005-0000-0000-0000DB090000}"/>
    <cellStyle name="20% - Accent1 56 2 2 3 2" xfId="37147" xr:uid="{00000000-0005-0000-0000-0000DC090000}"/>
    <cellStyle name="20% - Accent1 56 2 2 4" xfId="26055" xr:uid="{00000000-0005-0000-0000-0000DD090000}"/>
    <cellStyle name="20% - Accent1 56 2 3" xfId="6559" xr:uid="{00000000-0005-0000-0000-0000DE090000}"/>
    <cellStyle name="20% - Accent1 56 2 3 2" xfId="17656" xr:uid="{00000000-0005-0000-0000-0000DF090000}"/>
    <cellStyle name="20% - Accent1 56 2 3 2 2" xfId="39920" xr:uid="{00000000-0005-0000-0000-0000E0090000}"/>
    <cellStyle name="20% - Accent1 56 2 3 3" xfId="28828" xr:uid="{00000000-0005-0000-0000-0000E1090000}"/>
    <cellStyle name="20% - Accent1 56 2 4" xfId="13072" xr:uid="{00000000-0005-0000-0000-0000E2090000}"/>
    <cellStyle name="20% - Accent1 56 2 4 2" xfId="35337" xr:uid="{00000000-0005-0000-0000-0000E3090000}"/>
    <cellStyle name="20% - Accent1 56 2 5" xfId="24245" xr:uid="{00000000-0005-0000-0000-0000E4090000}"/>
    <cellStyle name="20% - Accent1 56 3" xfId="4709" xr:uid="{00000000-0005-0000-0000-0000E5090000}"/>
    <cellStyle name="20% - Accent1 56 3 2" xfId="9292" xr:uid="{00000000-0005-0000-0000-0000E6090000}"/>
    <cellStyle name="20% - Accent1 56 3 2 2" xfId="20389" xr:uid="{00000000-0005-0000-0000-0000E7090000}"/>
    <cellStyle name="20% - Accent1 56 3 2 2 2" xfId="42653" xr:uid="{00000000-0005-0000-0000-0000E8090000}"/>
    <cellStyle name="20% - Accent1 56 3 2 3" xfId="31561" xr:uid="{00000000-0005-0000-0000-0000E9090000}"/>
    <cellStyle name="20% - Accent1 56 3 3" xfId="15806" xr:uid="{00000000-0005-0000-0000-0000EA090000}"/>
    <cellStyle name="20% - Accent1 56 3 3 2" xfId="38071" xr:uid="{00000000-0005-0000-0000-0000EB090000}"/>
    <cellStyle name="20% - Accent1 56 3 4" xfId="26979" xr:uid="{00000000-0005-0000-0000-0000EC090000}"/>
    <cellStyle name="20% - Accent1 56 4" xfId="2900" xr:uid="{00000000-0005-0000-0000-0000ED090000}"/>
    <cellStyle name="20% - Accent1 56 4 2" xfId="7483" xr:uid="{00000000-0005-0000-0000-0000EE090000}"/>
    <cellStyle name="20% - Accent1 56 4 2 2" xfId="18580" xr:uid="{00000000-0005-0000-0000-0000EF090000}"/>
    <cellStyle name="20% - Accent1 56 4 2 2 2" xfId="40844" xr:uid="{00000000-0005-0000-0000-0000F0090000}"/>
    <cellStyle name="20% - Accent1 56 4 2 3" xfId="29752" xr:uid="{00000000-0005-0000-0000-0000F1090000}"/>
    <cellStyle name="20% - Accent1 56 4 3" xfId="13997" xr:uid="{00000000-0005-0000-0000-0000F2090000}"/>
    <cellStyle name="20% - Accent1 56 4 3 2" xfId="36262" xr:uid="{00000000-0005-0000-0000-0000F3090000}"/>
    <cellStyle name="20% - Accent1 56 4 4" xfId="25170" xr:uid="{00000000-0005-0000-0000-0000F4090000}"/>
    <cellStyle name="20% - Accent1 56 5" xfId="5634" xr:uid="{00000000-0005-0000-0000-0000F5090000}"/>
    <cellStyle name="20% - Accent1 56 5 2" xfId="16731" xr:uid="{00000000-0005-0000-0000-0000F6090000}"/>
    <cellStyle name="20% - Accent1 56 5 2 2" xfId="38995" xr:uid="{00000000-0005-0000-0000-0000F7090000}"/>
    <cellStyle name="20% - Accent1 56 5 3" xfId="27903" xr:uid="{00000000-0005-0000-0000-0000F8090000}"/>
    <cellStyle name="20% - Accent1 56 6" xfId="12146" xr:uid="{00000000-0005-0000-0000-0000F9090000}"/>
    <cellStyle name="20% - Accent1 56 6 2" xfId="34412" xr:uid="{00000000-0005-0000-0000-0000FA090000}"/>
    <cellStyle name="20% - Accent1 56 7" xfId="23320" xr:uid="{00000000-0005-0000-0000-0000FB090000}"/>
    <cellStyle name="20% - Accent1 57" xfId="1050" xr:uid="{00000000-0005-0000-0000-0000FC090000}"/>
    <cellStyle name="20% - Accent1 57 2" xfId="1987" xr:uid="{00000000-0005-0000-0000-0000FD090000}"/>
    <cellStyle name="20% - Accent1 57 2 2" xfId="3798" xr:uid="{00000000-0005-0000-0000-0000FE090000}"/>
    <cellStyle name="20% - Accent1 57 2 2 2" xfId="8381" xr:uid="{00000000-0005-0000-0000-0000FF090000}"/>
    <cellStyle name="20% - Accent1 57 2 2 2 2" xfId="19478" xr:uid="{00000000-0005-0000-0000-0000000A0000}"/>
    <cellStyle name="20% - Accent1 57 2 2 2 2 2" xfId="41742" xr:uid="{00000000-0005-0000-0000-0000010A0000}"/>
    <cellStyle name="20% - Accent1 57 2 2 2 3" xfId="30650" xr:uid="{00000000-0005-0000-0000-0000020A0000}"/>
    <cellStyle name="20% - Accent1 57 2 2 3" xfId="14895" xr:uid="{00000000-0005-0000-0000-0000030A0000}"/>
    <cellStyle name="20% - Accent1 57 2 2 3 2" xfId="37160" xr:uid="{00000000-0005-0000-0000-0000040A0000}"/>
    <cellStyle name="20% - Accent1 57 2 2 4" xfId="26068" xr:uid="{00000000-0005-0000-0000-0000050A0000}"/>
    <cellStyle name="20% - Accent1 57 2 3" xfId="6572" xr:uid="{00000000-0005-0000-0000-0000060A0000}"/>
    <cellStyle name="20% - Accent1 57 2 3 2" xfId="17669" xr:uid="{00000000-0005-0000-0000-0000070A0000}"/>
    <cellStyle name="20% - Accent1 57 2 3 2 2" xfId="39933" xr:uid="{00000000-0005-0000-0000-0000080A0000}"/>
    <cellStyle name="20% - Accent1 57 2 3 3" xfId="28841" xr:uid="{00000000-0005-0000-0000-0000090A0000}"/>
    <cellStyle name="20% - Accent1 57 2 4" xfId="13085" xr:uid="{00000000-0005-0000-0000-00000A0A0000}"/>
    <cellStyle name="20% - Accent1 57 2 4 2" xfId="35350" xr:uid="{00000000-0005-0000-0000-00000B0A0000}"/>
    <cellStyle name="20% - Accent1 57 2 5" xfId="24258" xr:uid="{00000000-0005-0000-0000-00000C0A0000}"/>
    <cellStyle name="20% - Accent1 57 3" xfId="4722" xr:uid="{00000000-0005-0000-0000-00000D0A0000}"/>
    <cellStyle name="20% - Accent1 57 3 2" xfId="9305" xr:uid="{00000000-0005-0000-0000-00000E0A0000}"/>
    <cellStyle name="20% - Accent1 57 3 2 2" xfId="20402" xr:uid="{00000000-0005-0000-0000-00000F0A0000}"/>
    <cellStyle name="20% - Accent1 57 3 2 2 2" xfId="42666" xr:uid="{00000000-0005-0000-0000-0000100A0000}"/>
    <cellStyle name="20% - Accent1 57 3 2 3" xfId="31574" xr:uid="{00000000-0005-0000-0000-0000110A0000}"/>
    <cellStyle name="20% - Accent1 57 3 3" xfId="15819" xr:uid="{00000000-0005-0000-0000-0000120A0000}"/>
    <cellStyle name="20% - Accent1 57 3 3 2" xfId="38084" xr:uid="{00000000-0005-0000-0000-0000130A0000}"/>
    <cellStyle name="20% - Accent1 57 3 4" xfId="26992" xr:uid="{00000000-0005-0000-0000-0000140A0000}"/>
    <cellStyle name="20% - Accent1 57 4" xfId="2913" xr:uid="{00000000-0005-0000-0000-0000150A0000}"/>
    <cellStyle name="20% - Accent1 57 4 2" xfId="7496" xr:uid="{00000000-0005-0000-0000-0000160A0000}"/>
    <cellStyle name="20% - Accent1 57 4 2 2" xfId="18593" xr:uid="{00000000-0005-0000-0000-0000170A0000}"/>
    <cellStyle name="20% - Accent1 57 4 2 2 2" xfId="40857" xr:uid="{00000000-0005-0000-0000-0000180A0000}"/>
    <cellStyle name="20% - Accent1 57 4 2 3" xfId="29765" xr:uid="{00000000-0005-0000-0000-0000190A0000}"/>
    <cellStyle name="20% - Accent1 57 4 3" xfId="14010" xr:uid="{00000000-0005-0000-0000-00001A0A0000}"/>
    <cellStyle name="20% - Accent1 57 4 3 2" xfId="36275" xr:uid="{00000000-0005-0000-0000-00001B0A0000}"/>
    <cellStyle name="20% - Accent1 57 4 4" xfId="25183" xr:uid="{00000000-0005-0000-0000-00001C0A0000}"/>
    <cellStyle name="20% - Accent1 57 5" xfId="5647" xr:uid="{00000000-0005-0000-0000-00001D0A0000}"/>
    <cellStyle name="20% - Accent1 57 5 2" xfId="16744" xr:uid="{00000000-0005-0000-0000-00001E0A0000}"/>
    <cellStyle name="20% - Accent1 57 5 2 2" xfId="39008" xr:uid="{00000000-0005-0000-0000-00001F0A0000}"/>
    <cellStyle name="20% - Accent1 57 5 3" xfId="27916" xr:uid="{00000000-0005-0000-0000-0000200A0000}"/>
    <cellStyle name="20% - Accent1 57 6" xfId="12159" xr:uid="{00000000-0005-0000-0000-0000210A0000}"/>
    <cellStyle name="20% - Accent1 57 6 2" xfId="34425" xr:uid="{00000000-0005-0000-0000-0000220A0000}"/>
    <cellStyle name="20% - Accent1 57 7" xfId="23333" xr:uid="{00000000-0005-0000-0000-0000230A0000}"/>
    <cellStyle name="20% - Accent1 58" xfId="1063" xr:uid="{00000000-0005-0000-0000-0000240A0000}"/>
    <cellStyle name="20% - Accent1 58 2" xfId="2000" xr:uid="{00000000-0005-0000-0000-0000250A0000}"/>
    <cellStyle name="20% - Accent1 58 2 2" xfId="3811" xr:uid="{00000000-0005-0000-0000-0000260A0000}"/>
    <cellStyle name="20% - Accent1 58 2 2 2" xfId="8394" xr:uid="{00000000-0005-0000-0000-0000270A0000}"/>
    <cellStyle name="20% - Accent1 58 2 2 2 2" xfId="19491" xr:uid="{00000000-0005-0000-0000-0000280A0000}"/>
    <cellStyle name="20% - Accent1 58 2 2 2 2 2" xfId="41755" xr:uid="{00000000-0005-0000-0000-0000290A0000}"/>
    <cellStyle name="20% - Accent1 58 2 2 2 3" xfId="30663" xr:uid="{00000000-0005-0000-0000-00002A0A0000}"/>
    <cellStyle name="20% - Accent1 58 2 2 3" xfId="14908" xr:uid="{00000000-0005-0000-0000-00002B0A0000}"/>
    <cellStyle name="20% - Accent1 58 2 2 3 2" xfId="37173" xr:uid="{00000000-0005-0000-0000-00002C0A0000}"/>
    <cellStyle name="20% - Accent1 58 2 2 4" xfId="26081" xr:uid="{00000000-0005-0000-0000-00002D0A0000}"/>
    <cellStyle name="20% - Accent1 58 2 3" xfId="6585" xr:uid="{00000000-0005-0000-0000-00002E0A0000}"/>
    <cellStyle name="20% - Accent1 58 2 3 2" xfId="17682" xr:uid="{00000000-0005-0000-0000-00002F0A0000}"/>
    <cellStyle name="20% - Accent1 58 2 3 2 2" xfId="39946" xr:uid="{00000000-0005-0000-0000-0000300A0000}"/>
    <cellStyle name="20% - Accent1 58 2 3 3" xfId="28854" xr:uid="{00000000-0005-0000-0000-0000310A0000}"/>
    <cellStyle name="20% - Accent1 58 2 4" xfId="13098" xr:uid="{00000000-0005-0000-0000-0000320A0000}"/>
    <cellStyle name="20% - Accent1 58 2 4 2" xfId="35363" xr:uid="{00000000-0005-0000-0000-0000330A0000}"/>
    <cellStyle name="20% - Accent1 58 2 5" xfId="24271" xr:uid="{00000000-0005-0000-0000-0000340A0000}"/>
    <cellStyle name="20% - Accent1 58 3" xfId="4735" xr:uid="{00000000-0005-0000-0000-0000350A0000}"/>
    <cellStyle name="20% - Accent1 58 3 2" xfId="9318" xr:uid="{00000000-0005-0000-0000-0000360A0000}"/>
    <cellStyle name="20% - Accent1 58 3 2 2" xfId="20415" xr:uid="{00000000-0005-0000-0000-0000370A0000}"/>
    <cellStyle name="20% - Accent1 58 3 2 2 2" xfId="42679" xr:uid="{00000000-0005-0000-0000-0000380A0000}"/>
    <cellStyle name="20% - Accent1 58 3 2 3" xfId="31587" xr:uid="{00000000-0005-0000-0000-0000390A0000}"/>
    <cellStyle name="20% - Accent1 58 3 3" xfId="15832" xr:uid="{00000000-0005-0000-0000-00003A0A0000}"/>
    <cellStyle name="20% - Accent1 58 3 3 2" xfId="38097" xr:uid="{00000000-0005-0000-0000-00003B0A0000}"/>
    <cellStyle name="20% - Accent1 58 3 4" xfId="27005" xr:uid="{00000000-0005-0000-0000-00003C0A0000}"/>
    <cellStyle name="20% - Accent1 58 4" xfId="2926" xr:uid="{00000000-0005-0000-0000-00003D0A0000}"/>
    <cellStyle name="20% - Accent1 58 4 2" xfId="7509" xr:uid="{00000000-0005-0000-0000-00003E0A0000}"/>
    <cellStyle name="20% - Accent1 58 4 2 2" xfId="18606" xr:uid="{00000000-0005-0000-0000-00003F0A0000}"/>
    <cellStyle name="20% - Accent1 58 4 2 2 2" xfId="40870" xr:uid="{00000000-0005-0000-0000-0000400A0000}"/>
    <cellStyle name="20% - Accent1 58 4 2 3" xfId="29778" xr:uid="{00000000-0005-0000-0000-0000410A0000}"/>
    <cellStyle name="20% - Accent1 58 4 3" xfId="14023" xr:uid="{00000000-0005-0000-0000-0000420A0000}"/>
    <cellStyle name="20% - Accent1 58 4 3 2" xfId="36288" xr:uid="{00000000-0005-0000-0000-0000430A0000}"/>
    <cellStyle name="20% - Accent1 58 4 4" xfId="25196" xr:uid="{00000000-0005-0000-0000-0000440A0000}"/>
    <cellStyle name="20% - Accent1 58 5" xfId="5660" xr:uid="{00000000-0005-0000-0000-0000450A0000}"/>
    <cellStyle name="20% - Accent1 58 5 2" xfId="16757" xr:uid="{00000000-0005-0000-0000-0000460A0000}"/>
    <cellStyle name="20% - Accent1 58 5 2 2" xfId="39021" xr:uid="{00000000-0005-0000-0000-0000470A0000}"/>
    <cellStyle name="20% - Accent1 58 5 3" xfId="27929" xr:uid="{00000000-0005-0000-0000-0000480A0000}"/>
    <cellStyle name="20% - Accent1 58 6" xfId="12172" xr:uid="{00000000-0005-0000-0000-0000490A0000}"/>
    <cellStyle name="20% - Accent1 58 6 2" xfId="34438" xr:uid="{00000000-0005-0000-0000-00004A0A0000}"/>
    <cellStyle name="20% - Accent1 58 7" xfId="23346" xr:uid="{00000000-0005-0000-0000-00004B0A0000}"/>
    <cellStyle name="20% - Accent1 59" xfId="1076" xr:uid="{00000000-0005-0000-0000-00004C0A0000}"/>
    <cellStyle name="20% - Accent1 59 2" xfId="2013" xr:uid="{00000000-0005-0000-0000-00004D0A0000}"/>
    <cellStyle name="20% - Accent1 59 2 2" xfId="3824" xr:uid="{00000000-0005-0000-0000-00004E0A0000}"/>
    <cellStyle name="20% - Accent1 59 2 2 2" xfId="8407" xr:uid="{00000000-0005-0000-0000-00004F0A0000}"/>
    <cellStyle name="20% - Accent1 59 2 2 2 2" xfId="19504" xr:uid="{00000000-0005-0000-0000-0000500A0000}"/>
    <cellStyle name="20% - Accent1 59 2 2 2 2 2" xfId="41768" xr:uid="{00000000-0005-0000-0000-0000510A0000}"/>
    <cellStyle name="20% - Accent1 59 2 2 2 3" xfId="30676" xr:uid="{00000000-0005-0000-0000-0000520A0000}"/>
    <cellStyle name="20% - Accent1 59 2 2 3" xfId="14921" xr:uid="{00000000-0005-0000-0000-0000530A0000}"/>
    <cellStyle name="20% - Accent1 59 2 2 3 2" xfId="37186" xr:uid="{00000000-0005-0000-0000-0000540A0000}"/>
    <cellStyle name="20% - Accent1 59 2 2 4" xfId="26094" xr:uid="{00000000-0005-0000-0000-0000550A0000}"/>
    <cellStyle name="20% - Accent1 59 2 3" xfId="6598" xr:uid="{00000000-0005-0000-0000-0000560A0000}"/>
    <cellStyle name="20% - Accent1 59 2 3 2" xfId="17695" xr:uid="{00000000-0005-0000-0000-0000570A0000}"/>
    <cellStyle name="20% - Accent1 59 2 3 2 2" xfId="39959" xr:uid="{00000000-0005-0000-0000-0000580A0000}"/>
    <cellStyle name="20% - Accent1 59 2 3 3" xfId="28867" xr:uid="{00000000-0005-0000-0000-0000590A0000}"/>
    <cellStyle name="20% - Accent1 59 2 4" xfId="13111" xr:uid="{00000000-0005-0000-0000-00005A0A0000}"/>
    <cellStyle name="20% - Accent1 59 2 4 2" xfId="35376" xr:uid="{00000000-0005-0000-0000-00005B0A0000}"/>
    <cellStyle name="20% - Accent1 59 2 5" xfId="24284" xr:uid="{00000000-0005-0000-0000-00005C0A0000}"/>
    <cellStyle name="20% - Accent1 59 3" xfId="4748" xr:uid="{00000000-0005-0000-0000-00005D0A0000}"/>
    <cellStyle name="20% - Accent1 59 3 2" xfId="9331" xr:uid="{00000000-0005-0000-0000-00005E0A0000}"/>
    <cellStyle name="20% - Accent1 59 3 2 2" xfId="20428" xr:uid="{00000000-0005-0000-0000-00005F0A0000}"/>
    <cellStyle name="20% - Accent1 59 3 2 2 2" xfId="42692" xr:uid="{00000000-0005-0000-0000-0000600A0000}"/>
    <cellStyle name="20% - Accent1 59 3 2 3" xfId="31600" xr:uid="{00000000-0005-0000-0000-0000610A0000}"/>
    <cellStyle name="20% - Accent1 59 3 3" xfId="15845" xr:uid="{00000000-0005-0000-0000-0000620A0000}"/>
    <cellStyle name="20% - Accent1 59 3 3 2" xfId="38110" xr:uid="{00000000-0005-0000-0000-0000630A0000}"/>
    <cellStyle name="20% - Accent1 59 3 4" xfId="27018" xr:uid="{00000000-0005-0000-0000-0000640A0000}"/>
    <cellStyle name="20% - Accent1 59 4" xfId="2939" xr:uid="{00000000-0005-0000-0000-0000650A0000}"/>
    <cellStyle name="20% - Accent1 59 4 2" xfId="7522" xr:uid="{00000000-0005-0000-0000-0000660A0000}"/>
    <cellStyle name="20% - Accent1 59 4 2 2" xfId="18619" xr:uid="{00000000-0005-0000-0000-0000670A0000}"/>
    <cellStyle name="20% - Accent1 59 4 2 2 2" xfId="40883" xr:uid="{00000000-0005-0000-0000-0000680A0000}"/>
    <cellStyle name="20% - Accent1 59 4 2 3" xfId="29791" xr:uid="{00000000-0005-0000-0000-0000690A0000}"/>
    <cellStyle name="20% - Accent1 59 4 3" xfId="14036" xr:uid="{00000000-0005-0000-0000-00006A0A0000}"/>
    <cellStyle name="20% - Accent1 59 4 3 2" xfId="36301" xr:uid="{00000000-0005-0000-0000-00006B0A0000}"/>
    <cellStyle name="20% - Accent1 59 4 4" xfId="25209" xr:uid="{00000000-0005-0000-0000-00006C0A0000}"/>
    <cellStyle name="20% - Accent1 59 5" xfId="5673" xr:uid="{00000000-0005-0000-0000-00006D0A0000}"/>
    <cellStyle name="20% - Accent1 59 5 2" xfId="16770" xr:uid="{00000000-0005-0000-0000-00006E0A0000}"/>
    <cellStyle name="20% - Accent1 59 5 2 2" xfId="39034" xr:uid="{00000000-0005-0000-0000-00006F0A0000}"/>
    <cellStyle name="20% - Accent1 59 5 3" xfId="27942" xr:uid="{00000000-0005-0000-0000-0000700A0000}"/>
    <cellStyle name="20% - Accent1 59 6" xfId="12185" xr:uid="{00000000-0005-0000-0000-0000710A0000}"/>
    <cellStyle name="20% - Accent1 59 6 2" xfId="34451" xr:uid="{00000000-0005-0000-0000-0000720A0000}"/>
    <cellStyle name="20% - Accent1 59 7" xfId="23359" xr:uid="{00000000-0005-0000-0000-0000730A0000}"/>
    <cellStyle name="20% - Accent1 6" xfId="152" xr:uid="{00000000-0005-0000-0000-0000740A0000}"/>
    <cellStyle name="20% - Accent1 6 2" xfId="1317" xr:uid="{00000000-0005-0000-0000-0000750A0000}"/>
    <cellStyle name="20% - Accent1 6 2 2" xfId="3135" xr:uid="{00000000-0005-0000-0000-0000760A0000}"/>
    <cellStyle name="20% - Accent1 6 2 2 2" xfId="7718" xr:uid="{00000000-0005-0000-0000-0000770A0000}"/>
    <cellStyle name="20% - Accent1 6 2 2 2 2" xfId="18815" xr:uid="{00000000-0005-0000-0000-0000780A0000}"/>
    <cellStyle name="20% - Accent1 6 2 2 2 2 2" xfId="41079" xr:uid="{00000000-0005-0000-0000-0000790A0000}"/>
    <cellStyle name="20% - Accent1 6 2 2 2 3" xfId="29987" xr:uid="{00000000-0005-0000-0000-00007A0A0000}"/>
    <cellStyle name="20% - Accent1 6 2 2 3" xfId="14232" xr:uid="{00000000-0005-0000-0000-00007B0A0000}"/>
    <cellStyle name="20% - Accent1 6 2 2 3 2" xfId="36497" xr:uid="{00000000-0005-0000-0000-00007C0A0000}"/>
    <cellStyle name="20% - Accent1 6 2 2 4" xfId="25405" xr:uid="{00000000-0005-0000-0000-00007D0A0000}"/>
    <cellStyle name="20% - Accent1 6 2 3" xfId="5909" xr:uid="{00000000-0005-0000-0000-00007E0A0000}"/>
    <cellStyle name="20% - Accent1 6 2 3 2" xfId="17006" xr:uid="{00000000-0005-0000-0000-00007F0A0000}"/>
    <cellStyle name="20% - Accent1 6 2 3 2 2" xfId="39270" xr:uid="{00000000-0005-0000-0000-0000800A0000}"/>
    <cellStyle name="20% - Accent1 6 2 3 3" xfId="28178" xr:uid="{00000000-0005-0000-0000-0000810A0000}"/>
    <cellStyle name="20% - Accent1 6 2 4" xfId="12422" xr:uid="{00000000-0005-0000-0000-0000820A0000}"/>
    <cellStyle name="20% - Accent1 6 2 4 2" xfId="34687" xr:uid="{00000000-0005-0000-0000-0000830A0000}"/>
    <cellStyle name="20% - Accent1 6 2 5" xfId="23595" xr:uid="{00000000-0005-0000-0000-0000840A0000}"/>
    <cellStyle name="20% - Accent1 6 3" xfId="4059" xr:uid="{00000000-0005-0000-0000-0000850A0000}"/>
    <cellStyle name="20% - Accent1 6 3 2" xfId="8642" xr:uid="{00000000-0005-0000-0000-0000860A0000}"/>
    <cellStyle name="20% - Accent1 6 3 2 2" xfId="19739" xr:uid="{00000000-0005-0000-0000-0000870A0000}"/>
    <cellStyle name="20% - Accent1 6 3 2 2 2" xfId="42003" xr:uid="{00000000-0005-0000-0000-0000880A0000}"/>
    <cellStyle name="20% - Accent1 6 3 2 3" xfId="30911" xr:uid="{00000000-0005-0000-0000-0000890A0000}"/>
    <cellStyle name="20% - Accent1 6 3 3" xfId="15156" xr:uid="{00000000-0005-0000-0000-00008A0A0000}"/>
    <cellStyle name="20% - Accent1 6 3 3 2" xfId="37421" xr:uid="{00000000-0005-0000-0000-00008B0A0000}"/>
    <cellStyle name="20% - Accent1 6 3 4" xfId="26329" xr:uid="{00000000-0005-0000-0000-00008C0A0000}"/>
    <cellStyle name="20% - Accent1 6 4" xfId="2250" xr:uid="{00000000-0005-0000-0000-00008D0A0000}"/>
    <cellStyle name="20% - Accent1 6 4 2" xfId="6833" xr:uid="{00000000-0005-0000-0000-00008E0A0000}"/>
    <cellStyle name="20% - Accent1 6 4 2 2" xfId="17930" xr:uid="{00000000-0005-0000-0000-00008F0A0000}"/>
    <cellStyle name="20% - Accent1 6 4 2 2 2" xfId="40194" xr:uid="{00000000-0005-0000-0000-0000900A0000}"/>
    <cellStyle name="20% - Accent1 6 4 2 3" xfId="29102" xr:uid="{00000000-0005-0000-0000-0000910A0000}"/>
    <cellStyle name="20% - Accent1 6 4 3" xfId="13347" xr:uid="{00000000-0005-0000-0000-0000920A0000}"/>
    <cellStyle name="20% - Accent1 6 4 3 2" xfId="35612" xr:uid="{00000000-0005-0000-0000-0000930A0000}"/>
    <cellStyle name="20% - Accent1 6 4 4" xfId="24520" xr:uid="{00000000-0005-0000-0000-0000940A0000}"/>
    <cellStyle name="20% - Accent1 6 5" xfId="4984" xr:uid="{00000000-0005-0000-0000-0000950A0000}"/>
    <cellStyle name="20% - Accent1 6 5 2" xfId="16081" xr:uid="{00000000-0005-0000-0000-0000960A0000}"/>
    <cellStyle name="20% - Accent1 6 5 2 2" xfId="38345" xr:uid="{00000000-0005-0000-0000-0000970A0000}"/>
    <cellStyle name="20% - Accent1 6 5 3" xfId="27253" xr:uid="{00000000-0005-0000-0000-0000980A0000}"/>
    <cellStyle name="20% - Accent1 6 6" xfId="393" xr:uid="{00000000-0005-0000-0000-0000990A0000}"/>
    <cellStyle name="20% - Accent1 6 6 2" xfId="11509" xr:uid="{00000000-0005-0000-0000-00009A0A0000}"/>
    <cellStyle name="20% - Accent1 6 6 2 2" xfId="33775" xr:uid="{00000000-0005-0000-0000-00009B0A0000}"/>
    <cellStyle name="20% - Accent1 6 6 3" xfId="22683" xr:uid="{00000000-0005-0000-0000-00009C0A0000}"/>
    <cellStyle name="20% - Accent1 6 7" xfId="11273" xr:uid="{00000000-0005-0000-0000-00009D0A0000}"/>
    <cellStyle name="20% - Accent1 6 7 2" xfId="33539" xr:uid="{00000000-0005-0000-0000-00009E0A0000}"/>
    <cellStyle name="20% - Accent1 6 8" xfId="22447" xr:uid="{00000000-0005-0000-0000-00009F0A0000}"/>
    <cellStyle name="20% - Accent1 60" xfId="1089" xr:uid="{00000000-0005-0000-0000-0000A00A0000}"/>
    <cellStyle name="20% - Accent1 60 2" xfId="2026" xr:uid="{00000000-0005-0000-0000-0000A10A0000}"/>
    <cellStyle name="20% - Accent1 60 2 2" xfId="3837" xr:uid="{00000000-0005-0000-0000-0000A20A0000}"/>
    <cellStyle name="20% - Accent1 60 2 2 2" xfId="8420" xr:uid="{00000000-0005-0000-0000-0000A30A0000}"/>
    <cellStyle name="20% - Accent1 60 2 2 2 2" xfId="19517" xr:uid="{00000000-0005-0000-0000-0000A40A0000}"/>
    <cellStyle name="20% - Accent1 60 2 2 2 2 2" xfId="41781" xr:uid="{00000000-0005-0000-0000-0000A50A0000}"/>
    <cellStyle name="20% - Accent1 60 2 2 2 3" xfId="30689" xr:uid="{00000000-0005-0000-0000-0000A60A0000}"/>
    <cellStyle name="20% - Accent1 60 2 2 3" xfId="14934" xr:uid="{00000000-0005-0000-0000-0000A70A0000}"/>
    <cellStyle name="20% - Accent1 60 2 2 3 2" xfId="37199" xr:uid="{00000000-0005-0000-0000-0000A80A0000}"/>
    <cellStyle name="20% - Accent1 60 2 2 4" xfId="26107" xr:uid="{00000000-0005-0000-0000-0000A90A0000}"/>
    <cellStyle name="20% - Accent1 60 2 3" xfId="6611" xr:uid="{00000000-0005-0000-0000-0000AA0A0000}"/>
    <cellStyle name="20% - Accent1 60 2 3 2" xfId="17708" xr:uid="{00000000-0005-0000-0000-0000AB0A0000}"/>
    <cellStyle name="20% - Accent1 60 2 3 2 2" xfId="39972" xr:uid="{00000000-0005-0000-0000-0000AC0A0000}"/>
    <cellStyle name="20% - Accent1 60 2 3 3" xfId="28880" xr:uid="{00000000-0005-0000-0000-0000AD0A0000}"/>
    <cellStyle name="20% - Accent1 60 2 4" xfId="13124" xr:uid="{00000000-0005-0000-0000-0000AE0A0000}"/>
    <cellStyle name="20% - Accent1 60 2 4 2" xfId="35389" xr:uid="{00000000-0005-0000-0000-0000AF0A0000}"/>
    <cellStyle name="20% - Accent1 60 2 5" xfId="24297" xr:uid="{00000000-0005-0000-0000-0000B00A0000}"/>
    <cellStyle name="20% - Accent1 60 3" xfId="4761" xr:uid="{00000000-0005-0000-0000-0000B10A0000}"/>
    <cellStyle name="20% - Accent1 60 3 2" xfId="9344" xr:uid="{00000000-0005-0000-0000-0000B20A0000}"/>
    <cellStyle name="20% - Accent1 60 3 2 2" xfId="20441" xr:uid="{00000000-0005-0000-0000-0000B30A0000}"/>
    <cellStyle name="20% - Accent1 60 3 2 2 2" xfId="42705" xr:uid="{00000000-0005-0000-0000-0000B40A0000}"/>
    <cellStyle name="20% - Accent1 60 3 2 3" xfId="31613" xr:uid="{00000000-0005-0000-0000-0000B50A0000}"/>
    <cellStyle name="20% - Accent1 60 3 3" xfId="15858" xr:uid="{00000000-0005-0000-0000-0000B60A0000}"/>
    <cellStyle name="20% - Accent1 60 3 3 2" xfId="38123" xr:uid="{00000000-0005-0000-0000-0000B70A0000}"/>
    <cellStyle name="20% - Accent1 60 3 4" xfId="27031" xr:uid="{00000000-0005-0000-0000-0000B80A0000}"/>
    <cellStyle name="20% - Accent1 60 4" xfId="2952" xr:uid="{00000000-0005-0000-0000-0000B90A0000}"/>
    <cellStyle name="20% - Accent1 60 4 2" xfId="7535" xr:uid="{00000000-0005-0000-0000-0000BA0A0000}"/>
    <cellStyle name="20% - Accent1 60 4 2 2" xfId="18632" xr:uid="{00000000-0005-0000-0000-0000BB0A0000}"/>
    <cellStyle name="20% - Accent1 60 4 2 2 2" xfId="40896" xr:uid="{00000000-0005-0000-0000-0000BC0A0000}"/>
    <cellStyle name="20% - Accent1 60 4 2 3" xfId="29804" xr:uid="{00000000-0005-0000-0000-0000BD0A0000}"/>
    <cellStyle name="20% - Accent1 60 4 3" xfId="14049" xr:uid="{00000000-0005-0000-0000-0000BE0A0000}"/>
    <cellStyle name="20% - Accent1 60 4 3 2" xfId="36314" xr:uid="{00000000-0005-0000-0000-0000BF0A0000}"/>
    <cellStyle name="20% - Accent1 60 4 4" xfId="25222" xr:uid="{00000000-0005-0000-0000-0000C00A0000}"/>
    <cellStyle name="20% - Accent1 60 5" xfId="5686" xr:uid="{00000000-0005-0000-0000-0000C10A0000}"/>
    <cellStyle name="20% - Accent1 60 5 2" xfId="16783" xr:uid="{00000000-0005-0000-0000-0000C20A0000}"/>
    <cellStyle name="20% - Accent1 60 5 2 2" xfId="39047" xr:uid="{00000000-0005-0000-0000-0000C30A0000}"/>
    <cellStyle name="20% - Accent1 60 5 3" xfId="27955" xr:uid="{00000000-0005-0000-0000-0000C40A0000}"/>
    <cellStyle name="20% - Accent1 60 6" xfId="12198" xr:uid="{00000000-0005-0000-0000-0000C50A0000}"/>
    <cellStyle name="20% - Accent1 60 6 2" xfId="34464" xr:uid="{00000000-0005-0000-0000-0000C60A0000}"/>
    <cellStyle name="20% - Accent1 60 7" xfId="23372" xr:uid="{00000000-0005-0000-0000-0000C70A0000}"/>
    <cellStyle name="20% - Accent1 61" xfId="1102" xr:uid="{00000000-0005-0000-0000-0000C80A0000}"/>
    <cellStyle name="20% - Accent1 61 2" xfId="2039" xr:uid="{00000000-0005-0000-0000-0000C90A0000}"/>
    <cellStyle name="20% - Accent1 61 2 2" xfId="3850" xr:uid="{00000000-0005-0000-0000-0000CA0A0000}"/>
    <cellStyle name="20% - Accent1 61 2 2 2" xfId="8433" xr:uid="{00000000-0005-0000-0000-0000CB0A0000}"/>
    <cellStyle name="20% - Accent1 61 2 2 2 2" xfId="19530" xr:uid="{00000000-0005-0000-0000-0000CC0A0000}"/>
    <cellStyle name="20% - Accent1 61 2 2 2 2 2" xfId="41794" xr:uid="{00000000-0005-0000-0000-0000CD0A0000}"/>
    <cellStyle name="20% - Accent1 61 2 2 2 3" xfId="30702" xr:uid="{00000000-0005-0000-0000-0000CE0A0000}"/>
    <cellStyle name="20% - Accent1 61 2 2 3" xfId="14947" xr:uid="{00000000-0005-0000-0000-0000CF0A0000}"/>
    <cellStyle name="20% - Accent1 61 2 2 3 2" xfId="37212" xr:uid="{00000000-0005-0000-0000-0000D00A0000}"/>
    <cellStyle name="20% - Accent1 61 2 2 4" xfId="26120" xr:uid="{00000000-0005-0000-0000-0000D10A0000}"/>
    <cellStyle name="20% - Accent1 61 2 3" xfId="6624" xr:uid="{00000000-0005-0000-0000-0000D20A0000}"/>
    <cellStyle name="20% - Accent1 61 2 3 2" xfId="17721" xr:uid="{00000000-0005-0000-0000-0000D30A0000}"/>
    <cellStyle name="20% - Accent1 61 2 3 2 2" xfId="39985" xr:uid="{00000000-0005-0000-0000-0000D40A0000}"/>
    <cellStyle name="20% - Accent1 61 2 3 3" xfId="28893" xr:uid="{00000000-0005-0000-0000-0000D50A0000}"/>
    <cellStyle name="20% - Accent1 61 2 4" xfId="13137" xr:uid="{00000000-0005-0000-0000-0000D60A0000}"/>
    <cellStyle name="20% - Accent1 61 2 4 2" xfId="35402" xr:uid="{00000000-0005-0000-0000-0000D70A0000}"/>
    <cellStyle name="20% - Accent1 61 2 5" xfId="24310" xr:uid="{00000000-0005-0000-0000-0000D80A0000}"/>
    <cellStyle name="20% - Accent1 61 3" xfId="4774" xr:uid="{00000000-0005-0000-0000-0000D90A0000}"/>
    <cellStyle name="20% - Accent1 61 3 2" xfId="9357" xr:uid="{00000000-0005-0000-0000-0000DA0A0000}"/>
    <cellStyle name="20% - Accent1 61 3 2 2" xfId="20454" xr:uid="{00000000-0005-0000-0000-0000DB0A0000}"/>
    <cellStyle name="20% - Accent1 61 3 2 2 2" xfId="42718" xr:uid="{00000000-0005-0000-0000-0000DC0A0000}"/>
    <cellStyle name="20% - Accent1 61 3 2 3" xfId="31626" xr:uid="{00000000-0005-0000-0000-0000DD0A0000}"/>
    <cellStyle name="20% - Accent1 61 3 3" xfId="15871" xr:uid="{00000000-0005-0000-0000-0000DE0A0000}"/>
    <cellStyle name="20% - Accent1 61 3 3 2" xfId="38136" xr:uid="{00000000-0005-0000-0000-0000DF0A0000}"/>
    <cellStyle name="20% - Accent1 61 3 4" xfId="27044" xr:uid="{00000000-0005-0000-0000-0000E00A0000}"/>
    <cellStyle name="20% - Accent1 61 4" xfId="2965" xr:uid="{00000000-0005-0000-0000-0000E10A0000}"/>
    <cellStyle name="20% - Accent1 61 4 2" xfId="7548" xr:uid="{00000000-0005-0000-0000-0000E20A0000}"/>
    <cellStyle name="20% - Accent1 61 4 2 2" xfId="18645" xr:uid="{00000000-0005-0000-0000-0000E30A0000}"/>
    <cellStyle name="20% - Accent1 61 4 2 2 2" xfId="40909" xr:uid="{00000000-0005-0000-0000-0000E40A0000}"/>
    <cellStyle name="20% - Accent1 61 4 2 3" xfId="29817" xr:uid="{00000000-0005-0000-0000-0000E50A0000}"/>
    <cellStyle name="20% - Accent1 61 4 3" xfId="14062" xr:uid="{00000000-0005-0000-0000-0000E60A0000}"/>
    <cellStyle name="20% - Accent1 61 4 3 2" xfId="36327" xr:uid="{00000000-0005-0000-0000-0000E70A0000}"/>
    <cellStyle name="20% - Accent1 61 4 4" xfId="25235" xr:uid="{00000000-0005-0000-0000-0000E80A0000}"/>
    <cellStyle name="20% - Accent1 61 5" xfId="5699" xr:uid="{00000000-0005-0000-0000-0000E90A0000}"/>
    <cellStyle name="20% - Accent1 61 5 2" xfId="16796" xr:uid="{00000000-0005-0000-0000-0000EA0A0000}"/>
    <cellStyle name="20% - Accent1 61 5 2 2" xfId="39060" xr:uid="{00000000-0005-0000-0000-0000EB0A0000}"/>
    <cellStyle name="20% - Accent1 61 5 3" xfId="27968" xr:uid="{00000000-0005-0000-0000-0000EC0A0000}"/>
    <cellStyle name="20% - Accent1 61 6" xfId="12211" xr:uid="{00000000-0005-0000-0000-0000ED0A0000}"/>
    <cellStyle name="20% - Accent1 61 6 2" xfId="34477" xr:uid="{00000000-0005-0000-0000-0000EE0A0000}"/>
    <cellStyle name="20% - Accent1 61 7" xfId="23385" xr:uid="{00000000-0005-0000-0000-0000EF0A0000}"/>
    <cellStyle name="20% - Accent1 62" xfId="1115" xr:uid="{00000000-0005-0000-0000-0000F00A0000}"/>
    <cellStyle name="20% - Accent1 62 2" xfId="2052" xr:uid="{00000000-0005-0000-0000-0000F10A0000}"/>
    <cellStyle name="20% - Accent1 62 2 2" xfId="3863" xr:uid="{00000000-0005-0000-0000-0000F20A0000}"/>
    <cellStyle name="20% - Accent1 62 2 2 2" xfId="8446" xr:uid="{00000000-0005-0000-0000-0000F30A0000}"/>
    <cellStyle name="20% - Accent1 62 2 2 2 2" xfId="19543" xr:uid="{00000000-0005-0000-0000-0000F40A0000}"/>
    <cellStyle name="20% - Accent1 62 2 2 2 2 2" xfId="41807" xr:uid="{00000000-0005-0000-0000-0000F50A0000}"/>
    <cellStyle name="20% - Accent1 62 2 2 2 3" xfId="30715" xr:uid="{00000000-0005-0000-0000-0000F60A0000}"/>
    <cellStyle name="20% - Accent1 62 2 2 3" xfId="14960" xr:uid="{00000000-0005-0000-0000-0000F70A0000}"/>
    <cellStyle name="20% - Accent1 62 2 2 3 2" xfId="37225" xr:uid="{00000000-0005-0000-0000-0000F80A0000}"/>
    <cellStyle name="20% - Accent1 62 2 2 4" xfId="26133" xr:uid="{00000000-0005-0000-0000-0000F90A0000}"/>
    <cellStyle name="20% - Accent1 62 2 3" xfId="6637" xr:uid="{00000000-0005-0000-0000-0000FA0A0000}"/>
    <cellStyle name="20% - Accent1 62 2 3 2" xfId="17734" xr:uid="{00000000-0005-0000-0000-0000FB0A0000}"/>
    <cellStyle name="20% - Accent1 62 2 3 2 2" xfId="39998" xr:uid="{00000000-0005-0000-0000-0000FC0A0000}"/>
    <cellStyle name="20% - Accent1 62 2 3 3" xfId="28906" xr:uid="{00000000-0005-0000-0000-0000FD0A0000}"/>
    <cellStyle name="20% - Accent1 62 2 4" xfId="13150" xr:uid="{00000000-0005-0000-0000-0000FE0A0000}"/>
    <cellStyle name="20% - Accent1 62 2 4 2" xfId="35415" xr:uid="{00000000-0005-0000-0000-0000FF0A0000}"/>
    <cellStyle name="20% - Accent1 62 2 5" xfId="24323" xr:uid="{00000000-0005-0000-0000-0000000B0000}"/>
    <cellStyle name="20% - Accent1 62 3" xfId="4787" xr:uid="{00000000-0005-0000-0000-0000010B0000}"/>
    <cellStyle name="20% - Accent1 62 3 2" xfId="9370" xr:uid="{00000000-0005-0000-0000-0000020B0000}"/>
    <cellStyle name="20% - Accent1 62 3 2 2" xfId="20467" xr:uid="{00000000-0005-0000-0000-0000030B0000}"/>
    <cellStyle name="20% - Accent1 62 3 2 2 2" xfId="42731" xr:uid="{00000000-0005-0000-0000-0000040B0000}"/>
    <cellStyle name="20% - Accent1 62 3 2 3" xfId="31639" xr:uid="{00000000-0005-0000-0000-0000050B0000}"/>
    <cellStyle name="20% - Accent1 62 3 3" xfId="15884" xr:uid="{00000000-0005-0000-0000-0000060B0000}"/>
    <cellStyle name="20% - Accent1 62 3 3 2" xfId="38149" xr:uid="{00000000-0005-0000-0000-0000070B0000}"/>
    <cellStyle name="20% - Accent1 62 3 4" xfId="27057" xr:uid="{00000000-0005-0000-0000-0000080B0000}"/>
    <cellStyle name="20% - Accent1 62 4" xfId="2978" xr:uid="{00000000-0005-0000-0000-0000090B0000}"/>
    <cellStyle name="20% - Accent1 62 4 2" xfId="7561" xr:uid="{00000000-0005-0000-0000-00000A0B0000}"/>
    <cellStyle name="20% - Accent1 62 4 2 2" xfId="18658" xr:uid="{00000000-0005-0000-0000-00000B0B0000}"/>
    <cellStyle name="20% - Accent1 62 4 2 2 2" xfId="40922" xr:uid="{00000000-0005-0000-0000-00000C0B0000}"/>
    <cellStyle name="20% - Accent1 62 4 2 3" xfId="29830" xr:uid="{00000000-0005-0000-0000-00000D0B0000}"/>
    <cellStyle name="20% - Accent1 62 4 3" xfId="14075" xr:uid="{00000000-0005-0000-0000-00000E0B0000}"/>
    <cellStyle name="20% - Accent1 62 4 3 2" xfId="36340" xr:uid="{00000000-0005-0000-0000-00000F0B0000}"/>
    <cellStyle name="20% - Accent1 62 4 4" xfId="25248" xr:uid="{00000000-0005-0000-0000-0000100B0000}"/>
    <cellStyle name="20% - Accent1 62 5" xfId="5712" xr:uid="{00000000-0005-0000-0000-0000110B0000}"/>
    <cellStyle name="20% - Accent1 62 5 2" xfId="16809" xr:uid="{00000000-0005-0000-0000-0000120B0000}"/>
    <cellStyle name="20% - Accent1 62 5 2 2" xfId="39073" xr:uid="{00000000-0005-0000-0000-0000130B0000}"/>
    <cellStyle name="20% - Accent1 62 5 3" xfId="27981" xr:uid="{00000000-0005-0000-0000-0000140B0000}"/>
    <cellStyle name="20% - Accent1 62 6" xfId="12224" xr:uid="{00000000-0005-0000-0000-0000150B0000}"/>
    <cellStyle name="20% - Accent1 62 6 2" xfId="34490" xr:uid="{00000000-0005-0000-0000-0000160B0000}"/>
    <cellStyle name="20% - Accent1 62 7" xfId="23398" xr:uid="{00000000-0005-0000-0000-0000170B0000}"/>
    <cellStyle name="20% - Accent1 63" xfId="1128" xr:uid="{00000000-0005-0000-0000-0000180B0000}"/>
    <cellStyle name="20% - Accent1 63 2" xfId="2065" xr:uid="{00000000-0005-0000-0000-0000190B0000}"/>
    <cellStyle name="20% - Accent1 63 2 2" xfId="3876" xr:uid="{00000000-0005-0000-0000-00001A0B0000}"/>
    <cellStyle name="20% - Accent1 63 2 2 2" xfId="8459" xr:uid="{00000000-0005-0000-0000-00001B0B0000}"/>
    <cellStyle name="20% - Accent1 63 2 2 2 2" xfId="19556" xr:uid="{00000000-0005-0000-0000-00001C0B0000}"/>
    <cellStyle name="20% - Accent1 63 2 2 2 2 2" xfId="41820" xr:uid="{00000000-0005-0000-0000-00001D0B0000}"/>
    <cellStyle name="20% - Accent1 63 2 2 2 3" xfId="30728" xr:uid="{00000000-0005-0000-0000-00001E0B0000}"/>
    <cellStyle name="20% - Accent1 63 2 2 3" xfId="14973" xr:uid="{00000000-0005-0000-0000-00001F0B0000}"/>
    <cellStyle name="20% - Accent1 63 2 2 3 2" xfId="37238" xr:uid="{00000000-0005-0000-0000-0000200B0000}"/>
    <cellStyle name="20% - Accent1 63 2 2 4" xfId="26146" xr:uid="{00000000-0005-0000-0000-0000210B0000}"/>
    <cellStyle name="20% - Accent1 63 2 3" xfId="6650" xr:uid="{00000000-0005-0000-0000-0000220B0000}"/>
    <cellStyle name="20% - Accent1 63 2 3 2" xfId="17747" xr:uid="{00000000-0005-0000-0000-0000230B0000}"/>
    <cellStyle name="20% - Accent1 63 2 3 2 2" xfId="40011" xr:uid="{00000000-0005-0000-0000-0000240B0000}"/>
    <cellStyle name="20% - Accent1 63 2 3 3" xfId="28919" xr:uid="{00000000-0005-0000-0000-0000250B0000}"/>
    <cellStyle name="20% - Accent1 63 2 4" xfId="13163" xr:uid="{00000000-0005-0000-0000-0000260B0000}"/>
    <cellStyle name="20% - Accent1 63 2 4 2" xfId="35428" xr:uid="{00000000-0005-0000-0000-0000270B0000}"/>
    <cellStyle name="20% - Accent1 63 2 5" xfId="24336" xr:uid="{00000000-0005-0000-0000-0000280B0000}"/>
    <cellStyle name="20% - Accent1 63 3" xfId="4800" xr:uid="{00000000-0005-0000-0000-0000290B0000}"/>
    <cellStyle name="20% - Accent1 63 3 2" xfId="9383" xr:uid="{00000000-0005-0000-0000-00002A0B0000}"/>
    <cellStyle name="20% - Accent1 63 3 2 2" xfId="20480" xr:uid="{00000000-0005-0000-0000-00002B0B0000}"/>
    <cellStyle name="20% - Accent1 63 3 2 2 2" xfId="42744" xr:uid="{00000000-0005-0000-0000-00002C0B0000}"/>
    <cellStyle name="20% - Accent1 63 3 2 3" xfId="31652" xr:uid="{00000000-0005-0000-0000-00002D0B0000}"/>
    <cellStyle name="20% - Accent1 63 3 3" xfId="15897" xr:uid="{00000000-0005-0000-0000-00002E0B0000}"/>
    <cellStyle name="20% - Accent1 63 3 3 2" xfId="38162" xr:uid="{00000000-0005-0000-0000-00002F0B0000}"/>
    <cellStyle name="20% - Accent1 63 3 4" xfId="27070" xr:uid="{00000000-0005-0000-0000-0000300B0000}"/>
    <cellStyle name="20% - Accent1 63 4" xfId="2991" xr:uid="{00000000-0005-0000-0000-0000310B0000}"/>
    <cellStyle name="20% - Accent1 63 4 2" xfId="7574" xr:uid="{00000000-0005-0000-0000-0000320B0000}"/>
    <cellStyle name="20% - Accent1 63 4 2 2" xfId="18671" xr:uid="{00000000-0005-0000-0000-0000330B0000}"/>
    <cellStyle name="20% - Accent1 63 4 2 2 2" xfId="40935" xr:uid="{00000000-0005-0000-0000-0000340B0000}"/>
    <cellStyle name="20% - Accent1 63 4 2 3" xfId="29843" xr:uid="{00000000-0005-0000-0000-0000350B0000}"/>
    <cellStyle name="20% - Accent1 63 4 3" xfId="14088" xr:uid="{00000000-0005-0000-0000-0000360B0000}"/>
    <cellStyle name="20% - Accent1 63 4 3 2" xfId="36353" xr:uid="{00000000-0005-0000-0000-0000370B0000}"/>
    <cellStyle name="20% - Accent1 63 4 4" xfId="25261" xr:uid="{00000000-0005-0000-0000-0000380B0000}"/>
    <cellStyle name="20% - Accent1 63 5" xfId="5725" xr:uid="{00000000-0005-0000-0000-0000390B0000}"/>
    <cellStyle name="20% - Accent1 63 5 2" xfId="16822" xr:uid="{00000000-0005-0000-0000-00003A0B0000}"/>
    <cellStyle name="20% - Accent1 63 5 2 2" xfId="39086" xr:uid="{00000000-0005-0000-0000-00003B0B0000}"/>
    <cellStyle name="20% - Accent1 63 5 3" xfId="27994" xr:uid="{00000000-0005-0000-0000-00003C0B0000}"/>
    <cellStyle name="20% - Accent1 63 6" xfId="12237" xr:uid="{00000000-0005-0000-0000-00003D0B0000}"/>
    <cellStyle name="20% - Accent1 63 6 2" xfId="34503" xr:uid="{00000000-0005-0000-0000-00003E0B0000}"/>
    <cellStyle name="20% - Accent1 63 7" xfId="23411" xr:uid="{00000000-0005-0000-0000-00003F0B0000}"/>
    <cellStyle name="20% - Accent1 64" xfId="1143" xr:uid="{00000000-0005-0000-0000-0000400B0000}"/>
    <cellStyle name="20% - Accent1 64 2" xfId="2080" xr:uid="{00000000-0005-0000-0000-0000410B0000}"/>
    <cellStyle name="20% - Accent1 64 2 2" xfId="3889" xr:uid="{00000000-0005-0000-0000-0000420B0000}"/>
    <cellStyle name="20% - Accent1 64 2 2 2" xfId="8472" xr:uid="{00000000-0005-0000-0000-0000430B0000}"/>
    <cellStyle name="20% - Accent1 64 2 2 2 2" xfId="19569" xr:uid="{00000000-0005-0000-0000-0000440B0000}"/>
    <cellStyle name="20% - Accent1 64 2 2 2 2 2" xfId="41833" xr:uid="{00000000-0005-0000-0000-0000450B0000}"/>
    <cellStyle name="20% - Accent1 64 2 2 2 3" xfId="30741" xr:uid="{00000000-0005-0000-0000-0000460B0000}"/>
    <cellStyle name="20% - Accent1 64 2 2 3" xfId="14986" xr:uid="{00000000-0005-0000-0000-0000470B0000}"/>
    <cellStyle name="20% - Accent1 64 2 2 3 2" xfId="37251" xr:uid="{00000000-0005-0000-0000-0000480B0000}"/>
    <cellStyle name="20% - Accent1 64 2 2 4" xfId="26159" xr:uid="{00000000-0005-0000-0000-0000490B0000}"/>
    <cellStyle name="20% - Accent1 64 2 3" xfId="6663" xr:uid="{00000000-0005-0000-0000-00004A0B0000}"/>
    <cellStyle name="20% - Accent1 64 2 3 2" xfId="17760" xr:uid="{00000000-0005-0000-0000-00004B0B0000}"/>
    <cellStyle name="20% - Accent1 64 2 3 2 2" xfId="40024" xr:uid="{00000000-0005-0000-0000-00004C0B0000}"/>
    <cellStyle name="20% - Accent1 64 2 3 3" xfId="28932" xr:uid="{00000000-0005-0000-0000-00004D0B0000}"/>
    <cellStyle name="20% - Accent1 64 2 4" xfId="13177" xr:uid="{00000000-0005-0000-0000-00004E0B0000}"/>
    <cellStyle name="20% - Accent1 64 2 4 2" xfId="35442" xr:uid="{00000000-0005-0000-0000-00004F0B0000}"/>
    <cellStyle name="20% - Accent1 64 2 5" xfId="24350" xr:uid="{00000000-0005-0000-0000-0000500B0000}"/>
    <cellStyle name="20% - Accent1 64 3" xfId="4813" xr:uid="{00000000-0005-0000-0000-0000510B0000}"/>
    <cellStyle name="20% - Accent1 64 3 2" xfId="9396" xr:uid="{00000000-0005-0000-0000-0000520B0000}"/>
    <cellStyle name="20% - Accent1 64 3 2 2" xfId="20493" xr:uid="{00000000-0005-0000-0000-0000530B0000}"/>
    <cellStyle name="20% - Accent1 64 3 2 2 2" xfId="42757" xr:uid="{00000000-0005-0000-0000-0000540B0000}"/>
    <cellStyle name="20% - Accent1 64 3 2 3" xfId="31665" xr:uid="{00000000-0005-0000-0000-0000550B0000}"/>
    <cellStyle name="20% - Accent1 64 3 3" xfId="15910" xr:uid="{00000000-0005-0000-0000-0000560B0000}"/>
    <cellStyle name="20% - Accent1 64 3 3 2" xfId="38175" xr:uid="{00000000-0005-0000-0000-0000570B0000}"/>
    <cellStyle name="20% - Accent1 64 3 4" xfId="27083" xr:uid="{00000000-0005-0000-0000-0000580B0000}"/>
    <cellStyle name="20% - Accent1 64 4" xfId="3004" xr:uid="{00000000-0005-0000-0000-0000590B0000}"/>
    <cellStyle name="20% - Accent1 64 4 2" xfId="7587" xr:uid="{00000000-0005-0000-0000-00005A0B0000}"/>
    <cellStyle name="20% - Accent1 64 4 2 2" xfId="18684" xr:uid="{00000000-0005-0000-0000-00005B0B0000}"/>
    <cellStyle name="20% - Accent1 64 4 2 2 2" xfId="40948" xr:uid="{00000000-0005-0000-0000-00005C0B0000}"/>
    <cellStyle name="20% - Accent1 64 4 2 3" xfId="29856" xr:uid="{00000000-0005-0000-0000-00005D0B0000}"/>
    <cellStyle name="20% - Accent1 64 4 3" xfId="14101" xr:uid="{00000000-0005-0000-0000-00005E0B0000}"/>
    <cellStyle name="20% - Accent1 64 4 3 2" xfId="36366" xr:uid="{00000000-0005-0000-0000-00005F0B0000}"/>
    <cellStyle name="20% - Accent1 64 4 4" xfId="25274" xr:uid="{00000000-0005-0000-0000-0000600B0000}"/>
    <cellStyle name="20% - Accent1 64 5" xfId="5739" xr:uid="{00000000-0005-0000-0000-0000610B0000}"/>
    <cellStyle name="20% - Accent1 64 5 2" xfId="16836" xr:uid="{00000000-0005-0000-0000-0000620B0000}"/>
    <cellStyle name="20% - Accent1 64 5 2 2" xfId="39100" xr:uid="{00000000-0005-0000-0000-0000630B0000}"/>
    <cellStyle name="20% - Accent1 64 5 3" xfId="28008" xr:uid="{00000000-0005-0000-0000-0000640B0000}"/>
    <cellStyle name="20% - Accent1 64 6" xfId="12251" xr:uid="{00000000-0005-0000-0000-0000650B0000}"/>
    <cellStyle name="20% - Accent1 64 6 2" xfId="34517" xr:uid="{00000000-0005-0000-0000-0000660B0000}"/>
    <cellStyle name="20% - Accent1 64 7" xfId="23425" xr:uid="{00000000-0005-0000-0000-0000670B0000}"/>
    <cellStyle name="20% - Accent1 65" xfId="1156" xr:uid="{00000000-0005-0000-0000-0000680B0000}"/>
    <cellStyle name="20% - Accent1 65 2" xfId="2093" xr:uid="{00000000-0005-0000-0000-0000690B0000}"/>
    <cellStyle name="20% - Accent1 65 2 2" xfId="3902" xr:uid="{00000000-0005-0000-0000-00006A0B0000}"/>
    <cellStyle name="20% - Accent1 65 2 2 2" xfId="8485" xr:uid="{00000000-0005-0000-0000-00006B0B0000}"/>
    <cellStyle name="20% - Accent1 65 2 2 2 2" xfId="19582" xr:uid="{00000000-0005-0000-0000-00006C0B0000}"/>
    <cellStyle name="20% - Accent1 65 2 2 2 2 2" xfId="41846" xr:uid="{00000000-0005-0000-0000-00006D0B0000}"/>
    <cellStyle name="20% - Accent1 65 2 2 2 3" xfId="30754" xr:uid="{00000000-0005-0000-0000-00006E0B0000}"/>
    <cellStyle name="20% - Accent1 65 2 2 3" xfId="14999" xr:uid="{00000000-0005-0000-0000-00006F0B0000}"/>
    <cellStyle name="20% - Accent1 65 2 2 3 2" xfId="37264" xr:uid="{00000000-0005-0000-0000-0000700B0000}"/>
    <cellStyle name="20% - Accent1 65 2 2 4" xfId="26172" xr:uid="{00000000-0005-0000-0000-0000710B0000}"/>
    <cellStyle name="20% - Accent1 65 2 3" xfId="6676" xr:uid="{00000000-0005-0000-0000-0000720B0000}"/>
    <cellStyle name="20% - Accent1 65 2 3 2" xfId="17773" xr:uid="{00000000-0005-0000-0000-0000730B0000}"/>
    <cellStyle name="20% - Accent1 65 2 3 2 2" xfId="40037" xr:uid="{00000000-0005-0000-0000-0000740B0000}"/>
    <cellStyle name="20% - Accent1 65 2 3 3" xfId="28945" xr:uid="{00000000-0005-0000-0000-0000750B0000}"/>
    <cellStyle name="20% - Accent1 65 2 4" xfId="13190" xr:uid="{00000000-0005-0000-0000-0000760B0000}"/>
    <cellStyle name="20% - Accent1 65 2 4 2" xfId="35455" xr:uid="{00000000-0005-0000-0000-0000770B0000}"/>
    <cellStyle name="20% - Accent1 65 2 5" xfId="24363" xr:uid="{00000000-0005-0000-0000-0000780B0000}"/>
    <cellStyle name="20% - Accent1 65 3" xfId="4826" xr:uid="{00000000-0005-0000-0000-0000790B0000}"/>
    <cellStyle name="20% - Accent1 65 3 2" xfId="9409" xr:uid="{00000000-0005-0000-0000-00007A0B0000}"/>
    <cellStyle name="20% - Accent1 65 3 2 2" xfId="20506" xr:uid="{00000000-0005-0000-0000-00007B0B0000}"/>
    <cellStyle name="20% - Accent1 65 3 2 2 2" xfId="42770" xr:uid="{00000000-0005-0000-0000-00007C0B0000}"/>
    <cellStyle name="20% - Accent1 65 3 2 3" xfId="31678" xr:uid="{00000000-0005-0000-0000-00007D0B0000}"/>
    <cellStyle name="20% - Accent1 65 3 3" xfId="15923" xr:uid="{00000000-0005-0000-0000-00007E0B0000}"/>
    <cellStyle name="20% - Accent1 65 3 3 2" xfId="38188" xr:uid="{00000000-0005-0000-0000-00007F0B0000}"/>
    <cellStyle name="20% - Accent1 65 3 4" xfId="27096" xr:uid="{00000000-0005-0000-0000-0000800B0000}"/>
    <cellStyle name="20% - Accent1 65 4" xfId="3017" xr:uid="{00000000-0005-0000-0000-0000810B0000}"/>
    <cellStyle name="20% - Accent1 65 4 2" xfId="7600" xr:uid="{00000000-0005-0000-0000-0000820B0000}"/>
    <cellStyle name="20% - Accent1 65 4 2 2" xfId="18697" xr:uid="{00000000-0005-0000-0000-0000830B0000}"/>
    <cellStyle name="20% - Accent1 65 4 2 2 2" xfId="40961" xr:uid="{00000000-0005-0000-0000-0000840B0000}"/>
    <cellStyle name="20% - Accent1 65 4 2 3" xfId="29869" xr:uid="{00000000-0005-0000-0000-0000850B0000}"/>
    <cellStyle name="20% - Accent1 65 4 3" xfId="14114" xr:uid="{00000000-0005-0000-0000-0000860B0000}"/>
    <cellStyle name="20% - Accent1 65 4 3 2" xfId="36379" xr:uid="{00000000-0005-0000-0000-0000870B0000}"/>
    <cellStyle name="20% - Accent1 65 4 4" xfId="25287" xr:uid="{00000000-0005-0000-0000-0000880B0000}"/>
    <cellStyle name="20% - Accent1 65 5" xfId="5752" xr:uid="{00000000-0005-0000-0000-0000890B0000}"/>
    <cellStyle name="20% - Accent1 65 5 2" xfId="16849" xr:uid="{00000000-0005-0000-0000-00008A0B0000}"/>
    <cellStyle name="20% - Accent1 65 5 2 2" xfId="39113" xr:uid="{00000000-0005-0000-0000-00008B0B0000}"/>
    <cellStyle name="20% - Accent1 65 5 3" xfId="28021" xr:uid="{00000000-0005-0000-0000-00008C0B0000}"/>
    <cellStyle name="20% - Accent1 65 6" xfId="12264" xr:uid="{00000000-0005-0000-0000-00008D0B0000}"/>
    <cellStyle name="20% - Accent1 65 6 2" xfId="34530" xr:uid="{00000000-0005-0000-0000-00008E0B0000}"/>
    <cellStyle name="20% - Accent1 65 7" xfId="23438" xr:uid="{00000000-0005-0000-0000-00008F0B0000}"/>
    <cellStyle name="20% - Accent1 66" xfId="1169" xr:uid="{00000000-0005-0000-0000-0000900B0000}"/>
    <cellStyle name="20% - Accent1 66 2" xfId="2106" xr:uid="{00000000-0005-0000-0000-0000910B0000}"/>
    <cellStyle name="20% - Accent1 66 2 2" xfId="3915" xr:uid="{00000000-0005-0000-0000-0000920B0000}"/>
    <cellStyle name="20% - Accent1 66 2 2 2" xfId="8498" xr:uid="{00000000-0005-0000-0000-0000930B0000}"/>
    <cellStyle name="20% - Accent1 66 2 2 2 2" xfId="19595" xr:uid="{00000000-0005-0000-0000-0000940B0000}"/>
    <cellStyle name="20% - Accent1 66 2 2 2 2 2" xfId="41859" xr:uid="{00000000-0005-0000-0000-0000950B0000}"/>
    <cellStyle name="20% - Accent1 66 2 2 2 3" xfId="30767" xr:uid="{00000000-0005-0000-0000-0000960B0000}"/>
    <cellStyle name="20% - Accent1 66 2 2 3" xfId="15012" xr:uid="{00000000-0005-0000-0000-0000970B0000}"/>
    <cellStyle name="20% - Accent1 66 2 2 3 2" xfId="37277" xr:uid="{00000000-0005-0000-0000-0000980B0000}"/>
    <cellStyle name="20% - Accent1 66 2 2 4" xfId="26185" xr:uid="{00000000-0005-0000-0000-0000990B0000}"/>
    <cellStyle name="20% - Accent1 66 2 3" xfId="6689" xr:uid="{00000000-0005-0000-0000-00009A0B0000}"/>
    <cellStyle name="20% - Accent1 66 2 3 2" xfId="17786" xr:uid="{00000000-0005-0000-0000-00009B0B0000}"/>
    <cellStyle name="20% - Accent1 66 2 3 2 2" xfId="40050" xr:uid="{00000000-0005-0000-0000-00009C0B0000}"/>
    <cellStyle name="20% - Accent1 66 2 3 3" xfId="28958" xr:uid="{00000000-0005-0000-0000-00009D0B0000}"/>
    <cellStyle name="20% - Accent1 66 2 4" xfId="13203" xr:uid="{00000000-0005-0000-0000-00009E0B0000}"/>
    <cellStyle name="20% - Accent1 66 2 4 2" xfId="35468" xr:uid="{00000000-0005-0000-0000-00009F0B0000}"/>
    <cellStyle name="20% - Accent1 66 2 5" xfId="24376" xr:uid="{00000000-0005-0000-0000-0000A00B0000}"/>
    <cellStyle name="20% - Accent1 66 3" xfId="4839" xr:uid="{00000000-0005-0000-0000-0000A10B0000}"/>
    <cellStyle name="20% - Accent1 66 3 2" xfId="9422" xr:uid="{00000000-0005-0000-0000-0000A20B0000}"/>
    <cellStyle name="20% - Accent1 66 3 2 2" xfId="20519" xr:uid="{00000000-0005-0000-0000-0000A30B0000}"/>
    <cellStyle name="20% - Accent1 66 3 2 2 2" xfId="42783" xr:uid="{00000000-0005-0000-0000-0000A40B0000}"/>
    <cellStyle name="20% - Accent1 66 3 2 3" xfId="31691" xr:uid="{00000000-0005-0000-0000-0000A50B0000}"/>
    <cellStyle name="20% - Accent1 66 3 3" xfId="15936" xr:uid="{00000000-0005-0000-0000-0000A60B0000}"/>
    <cellStyle name="20% - Accent1 66 3 3 2" xfId="38201" xr:uid="{00000000-0005-0000-0000-0000A70B0000}"/>
    <cellStyle name="20% - Accent1 66 3 4" xfId="27109" xr:uid="{00000000-0005-0000-0000-0000A80B0000}"/>
    <cellStyle name="20% - Accent1 66 4" xfId="3030" xr:uid="{00000000-0005-0000-0000-0000A90B0000}"/>
    <cellStyle name="20% - Accent1 66 4 2" xfId="7613" xr:uid="{00000000-0005-0000-0000-0000AA0B0000}"/>
    <cellStyle name="20% - Accent1 66 4 2 2" xfId="18710" xr:uid="{00000000-0005-0000-0000-0000AB0B0000}"/>
    <cellStyle name="20% - Accent1 66 4 2 2 2" xfId="40974" xr:uid="{00000000-0005-0000-0000-0000AC0B0000}"/>
    <cellStyle name="20% - Accent1 66 4 2 3" xfId="29882" xr:uid="{00000000-0005-0000-0000-0000AD0B0000}"/>
    <cellStyle name="20% - Accent1 66 4 3" xfId="14127" xr:uid="{00000000-0005-0000-0000-0000AE0B0000}"/>
    <cellStyle name="20% - Accent1 66 4 3 2" xfId="36392" xr:uid="{00000000-0005-0000-0000-0000AF0B0000}"/>
    <cellStyle name="20% - Accent1 66 4 4" xfId="25300" xr:uid="{00000000-0005-0000-0000-0000B00B0000}"/>
    <cellStyle name="20% - Accent1 66 5" xfId="5765" xr:uid="{00000000-0005-0000-0000-0000B10B0000}"/>
    <cellStyle name="20% - Accent1 66 5 2" xfId="16862" xr:uid="{00000000-0005-0000-0000-0000B20B0000}"/>
    <cellStyle name="20% - Accent1 66 5 2 2" xfId="39126" xr:uid="{00000000-0005-0000-0000-0000B30B0000}"/>
    <cellStyle name="20% - Accent1 66 5 3" xfId="28034" xr:uid="{00000000-0005-0000-0000-0000B40B0000}"/>
    <cellStyle name="20% - Accent1 66 6" xfId="12277" xr:uid="{00000000-0005-0000-0000-0000B50B0000}"/>
    <cellStyle name="20% - Accent1 66 6 2" xfId="34543" xr:uid="{00000000-0005-0000-0000-0000B60B0000}"/>
    <cellStyle name="20% - Accent1 66 7" xfId="23451" xr:uid="{00000000-0005-0000-0000-0000B70B0000}"/>
    <cellStyle name="20% - Accent1 67" xfId="1182" xr:uid="{00000000-0005-0000-0000-0000B80B0000}"/>
    <cellStyle name="20% - Accent1 67 2" xfId="2119" xr:uid="{00000000-0005-0000-0000-0000B90B0000}"/>
    <cellStyle name="20% - Accent1 67 2 2" xfId="3928" xr:uid="{00000000-0005-0000-0000-0000BA0B0000}"/>
    <cellStyle name="20% - Accent1 67 2 2 2" xfId="8511" xr:uid="{00000000-0005-0000-0000-0000BB0B0000}"/>
    <cellStyle name="20% - Accent1 67 2 2 2 2" xfId="19608" xr:uid="{00000000-0005-0000-0000-0000BC0B0000}"/>
    <cellStyle name="20% - Accent1 67 2 2 2 2 2" xfId="41872" xr:uid="{00000000-0005-0000-0000-0000BD0B0000}"/>
    <cellStyle name="20% - Accent1 67 2 2 2 3" xfId="30780" xr:uid="{00000000-0005-0000-0000-0000BE0B0000}"/>
    <cellStyle name="20% - Accent1 67 2 2 3" xfId="15025" xr:uid="{00000000-0005-0000-0000-0000BF0B0000}"/>
    <cellStyle name="20% - Accent1 67 2 2 3 2" xfId="37290" xr:uid="{00000000-0005-0000-0000-0000C00B0000}"/>
    <cellStyle name="20% - Accent1 67 2 2 4" xfId="26198" xr:uid="{00000000-0005-0000-0000-0000C10B0000}"/>
    <cellStyle name="20% - Accent1 67 2 3" xfId="6702" xr:uid="{00000000-0005-0000-0000-0000C20B0000}"/>
    <cellStyle name="20% - Accent1 67 2 3 2" xfId="17799" xr:uid="{00000000-0005-0000-0000-0000C30B0000}"/>
    <cellStyle name="20% - Accent1 67 2 3 2 2" xfId="40063" xr:uid="{00000000-0005-0000-0000-0000C40B0000}"/>
    <cellStyle name="20% - Accent1 67 2 3 3" xfId="28971" xr:uid="{00000000-0005-0000-0000-0000C50B0000}"/>
    <cellStyle name="20% - Accent1 67 2 4" xfId="13216" xr:uid="{00000000-0005-0000-0000-0000C60B0000}"/>
    <cellStyle name="20% - Accent1 67 2 4 2" xfId="35481" xr:uid="{00000000-0005-0000-0000-0000C70B0000}"/>
    <cellStyle name="20% - Accent1 67 2 5" xfId="24389" xr:uid="{00000000-0005-0000-0000-0000C80B0000}"/>
    <cellStyle name="20% - Accent1 67 3" xfId="4852" xr:uid="{00000000-0005-0000-0000-0000C90B0000}"/>
    <cellStyle name="20% - Accent1 67 3 2" xfId="9435" xr:uid="{00000000-0005-0000-0000-0000CA0B0000}"/>
    <cellStyle name="20% - Accent1 67 3 2 2" xfId="20532" xr:uid="{00000000-0005-0000-0000-0000CB0B0000}"/>
    <cellStyle name="20% - Accent1 67 3 2 2 2" xfId="42796" xr:uid="{00000000-0005-0000-0000-0000CC0B0000}"/>
    <cellStyle name="20% - Accent1 67 3 2 3" xfId="31704" xr:uid="{00000000-0005-0000-0000-0000CD0B0000}"/>
    <cellStyle name="20% - Accent1 67 3 3" xfId="15949" xr:uid="{00000000-0005-0000-0000-0000CE0B0000}"/>
    <cellStyle name="20% - Accent1 67 3 3 2" xfId="38214" xr:uid="{00000000-0005-0000-0000-0000CF0B0000}"/>
    <cellStyle name="20% - Accent1 67 3 4" xfId="27122" xr:uid="{00000000-0005-0000-0000-0000D00B0000}"/>
    <cellStyle name="20% - Accent1 67 4" xfId="3043" xr:uid="{00000000-0005-0000-0000-0000D10B0000}"/>
    <cellStyle name="20% - Accent1 67 4 2" xfId="7626" xr:uid="{00000000-0005-0000-0000-0000D20B0000}"/>
    <cellStyle name="20% - Accent1 67 4 2 2" xfId="18723" xr:uid="{00000000-0005-0000-0000-0000D30B0000}"/>
    <cellStyle name="20% - Accent1 67 4 2 2 2" xfId="40987" xr:uid="{00000000-0005-0000-0000-0000D40B0000}"/>
    <cellStyle name="20% - Accent1 67 4 2 3" xfId="29895" xr:uid="{00000000-0005-0000-0000-0000D50B0000}"/>
    <cellStyle name="20% - Accent1 67 4 3" xfId="14140" xr:uid="{00000000-0005-0000-0000-0000D60B0000}"/>
    <cellStyle name="20% - Accent1 67 4 3 2" xfId="36405" xr:uid="{00000000-0005-0000-0000-0000D70B0000}"/>
    <cellStyle name="20% - Accent1 67 4 4" xfId="25313" xr:uid="{00000000-0005-0000-0000-0000D80B0000}"/>
    <cellStyle name="20% - Accent1 67 5" xfId="5778" xr:uid="{00000000-0005-0000-0000-0000D90B0000}"/>
    <cellStyle name="20% - Accent1 67 5 2" xfId="16875" xr:uid="{00000000-0005-0000-0000-0000DA0B0000}"/>
    <cellStyle name="20% - Accent1 67 5 2 2" xfId="39139" xr:uid="{00000000-0005-0000-0000-0000DB0B0000}"/>
    <cellStyle name="20% - Accent1 67 5 3" xfId="28047" xr:uid="{00000000-0005-0000-0000-0000DC0B0000}"/>
    <cellStyle name="20% - Accent1 67 6" xfId="12290" xr:uid="{00000000-0005-0000-0000-0000DD0B0000}"/>
    <cellStyle name="20% - Accent1 67 6 2" xfId="34556" xr:uid="{00000000-0005-0000-0000-0000DE0B0000}"/>
    <cellStyle name="20% - Accent1 67 7" xfId="23464" xr:uid="{00000000-0005-0000-0000-0000DF0B0000}"/>
    <cellStyle name="20% - Accent1 68" xfId="1195" xr:uid="{00000000-0005-0000-0000-0000E00B0000}"/>
    <cellStyle name="20% - Accent1 68 2" xfId="2132" xr:uid="{00000000-0005-0000-0000-0000E10B0000}"/>
    <cellStyle name="20% - Accent1 68 2 2" xfId="3941" xr:uid="{00000000-0005-0000-0000-0000E20B0000}"/>
    <cellStyle name="20% - Accent1 68 2 2 2" xfId="8524" xr:uid="{00000000-0005-0000-0000-0000E30B0000}"/>
    <cellStyle name="20% - Accent1 68 2 2 2 2" xfId="19621" xr:uid="{00000000-0005-0000-0000-0000E40B0000}"/>
    <cellStyle name="20% - Accent1 68 2 2 2 2 2" xfId="41885" xr:uid="{00000000-0005-0000-0000-0000E50B0000}"/>
    <cellStyle name="20% - Accent1 68 2 2 2 3" xfId="30793" xr:uid="{00000000-0005-0000-0000-0000E60B0000}"/>
    <cellStyle name="20% - Accent1 68 2 2 3" xfId="15038" xr:uid="{00000000-0005-0000-0000-0000E70B0000}"/>
    <cellStyle name="20% - Accent1 68 2 2 3 2" xfId="37303" xr:uid="{00000000-0005-0000-0000-0000E80B0000}"/>
    <cellStyle name="20% - Accent1 68 2 2 4" xfId="26211" xr:uid="{00000000-0005-0000-0000-0000E90B0000}"/>
    <cellStyle name="20% - Accent1 68 2 3" xfId="6715" xr:uid="{00000000-0005-0000-0000-0000EA0B0000}"/>
    <cellStyle name="20% - Accent1 68 2 3 2" xfId="17812" xr:uid="{00000000-0005-0000-0000-0000EB0B0000}"/>
    <cellStyle name="20% - Accent1 68 2 3 2 2" xfId="40076" xr:uid="{00000000-0005-0000-0000-0000EC0B0000}"/>
    <cellStyle name="20% - Accent1 68 2 3 3" xfId="28984" xr:uid="{00000000-0005-0000-0000-0000ED0B0000}"/>
    <cellStyle name="20% - Accent1 68 2 4" xfId="13229" xr:uid="{00000000-0005-0000-0000-0000EE0B0000}"/>
    <cellStyle name="20% - Accent1 68 2 4 2" xfId="35494" xr:uid="{00000000-0005-0000-0000-0000EF0B0000}"/>
    <cellStyle name="20% - Accent1 68 2 5" xfId="24402" xr:uid="{00000000-0005-0000-0000-0000F00B0000}"/>
    <cellStyle name="20% - Accent1 68 3" xfId="4865" xr:uid="{00000000-0005-0000-0000-0000F10B0000}"/>
    <cellStyle name="20% - Accent1 68 3 2" xfId="9448" xr:uid="{00000000-0005-0000-0000-0000F20B0000}"/>
    <cellStyle name="20% - Accent1 68 3 2 2" xfId="20545" xr:uid="{00000000-0005-0000-0000-0000F30B0000}"/>
    <cellStyle name="20% - Accent1 68 3 2 2 2" xfId="42809" xr:uid="{00000000-0005-0000-0000-0000F40B0000}"/>
    <cellStyle name="20% - Accent1 68 3 2 3" xfId="31717" xr:uid="{00000000-0005-0000-0000-0000F50B0000}"/>
    <cellStyle name="20% - Accent1 68 3 3" xfId="15962" xr:uid="{00000000-0005-0000-0000-0000F60B0000}"/>
    <cellStyle name="20% - Accent1 68 3 3 2" xfId="38227" xr:uid="{00000000-0005-0000-0000-0000F70B0000}"/>
    <cellStyle name="20% - Accent1 68 3 4" xfId="27135" xr:uid="{00000000-0005-0000-0000-0000F80B0000}"/>
    <cellStyle name="20% - Accent1 68 4" xfId="3056" xr:uid="{00000000-0005-0000-0000-0000F90B0000}"/>
    <cellStyle name="20% - Accent1 68 4 2" xfId="7639" xr:uid="{00000000-0005-0000-0000-0000FA0B0000}"/>
    <cellStyle name="20% - Accent1 68 4 2 2" xfId="18736" xr:uid="{00000000-0005-0000-0000-0000FB0B0000}"/>
    <cellStyle name="20% - Accent1 68 4 2 2 2" xfId="41000" xr:uid="{00000000-0005-0000-0000-0000FC0B0000}"/>
    <cellStyle name="20% - Accent1 68 4 2 3" xfId="29908" xr:uid="{00000000-0005-0000-0000-0000FD0B0000}"/>
    <cellStyle name="20% - Accent1 68 4 3" xfId="14153" xr:uid="{00000000-0005-0000-0000-0000FE0B0000}"/>
    <cellStyle name="20% - Accent1 68 4 3 2" xfId="36418" xr:uid="{00000000-0005-0000-0000-0000FF0B0000}"/>
    <cellStyle name="20% - Accent1 68 4 4" xfId="25326" xr:uid="{00000000-0005-0000-0000-0000000C0000}"/>
    <cellStyle name="20% - Accent1 68 5" xfId="5791" xr:uid="{00000000-0005-0000-0000-0000010C0000}"/>
    <cellStyle name="20% - Accent1 68 5 2" xfId="16888" xr:uid="{00000000-0005-0000-0000-0000020C0000}"/>
    <cellStyle name="20% - Accent1 68 5 2 2" xfId="39152" xr:uid="{00000000-0005-0000-0000-0000030C0000}"/>
    <cellStyle name="20% - Accent1 68 5 3" xfId="28060" xr:uid="{00000000-0005-0000-0000-0000040C0000}"/>
    <cellStyle name="20% - Accent1 68 6" xfId="12303" xr:uid="{00000000-0005-0000-0000-0000050C0000}"/>
    <cellStyle name="20% - Accent1 68 6 2" xfId="34569" xr:uid="{00000000-0005-0000-0000-0000060C0000}"/>
    <cellStyle name="20% - Accent1 68 7" xfId="23477" xr:uid="{00000000-0005-0000-0000-0000070C0000}"/>
    <cellStyle name="20% - Accent1 69" xfId="1208" xr:uid="{00000000-0005-0000-0000-0000080C0000}"/>
    <cellStyle name="20% - Accent1 69 2" xfId="2145" xr:uid="{00000000-0005-0000-0000-0000090C0000}"/>
    <cellStyle name="20% - Accent1 69 2 2" xfId="6728" xr:uid="{00000000-0005-0000-0000-00000A0C0000}"/>
    <cellStyle name="20% - Accent1 69 2 2 2" xfId="17825" xr:uid="{00000000-0005-0000-0000-00000B0C0000}"/>
    <cellStyle name="20% - Accent1 69 2 2 2 2" xfId="40089" xr:uid="{00000000-0005-0000-0000-00000C0C0000}"/>
    <cellStyle name="20% - Accent1 69 2 2 3" xfId="28997" xr:uid="{00000000-0005-0000-0000-00000D0C0000}"/>
    <cellStyle name="20% - Accent1 69 2 3" xfId="13242" xr:uid="{00000000-0005-0000-0000-00000E0C0000}"/>
    <cellStyle name="20% - Accent1 69 2 3 2" xfId="35507" xr:uid="{00000000-0005-0000-0000-00000F0C0000}"/>
    <cellStyle name="20% - Accent1 69 2 4" xfId="24415" xr:uid="{00000000-0005-0000-0000-0000100C0000}"/>
    <cellStyle name="20% - Accent1 69 3" xfId="3954" xr:uid="{00000000-0005-0000-0000-0000110C0000}"/>
    <cellStyle name="20% - Accent1 69 3 2" xfId="8537" xr:uid="{00000000-0005-0000-0000-0000120C0000}"/>
    <cellStyle name="20% - Accent1 69 3 2 2" xfId="19634" xr:uid="{00000000-0005-0000-0000-0000130C0000}"/>
    <cellStyle name="20% - Accent1 69 3 2 2 2" xfId="41898" xr:uid="{00000000-0005-0000-0000-0000140C0000}"/>
    <cellStyle name="20% - Accent1 69 3 2 3" xfId="30806" xr:uid="{00000000-0005-0000-0000-0000150C0000}"/>
    <cellStyle name="20% - Accent1 69 3 3" xfId="15051" xr:uid="{00000000-0005-0000-0000-0000160C0000}"/>
    <cellStyle name="20% - Accent1 69 3 3 2" xfId="37316" xr:uid="{00000000-0005-0000-0000-0000170C0000}"/>
    <cellStyle name="20% - Accent1 69 3 4" xfId="26224" xr:uid="{00000000-0005-0000-0000-0000180C0000}"/>
    <cellStyle name="20% - Accent1 69 4" xfId="5804" xr:uid="{00000000-0005-0000-0000-0000190C0000}"/>
    <cellStyle name="20% - Accent1 69 4 2" xfId="16901" xr:uid="{00000000-0005-0000-0000-00001A0C0000}"/>
    <cellStyle name="20% - Accent1 69 4 2 2" xfId="39165" xr:uid="{00000000-0005-0000-0000-00001B0C0000}"/>
    <cellStyle name="20% - Accent1 69 4 3" xfId="28073" xr:uid="{00000000-0005-0000-0000-00001C0C0000}"/>
    <cellStyle name="20% - Accent1 69 5" xfId="12316" xr:uid="{00000000-0005-0000-0000-00001D0C0000}"/>
    <cellStyle name="20% - Accent1 69 5 2" xfId="34582" xr:uid="{00000000-0005-0000-0000-00001E0C0000}"/>
    <cellStyle name="20% - Accent1 69 6" xfId="23490" xr:uid="{00000000-0005-0000-0000-00001F0C0000}"/>
    <cellStyle name="20% - Accent1 7" xfId="178" xr:uid="{00000000-0005-0000-0000-0000200C0000}"/>
    <cellStyle name="20% - Accent1 7 2" xfId="1330" xr:uid="{00000000-0005-0000-0000-0000210C0000}"/>
    <cellStyle name="20% - Accent1 7 2 2" xfId="3148" xr:uid="{00000000-0005-0000-0000-0000220C0000}"/>
    <cellStyle name="20% - Accent1 7 2 2 2" xfId="7731" xr:uid="{00000000-0005-0000-0000-0000230C0000}"/>
    <cellStyle name="20% - Accent1 7 2 2 2 2" xfId="18828" xr:uid="{00000000-0005-0000-0000-0000240C0000}"/>
    <cellStyle name="20% - Accent1 7 2 2 2 2 2" xfId="41092" xr:uid="{00000000-0005-0000-0000-0000250C0000}"/>
    <cellStyle name="20% - Accent1 7 2 2 2 3" xfId="30000" xr:uid="{00000000-0005-0000-0000-0000260C0000}"/>
    <cellStyle name="20% - Accent1 7 2 2 3" xfId="14245" xr:uid="{00000000-0005-0000-0000-0000270C0000}"/>
    <cellStyle name="20% - Accent1 7 2 2 3 2" xfId="36510" xr:uid="{00000000-0005-0000-0000-0000280C0000}"/>
    <cellStyle name="20% - Accent1 7 2 2 4" xfId="25418" xr:uid="{00000000-0005-0000-0000-0000290C0000}"/>
    <cellStyle name="20% - Accent1 7 2 3" xfId="5922" xr:uid="{00000000-0005-0000-0000-00002A0C0000}"/>
    <cellStyle name="20% - Accent1 7 2 3 2" xfId="17019" xr:uid="{00000000-0005-0000-0000-00002B0C0000}"/>
    <cellStyle name="20% - Accent1 7 2 3 2 2" xfId="39283" xr:uid="{00000000-0005-0000-0000-00002C0C0000}"/>
    <cellStyle name="20% - Accent1 7 2 3 3" xfId="28191" xr:uid="{00000000-0005-0000-0000-00002D0C0000}"/>
    <cellStyle name="20% - Accent1 7 2 4" xfId="12435" xr:uid="{00000000-0005-0000-0000-00002E0C0000}"/>
    <cellStyle name="20% - Accent1 7 2 4 2" xfId="34700" xr:uid="{00000000-0005-0000-0000-00002F0C0000}"/>
    <cellStyle name="20% - Accent1 7 2 5" xfId="23608" xr:uid="{00000000-0005-0000-0000-0000300C0000}"/>
    <cellStyle name="20% - Accent1 7 3" xfId="4072" xr:uid="{00000000-0005-0000-0000-0000310C0000}"/>
    <cellStyle name="20% - Accent1 7 3 2" xfId="8655" xr:uid="{00000000-0005-0000-0000-0000320C0000}"/>
    <cellStyle name="20% - Accent1 7 3 2 2" xfId="19752" xr:uid="{00000000-0005-0000-0000-0000330C0000}"/>
    <cellStyle name="20% - Accent1 7 3 2 2 2" xfId="42016" xr:uid="{00000000-0005-0000-0000-0000340C0000}"/>
    <cellStyle name="20% - Accent1 7 3 2 3" xfId="30924" xr:uid="{00000000-0005-0000-0000-0000350C0000}"/>
    <cellStyle name="20% - Accent1 7 3 3" xfId="15169" xr:uid="{00000000-0005-0000-0000-0000360C0000}"/>
    <cellStyle name="20% - Accent1 7 3 3 2" xfId="37434" xr:uid="{00000000-0005-0000-0000-0000370C0000}"/>
    <cellStyle name="20% - Accent1 7 3 4" xfId="26342" xr:uid="{00000000-0005-0000-0000-0000380C0000}"/>
    <cellStyle name="20% - Accent1 7 4" xfId="2263" xr:uid="{00000000-0005-0000-0000-0000390C0000}"/>
    <cellStyle name="20% - Accent1 7 4 2" xfId="6846" xr:uid="{00000000-0005-0000-0000-00003A0C0000}"/>
    <cellStyle name="20% - Accent1 7 4 2 2" xfId="17943" xr:uid="{00000000-0005-0000-0000-00003B0C0000}"/>
    <cellStyle name="20% - Accent1 7 4 2 2 2" xfId="40207" xr:uid="{00000000-0005-0000-0000-00003C0C0000}"/>
    <cellStyle name="20% - Accent1 7 4 2 3" xfId="29115" xr:uid="{00000000-0005-0000-0000-00003D0C0000}"/>
    <cellStyle name="20% - Accent1 7 4 3" xfId="13360" xr:uid="{00000000-0005-0000-0000-00003E0C0000}"/>
    <cellStyle name="20% - Accent1 7 4 3 2" xfId="35625" xr:uid="{00000000-0005-0000-0000-00003F0C0000}"/>
    <cellStyle name="20% - Accent1 7 4 4" xfId="24533" xr:uid="{00000000-0005-0000-0000-0000400C0000}"/>
    <cellStyle name="20% - Accent1 7 5" xfId="4997" xr:uid="{00000000-0005-0000-0000-0000410C0000}"/>
    <cellStyle name="20% - Accent1 7 5 2" xfId="16094" xr:uid="{00000000-0005-0000-0000-0000420C0000}"/>
    <cellStyle name="20% - Accent1 7 5 2 2" xfId="38358" xr:uid="{00000000-0005-0000-0000-0000430C0000}"/>
    <cellStyle name="20% - Accent1 7 5 3" xfId="27266" xr:uid="{00000000-0005-0000-0000-0000440C0000}"/>
    <cellStyle name="20% - Accent1 7 6" xfId="406" xr:uid="{00000000-0005-0000-0000-0000450C0000}"/>
    <cellStyle name="20% - Accent1 7 6 2" xfId="11522" xr:uid="{00000000-0005-0000-0000-0000460C0000}"/>
    <cellStyle name="20% - Accent1 7 6 2 2" xfId="33788" xr:uid="{00000000-0005-0000-0000-0000470C0000}"/>
    <cellStyle name="20% - Accent1 7 6 3" xfId="22696" xr:uid="{00000000-0005-0000-0000-0000480C0000}"/>
    <cellStyle name="20% - Accent1 7 7" xfId="11299" xr:uid="{00000000-0005-0000-0000-0000490C0000}"/>
    <cellStyle name="20% - Accent1 7 7 2" xfId="33565" xr:uid="{00000000-0005-0000-0000-00004A0C0000}"/>
    <cellStyle name="20% - Accent1 7 8" xfId="22473" xr:uid="{00000000-0005-0000-0000-00004B0C0000}"/>
    <cellStyle name="20% - Accent1 70" xfId="1221" xr:uid="{00000000-0005-0000-0000-00004C0C0000}"/>
    <cellStyle name="20% - Accent1 70 2" xfId="2158" xr:uid="{00000000-0005-0000-0000-00004D0C0000}"/>
    <cellStyle name="20% - Accent1 70 2 2" xfId="6741" xr:uid="{00000000-0005-0000-0000-00004E0C0000}"/>
    <cellStyle name="20% - Accent1 70 2 2 2" xfId="17838" xr:uid="{00000000-0005-0000-0000-00004F0C0000}"/>
    <cellStyle name="20% - Accent1 70 2 2 2 2" xfId="40102" xr:uid="{00000000-0005-0000-0000-0000500C0000}"/>
    <cellStyle name="20% - Accent1 70 2 2 3" xfId="29010" xr:uid="{00000000-0005-0000-0000-0000510C0000}"/>
    <cellStyle name="20% - Accent1 70 2 3" xfId="13255" xr:uid="{00000000-0005-0000-0000-0000520C0000}"/>
    <cellStyle name="20% - Accent1 70 2 3 2" xfId="35520" xr:uid="{00000000-0005-0000-0000-0000530C0000}"/>
    <cellStyle name="20% - Accent1 70 2 4" xfId="24428" xr:uid="{00000000-0005-0000-0000-0000540C0000}"/>
    <cellStyle name="20% - Accent1 70 3" xfId="3967" xr:uid="{00000000-0005-0000-0000-0000550C0000}"/>
    <cellStyle name="20% - Accent1 70 3 2" xfId="8550" xr:uid="{00000000-0005-0000-0000-0000560C0000}"/>
    <cellStyle name="20% - Accent1 70 3 2 2" xfId="19647" xr:uid="{00000000-0005-0000-0000-0000570C0000}"/>
    <cellStyle name="20% - Accent1 70 3 2 2 2" xfId="41911" xr:uid="{00000000-0005-0000-0000-0000580C0000}"/>
    <cellStyle name="20% - Accent1 70 3 2 3" xfId="30819" xr:uid="{00000000-0005-0000-0000-0000590C0000}"/>
    <cellStyle name="20% - Accent1 70 3 3" xfId="15064" xr:uid="{00000000-0005-0000-0000-00005A0C0000}"/>
    <cellStyle name="20% - Accent1 70 3 3 2" xfId="37329" xr:uid="{00000000-0005-0000-0000-00005B0C0000}"/>
    <cellStyle name="20% - Accent1 70 3 4" xfId="26237" xr:uid="{00000000-0005-0000-0000-00005C0C0000}"/>
    <cellStyle name="20% - Accent1 70 4" xfId="5817" xr:uid="{00000000-0005-0000-0000-00005D0C0000}"/>
    <cellStyle name="20% - Accent1 70 4 2" xfId="16914" xr:uid="{00000000-0005-0000-0000-00005E0C0000}"/>
    <cellStyle name="20% - Accent1 70 4 2 2" xfId="39178" xr:uid="{00000000-0005-0000-0000-00005F0C0000}"/>
    <cellStyle name="20% - Accent1 70 4 3" xfId="28086" xr:uid="{00000000-0005-0000-0000-0000600C0000}"/>
    <cellStyle name="20% - Accent1 70 5" xfId="12329" xr:uid="{00000000-0005-0000-0000-0000610C0000}"/>
    <cellStyle name="20% - Accent1 70 5 2" xfId="34595" xr:uid="{00000000-0005-0000-0000-0000620C0000}"/>
    <cellStyle name="20% - Accent1 70 6" xfId="23503" xr:uid="{00000000-0005-0000-0000-0000630C0000}"/>
    <cellStyle name="20% - Accent1 71" xfId="1234" xr:uid="{00000000-0005-0000-0000-0000640C0000}"/>
    <cellStyle name="20% - Accent1 71 2" xfId="2171" xr:uid="{00000000-0005-0000-0000-0000650C0000}"/>
    <cellStyle name="20% - Accent1 71 2 2" xfId="6754" xr:uid="{00000000-0005-0000-0000-0000660C0000}"/>
    <cellStyle name="20% - Accent1 71 2 2 2" xfId="17851" xr:uid="{00000000-0005-0000-0000-0000670C0000}"/>
    <cellStyle name="20% - Accent1 71 2 2 2 2" xfId="40115" xr:uid="{00000000-0005-0000-0000-0000680C0000}"/>
    <cellStyle name="20% - Accent1 71 2 2 3" xfId="29023" xr:uid="{00000000-0005-0000-0000-0000690C0000}"/>
    <cellStyle name="20% - Accent1 71 2 3" xfId="13268" xr:uid="{00000000-0005-0000-0000-00006A0C0000}"/>
    <cellStyle name="20% - Accent1 71 2 3 2" xfId="35533" xr:uid="{00000000-0005-0000-0000-00006B0C0000}"/>
    <cellStyle name="20% - Accent1 71 2 4" xfId="24441" xr:uid="{00000000-0005-0000-0000-00006C0C0000}"/>
    <cellStyle name="20% - Accent1 71 3" xfId="3980" xr:uid="{00000000-0005-0000-0000-00006D0C0000}"/>
    <cellStyle name="20% - Accent1 71 3 2" xfId="8563" xr:uid="{00000000-0005-0000-0000-00006E0C0000}"/>
    <cellStyle name="20% - Accent1 71 3 2 2" xfId="19660" xr:uid="{00000000-0005-0000-0000-00006F0C0000}"/>
    <cellStyle name="20% - Accent1 71 3 2 2 2" xfId="41924" xr:uid="{00000000-0005-0000-0000-0000700C0000}"/>
    <cellStyle name="20% - Accent1 71 3 2 3" xfId="30832" xr:uid="{00000000-0005-0000-0000-0000710C0000}"/>
    <cellStyle name="20% - Accent1 71 3 3" xfId="15077" xr:uid="{00000000-0005-0000-0000-0000720C0000}"/>
    <cellStyle name="20% - Accent1 71 3 3 2" xfId="37342" xr:uid="{00000000-0005-0000-0000-0000730C0000}"/>
    <cellStyle name="20% - Accent1 71 3 4" xfId="26250" xr:uid="{00000000-0005-0000-0000-0000740C0000}"/>
    <cellStyle name="20% - Accent1 71 4" xfId="5830" xr:uid="{00000000-0005-0000-0000-0000750C0000}"/>
    <cellStyle name="20% - Accent1 71 4 2" xfId="16927" xr:uid="{00000000-0005-0000-0000-0000760C0000}"/>
    <cellStyle name="20% - Accent1 71 4 2 2" xfId="39191" xr:uid="{00000000-0005-0000-0000-0000770C0000}"/>
    <cellStyle name="20% - Accent1 71 4 3" xfId="28099" xr:uid="{00000000-0005-0000-0000-0000780C0000}"/>
    <cellStyle name="20% - Accent1 71 5" xfId="12342" xr:uid="{00000000-0005-0000-0000-0000790C0000}"/>
    <cellStyle name="20% - Accent1 71 5 2" xfId="34608" xr:uid="{00000000-0005-0000-0000-00007A0C0000}"/>
    <cellStyle name="20% - Accent1 71 6" xfId="23516" xr:uid="{00000000-0005-0000-0000-00007B0C0000}"/>
    <cellStyle name="20% - Accent1 72" xfId="1247" xr:uid="{00000000-0005-0000-0000-00007C0C0000}"/>
    <cellStyle name="20% - Accent1 72 2" xfId="3068" xr:uid="{00000000-0005-0000-0000-00007D0C0000}"/>
    <cellStyle name="20% - Accent1 72 2 2" xfId="7651" xr:uid="{00000000-0005-0000-0000-00007E0C0000}"/>
    <cellStyle name="20% - Accent1 72 2 2 2" xfId="18748" xr:uid="{00000000-0005-0000-0000-00007F0C0000}"/>
    <cellStyle name="20% - Accent1 72 2 2 2 2" xfId="41012" xr:uid="{00000000-0005-0000-0000-0000800C0000}"/>
    <cellStyle name="20% - Accent1 72 2 2 3" xfId="29920" xr:uid="{00000000-0005-0000-0000-0000810C0000}"/>
    <cellStyle name="20% - Accent1 72 2 3" xfId="14165" xr:uid="{00000000-0005-0000-0000-0000820C0000}"/>
    <cellStyle name="20% - Accent1 72 2 3 2" xfId="36430" xr:uid="{00000000-0005-0000-0000-0000830C0000}"/>
    <cellStyle name="20% - Accent1 72 2 4" xfId="25338" xr:uid="{00000000-0005-0000-0000-0000840C0000}"/>
    <cellStyle name="20% - Accent1 72 3" xfId="5842" xr:uid="{00000000-0005-0000-0000-0000850C0000}"/>
    <cellStyle name="20% - Accent1 72 3 2" xfId="16939" xr:uid="{00000000-0005-0000-0000-0000860C0000}"/>
    <cellStyle name="20% - Accent1 72 3 2 2" xfId="39203" xr:uid="{00000000-0005-0000-0000-0000870C0000}"/>
    <cellStyle name="20% - Accent1 72 3 3" xfId="28111" xr:uid="{00000000-0005-0000-0000-0000880C0000}"/>
    <cellStyle name="20% - Accent1 72 4" xfId="12355" xr:uid="{00000000-0005-0000-0000-0000890C0000}"/>
    <cellStyle name="20% - Accent1 72 4 2" xfId="34620" xr:uid="{00000000-0005-0000-0000-00008A0C0000}"/>
    <cellStyle name="20% - Accent1 72 5" xfId="23528" xr:uid="{00000000-0005-0000-0000-00008B0C0000}"/>
    <cellStyle name="20% - Accent1 73" xfId="3992" xr:uid="{00000000-0005-0000-0000-00008C0C0000}"/>
    <cellStyle name="20% - Accent1 73 2" xfId="8575" xr:uid="{00000000-0005-0000-0000-00008D0C0000}"/>
    <cellStyle name="20% - Accent1 73 2 2" xfId="19672" xr:uid="{00000000-0005-0000-0000-00008E0C0000}"/>
    <cellStyle name="20% - Accent1 73 2 2 2" xfId="41936" xr:uid="{00000000-0005-0000-0000-00008F0C0000}"/>
    <cellStyle name="20% - Accent1 73 2 3" xfId="30844" xr:uid="{00000000-0005-0000-0000-0000900C0000}"/>
    <cellStyle name="20% - Accent1 73 3" xfId="15089" xr:uid="{00000000-0005-0000-0000-0000910C0000}"/>
    <cellStyle name="20% - Accent1 73 3 2" xfId="37354" xr:uid="{00000000-0005-0000-0000-0000920C0000}"/>
    <cellStyle name="20% - Accent1 73 4" xfId="26262" xr:uid="{00000000-0005-0000-0000-0000930C0000}"/>
    <cellStyle name="20% - Accent1 74" xfId="2183" xr:uid="{00000000-0005-0000-0000-0000940C0000}"/>
    <cellStyle name="20% - Accent1 74 2" xfId="6766" xr:uid="{00000000-0005-0000-0000-0000950C0000}"/>
    <cellStyle name="20% - Accent1 74 2 2" xfId="17863" xr:uid="{00000000-0005-0000-0000-0000960C0000}"/>
    <cellStyle name="20% - Accent1 74 2 2 2" xfId="40127" xr:uid="{00000000-0005-0000-0000-0000970C0000}"/>
    <cellStyle name="20% - Accent1 74 2 3" xfId="29035" xr:uid="{00000000-0005-0000-0000-0000980C0000}"/>
    <cellStyle name="20% - Accent1 74 3" xfId="13280" xr:uid="{00000000-0005-0000-0000-0000990C0000}"/>
    <cellStyle name="20% - Accent1 74 3 2" xfId="35545" xr:uid="{00000000-0005-0000-0000-00009A0C0000}"/>
    <cellStyle name="20% - Accent1 74 4" xfId="24453" xr:uid="{00000000-0005-0000-0000-00009B0C0000}"/>
    <cellStyle name="20% - Accent1 75" xfId="4878" xr:uid="{00000000-0005-0000-0000-00009C0C0000}"/>
    <cellStyle name="20% - Accent1 75 2" xfId="9461" xr:uid="{00000000-0005-0000-0000-00009D0C0000}"/>
    <cellStyle name="20% - Accent1 75 2 2" xfId="20558" xr:uid="{00000000-0005-0000-0000-00009E0C0000}"/>
    <cellStyle name="20% - Accent1 75 2 2 2" xfId="42822" xr:uid="{00000000-0005-0000-0000-00009F0C0000}"/>
    <cellStyle name="20% - Accent1 75 2 3" xfId="31730" xr:uid="{00000000-0005-0000-0000-0000A00C0000}"/>
    <cellStyle name="20% - Accent1 75 3" xfId="15975" xr:uid="{00000000-0005-0000-0000-0000A10C0000}"/>
    <cellStyle name="20% - Accent1 75 3 2" xfId="38240" xr:uid="{00000000-0005-0000-0000-0000A20C0000}"/>
    <cellStyle name="20% - Accent1 75 4" xfId="27148" xr:uid="{00000000-0005-0000-0000-0000A30C0000}"/>
    <cellStyle name="20% - Accent1 76" xfId="4904" xr:uid="{00000000-0005-0000-0000-0000A40C0000}"/>
    <cellStyle name="20% - Accent1 76 2" xfId="16001" xr:uid="{00000000-0005-0000-0000-0000A50C0000}"/>
    <cellStyle name="20% - Accent1 76 2 2" xfId="38266" xr:uid="{00000000-0005-0000-0000-0000A60C0000}"/>
    <cellStyle name="20% - Accent1 76 3" xfId="27174" xr:uid="{00000000-0005-0000-0000-0000A70C0000}"/>
    <cellStyle name="20% - Accent1 77" xfId="4917" xr:uid="{00000000-0005-0000-0000-0000A80C0000}"/>
    <cellStyle name="20% - Accent1 77 2" xfId="16014" xr:uid="{00000000-0005-0000-0000-0000A90C0000}"/>
    <cellStyle name="20% - Accent1 77 2 2" xfId="38278" xr:uid="{00000000-0005-0000-0000-0000AA0C0000}"/>
    <cellStyle name="20% - Accent1 77 3" xfId="27186" xr:uid="{00000000-0005-0000-0000-0000AB0C0000}"/>
    <cellStyle name="20% - Accent1 78" xfId="9487" xr:uid="{00000000-0005-0000-0000-0000AC0C0000}"/>
    <cellStyle name="20% - Accent1 78 2" xfId="20584" xr:uid="{00000000-0005-0000-0000-0000AD0C0000}"/>
    <cellStyle name="20% - Accent1 78 2 2" xfId="42848" xr:uid="{00000000-0005-0000-0000-0000AE0C0000}"/>
    <cellStyle name="20% - Accent1 78 3" xfId="31756" xr:uid="{00000000-0005-0000-0000-0000AF0C0000}"/>
    <cellStyle name="20% - Accent1 79" xfId="9501" xr:uid="{00000000-0005-0000-0000-0000B00C0000}"/>
    <cellStyle name="20% - Accent1 79 2" xfId="20597" xr:uid="{00000000-0005-0000-0000-0000B10C0000}"/>
    <cellStyle name="20% - Accent1 79 2 2" xfId="42861" xr:uid="{00000000-0005-0000-0000-0000B20C0000}"/>
    <cellStyle name="20% - Accent1 79 3" xfId="31769" xr:uid="{00000000-0005-0000-0000-0000B30C0000}"/>
    <cellStyle name="20% - Accent1 8" xfId="191" xr:uid="{00000000-0005-0000-0000-0000B40C0000}"/>
    <cellStyle name="20% - Accent1 8 2" xfId="1343" xr:uid="{00000000-0005-0000-0000-0000B50C0000}"/>
    <cellStyle name="20% - Accent1 8 2 2" xfId="3161" xr:uid="{00000000-0005-0000-0000-0000B60C0000}"/>
    <cellStyle name="20% - Accent1 8 2 2 2" xfId="7744" xr:uid="{00000000-0005-0000-0000-0000B70C0000}"/>
    <cellStyle name="20% - Accent1 8 2 2 2 2" xfId="18841" xr:uid="{00000000-0005-0000-0000-0000B80C0000}"/>
    <cellStyle name="20% - Accent1 8 2 2 2 2 2" xfId="41105" xr:uid="{00000000-0005-0000-0000-0000B90C0000}"/>
    <cellStyle name="20% - Accent1 8 2 2 2 3" xfId="30013" xr:uid="{00000000-0005-0000-0000-0000BA0C0000}"/>
    <cellStyle name="20% - Accent1 8 2 2 3" xfId="14258" xr:uid="{00000000-0005-0000-0000-0000BB0C0000}"/>
    <cellStyle name="20% - Accent1 8 2 2 3 2" xfId="36523" xr:uid="{00000000-0005-0000-0000-0000BC0C0000}"/>
    <cellStyle name="20% - Accent1 8 2 2 4" xfId="25431" xr:uid="{00000000-0005-0000-0000-0000BD0C0000}"/>
    <cellStyle name="20% - Accent1 8 2 3" xfId="5935" xr:uid="{00000000-0005-0000-0000-0000BE0C0000}"/>
    <cellStyle name="20% - Accent1 8 2 3 2" xfId="17032" xr:uid="{00000000-0005-0000-0000-0000BF0C0000}"/>
    <cellStyle name="20% - Accent1 8 2 3 2 2" xfId="39296" xr:uid="{00000000-0005-0000-0000-0000C00C0000}"/>
    <cellStyle name="20% - Accent1 8 2 3 3" xfId="28204" xr:uid="{00000000-0005-0000-0000-0000C10C0000}"/>
    <cellStyle name="20% - Accent1 8 2 4" xfId="12448" xr:uid="{00000000-0005-0000-0000-0000C20C0000}"/>
    <cellStyle name="20% - Accent1 8 2 4 2" xfId="34713" xr:uid="{00000000-0005-0000-0000-0000C30C0000}"/>
    <cellStyle name="20% - Accent1 8 2 5" xfId="23621" xr:uid="{00000000-0005-0000-0000-0000C40C0000}"/>
    <cellStyle name="20% - Accent1 8 3" xfId="4085" xr:uid="{00000000-0005-0000-0000-0000C50C0000}"/>
    <cellStyle name="20% - Accent1 8 3 2" xfId="8668" xr:uid="{00000000-0005-0000-0000-0000C60C0000}"/>
    <cellStyle name="20% - Accent1 8 3 2 2" xfId="19765" xr:uid="{00000000-0005-0000-0000-0000C70C0000}"/>
    <cellStyle name="20% - Accent1 8 3 2 2 2" xfId="42029" xr:uid="{00000000-0005-0000-0000-0000C80C0000}"/>
    <cellStyle name="20% - Accent1 8 3 2 3" xfId="30937" xr:uid="{00000000-0005-0000-0000-0000C90C0000}"/>
    <cellStyle name="20% - Accent1 8 3 3" xfId="15182" xr:uid="{00000000-0005-0000-0000-0000CA0C0000}"/>
    <cellStyle name="20% - Accent1 8 3 3 2" xfId="37447" xr:uid="{00000000-0005-0000-0000-0000CB0C0000}"/>
    <cellStyle name="20% - Accent1 8 3 4" xfId="26355" xr:uid="{00000000-0005-0000-0000-0000CC0C0000}"/>
    <cellStyle name="20% - Accent1 8 4" xfId="2276" xr:uid="{00000000-0005-0000-0000-0000CD0C0000}"/>
    <cellStyle name="20% - Accent1 8 4 2" xfId="6859" xr:uid="{00000000-0005-0000-0000-0000CE0C0000}"/>
    <cellStyle name="20% - Accent1 8 4 2 2" xfId="17956" xr:uid="{00000000-0005-0000-0000-0000CF0C0000}"/>
    <cellStyle name="20% - Accent1 8 4 2 2 2" xfId="40220" xr:uid="{00000000-0005-0000-0000-0000D00C0000}"/>
    <cellStyle name="20% - Accent1 8 4 2 3" xfId="29128" xr:uid="{00000000-0005-0000-0000-0000D10C0000}"/>
    <cellStyle name="20% - Accent1 8 4 3" xfId="13373" xr:uid="{00000000-0005-0000-0000-0000D20C0000}"/>
    <cellStyle name="20% - Accent1 8 4 3 2" xfId="35638" xr:uid="{00000000-0005-0000-0000-0000D30C0000}"/>
    <cellStyle name="20% - Accent1 8 4 4" xfId="24546" xr:uid="{00000000-0005-0000-0000-0000D40C0000}"/>
    <cellStyle name="20% - Accent1 8 5" xfId="5010" xr:uid="{00000000-0005-0000-0000-0000D50C0000}"/>
    <cellStyle name="20% - Accent1 8 5 2" xfId="16107" xr:uid="{00000000-0005-0000-0000-0000D60C0000}"/>
    <cellStyle name="20% - Accent1 8 5 2 2" xfId="38371" xr:uid="{00000000-0005-0000-0000-0000D70C0000}"/>
    <cellStyle name="20% - Accent1 8 5 3" xfId="27279" xr:uid="{00000000-0005-0000-0000-0000D80C0000}"/>
    <cellStyle name="20% - Accent1 8 6" xfId="419" xr:uid="{00000000-0005-0000-0000-0000D90C0000}"/>
    <cellStyle name="20% - Accent1 8 6 2" xfId="11535" xr:uid="{00000000-0005-0000-0000-0000DA0C0000}"/>
    <cellStyle name="20% - Accent1 8 6 2 2" xfId="33801" xr:uid="{00000000-0005-0000-0000-0000DB0C0000}"/>
    <cellStyle name="20% - Accent1 8 6 3" xfId="22709" xr:uid="{00000000-0005-0000-0000-0000DC0C0000}"/>
    <cellStyle name="20% - Accent1 8 7" xfId="11312" xr:uid="{00000000-0005-0000-0000-0000DD0C0000}"/>
    <cellStyle name="20% - Accent1 8 7 2" xfId="33578" xr:uid="{00000000-0005-0000-0000-0000DE0C0000}"/>
    <cellStyle name="20% - Accent1 8 8" xfId="22486" xr:uid="{00000000-0005-0000-0000-0000DF0C0000}"/>
    <cellStyle name="20% - Accent1 80" xfId="9514" xr:uid="{00000000-0005-0000-0000-0000E00C0000}"/>
    <cellStyle name="20% - Accent1 80 2" xfId="20610" xr:uid="{00000000-0005-0000-0000-0000E10C0000}"/>
    <cellStyle name="20% - Accent1 80 2 2" xfId="42874" xr:uid="{00000000-0005-0000-0000-0000E20C0000}"/>
    <cellStyle name="20% - Accent1 80 3" xfId="31782" xr:uid="{00000000-0005-0000-0000-0000E30C0000}"/>
    <cellStyle name="20% - Accent1 81" xfId="9527" xr:uid="{00000000-0005-0000-0000-0000E40C0000}"/>
    <cellStyle name="20% - Accent1 81 2" xfId="20623" xr:uid="{00000000-0005-0000-0000-0000E50C0000}"/>
    <cellStyle name="20% - Accent1 81 2 2" xfId="42887" xr:uid="{00000000-0005-0000-0000-0000E60C0000}"/>
    <cellStyle name="20% - Accent1 81 3" xfId="31795" xr:uid="{00000000-0005-0000-0000-0000E70C0000}"/>
    <cellStyle name="20% - Accent1 82" xfId="9553" xr:uid="{00000000-0005-0000-0000-0000E80C0000}"/>
    <cellStyle name="20% - Accent1 82 2" xfId="20649" xr:uid="{00000000-0005-0000-0000-0000E90C0000}"/>
    <cellStyle name="20% - Accent1 82 2 2" xfId="42913" xr:uid="{00000000-0005-0000-0000-0000EA0C0000}"/>
    <cellStyle name="20% - Accent1 82 3" xfId="31821" xr:uid="{00000000-0005-0000-0000-0000EB0C0000}"/>
    <cellStyle name="20% - Accent1 83" xfId="9579" xr:uid="{00000000-0005-0000-0000-0000EC0C0000}"/>
    <cellStyle name="20% - Accent1 83 2" xfId="20675" xr:uid="{00000000-0005-0000-0000-0000ED0C0000}"/>
    <cellStyle name="20% - Accent1 83 2 2" xfId="42939" xr:uid="{00000000-0005-0000-0000-0000EE0C0000}"/>
    <cellStyle name="20% - Accent1 83 3" xfId="31847" xr:uid="{00000000-0005-0000-0000-0000EF0C0000}"/>
    <cellStyle name="20% - Accent1 84" xfId="9605" xr:uid="{00000000-0005-0000-0000-0000F00C0000}"/>
    <cellStyle name="20% - Accent1 84 2" xfId="20701" xr:uid="{00000000-0005-0000-0000-0000F10C0000}"/>
    <cellStyle name="20% - Accent1 84 2 2" xfId="42965" xr:uid="{00000000-0005-0000-0000-0000F20C0000}"/>
    <cellStyle name="20% - Accent1 84 3" xfId="31873" xr:uid="{00000000-0005-0000-0000-0000F30C0000}"/>
    <cellStyle name="20% - Accent1 85" xfId="9631" xr:uid="{00000000-0005-0000-0000-0000F40C0000}"/>
    <cellStyle name="20% - Accent1 85 2" xfId="20727" xr:uid="{00000000-0005-0000-0000-0000F50C0000}"/>
    <cellStyle name="20% - Accent1 85 2 2" xfId="42991" xr:uid="{00000000-0005-0000-0000-0000F60C0000}"/>
    <cellStyle name="20% - Accent1 85 3" xfId="31899" xr:uid="{00000000-0005-0000-0000-0000F70C0000}"/>
    <cellStyle name="20% - Accent1 86" xfId="9657" xr:uid="{00000000-0005-0000-0000-0000F80C0000}"/>
    <cellStyle name="20% - Accent1 86 2" xfId="20753" xr:uid="{00000000-0005-0000-0000-0000F90C0000}"/>
    <cellStyle name="20% - Accent1 86 2 2" xfId="43017" xr:uid="{00000000-0005-0000-0000-0000FA0C0000}"/>
    <cellStyle name="20% - Accent1 86 3" xfId="31925" xr:uid="{00000000-0005-0000-0000-0000FB0C0000}"/>
    <cellStyle name="20% - Accent1 87" xfId="9683" xr:uid="{00000000-0005-0000-0000-0000FC0C0000}"/>
    <cellStyle name="20% - Accent1 87 2" xfId="20779" xr:uid="{00000000-0005-0000-0000-0000FD0C0000}"/>
    <cellStyle name="20% - Accent1 87 2 2" xfId="43043" xr:uid="{00000000-0005-0000-0000-0000FE0C0000}"/>
    <cellStyle name="20% - Accent1 87 3" xfId="31951" xr:uid="{00000000-0005-0000-0000-0000FF0C0000}"/>
    <cellStyle name="20% - Accent1 88" xfId="9709" xr:uid="{00000000-0005-0000-0000-0000000D0000}"/>
    <cellStyle name="20% - Accent1 88 2" xfId="20805" xr:uid="{00000000-0005-0000-0000-0000010D0000}"/>
    <cellStyle name="20% - Accent1 88 2 2" xfId="43069" xr:uid="{00000000-0005-0000-0000-0000020D0000}"/>
    <cellStyle name="20% - Accent1 88 3" xfId="31977" xr:uid="{00000000-0005-0000-0000-0000030D0000}"/>
    <cellStyle name="20% - Accent1 89" xfId="9735" xr:uid="{00000000-0005-0000-0000-0000040D0000}"/>
    <cellStyle name="20% - Accent1 89 2" xfId="20831" xr:uid="{00000000-0005-0000-0000-0000050D0000}"/>
    <cellStyle name="20% - Accent1 89 2 2" xfId="43095" xr:uid="{00000000-0005-0000-0000-0000060D0000}"/>
    <cellStyle name="20% - Accent1 89 3" xfId="32003" xr:uid="{00000000-0005-0000-0000-0000070D0000}"/>
    <cellStyle name="20% - Accent1 9" xfId="204" xr:uid="{00000000-0005-0000-0000-0000080D0000}"/>
    <cellStyle name="20% - Accent1 9 2" xfId="1356" xr:uid="{00000000-0005-0000-0000-0000090D0000}"/>
    <cellStyle name="20% - Accent1 9 2 2" xfId="3174" xr:uid="{00000000-0005-0000-0000-00000A0D0000}"/>
    <cellStyle name="20% - Accent1 9 2 2 2" xfId="7757" xr:uid="{00000000-0005-0000-0000-00000B0D0000}"/>
    <cellStyle name="20% - Accent1 9 2 2 2 2" xfId="18854" xr:uid="{00000000-0005-0000-0000-00000C0D0000}"/>
    <cellStyle name="20% - Accent1 9 2 2 2 2 2" xfId="41118" xr:uid="{00000000-0005-0000-0000-00000D0D0000}"/>
    <cellStyle name="20% - Accent1 9 2 2 2 3" xfId="30026" xr:uid="{00000000-0005-0000-0000-00000E0D0000}"/>
    <cellStyle name="20% - Accent1 9 2 2 3" xfId="14271" xr:uid="{00000000-0005-0000-0000-00000F0D0000}"/>
    <cellStyle name="20% - Accent1 9 2 2 3 2" xfId="36536" xr:uid="{00000000-0005-0000-0000-0000100D0000}"/>
    <cellStyle name="20% - Accent1 9 2 2 4" xfId="25444" xr:uid="{00000000-0005-0000-0000-0000110D0000}"/>
    <cellStyle name="20% - Accent1 9 2 3" xfId="5948" xr:uid="{00000000-0005-0000-0000-0000120D0000}"/>
    <cellStyle name="20% - Accent1 9 2 3 2" xfId="17045" xr:uid="{00000000-0005-0000-0000-0000130D0000}"/>
    <cellStyle name="20% - Accent1 9 2 3 2 2" xfId="39309" xr:uid="{00000000-0005-0000-0000-0000140D0000}"/>
    <cellStyle name="20% - Accent1 9 2 3 3" xfId="28217" xr:uid="{00000000-0005-0000-0000-0000150D0000}"/>
    <cellStyle name="20% - Accent1 9 2 4" xfId="12461" xr:uid="{00000000-0005-0000-0000-0000160D0000}"/>
    <cellStyle name="20% - Accent1 9 2 4 2" xfId="34726" xr:uid="{00000000-0005-0000-0000-0000170D0000}"/>
    <cellStyle name="20% - Accent1 9 2 5" xfId="23634" xr:uid="{00000000-0005-0000-0000-0000180D0000}"/>
    <cellStyle name="20% - Accent1 9 3" xfId="4098" xr:uid="{00000000-0005-0000-0000-0000190D0000}"/>
    <cellStyle name="20% - Accent1 9 3 2" xfId="8681" xr:uid="{00000000-0005-0000-0000-00001A0D0000}"/>
    <cellStyle name="20% - Accent1 9 3 2 2" xfId="19778" xr:uid="{00000000-0005-0000-0000-00001B0D0000}"/>
    <cellStyle name="20% - Accent1 9 3 2 2 2" xfId="42042" xr:uid="{00000000-0005-0000-0000-00001C0D0000}"/>
    <cellStyle name="20% - Accent1 9 3 2 3" xfId="30950" xr:uid="{00000000-0005-0000-0000-00001D0D0000}"/>
    <cellStyle name="20% - Accent1 9 3 3" xfId="15195" xr:uid="{00000000-0005-0000-0000-00001E0D0000}"/>
    <cellStyle name="20% - Accent1 9 3 3 2" xfId="37460" xr:uid="{00000000-0005-0000-0000-00001F0D0000}"/>
    <cellStyle name="20% - Accent1 9 3 4" xfId="26368" xr:uid="{00000000-0005-0000-0000-0000200D0000}"/>
    <cellStyle name="20% - Accent1 9 4" xfId="2289" xr:uid="{00000000-0005-0000-0000-0000210D0000}"/>
    <cellStyle name="20% - Accent1 9 4 2" xfId="6872" xr:uid="{00000000-0005-0000-0000-0000220D0000}"/>
    <cellStyle name="20% - Accent1 9 4 2 2" xfId="17969" xr:uid="{00000000-0005-0000-0000-0000230D0000}"/>
    <cellStyle name="20% - Accent1 9 4 2 2 2" xfId="40233" xr:uid="{00000000-0005-0000-0000-0000240D0000}"/>
    <cellStyle name="20% - Accent1 9 4 2 3" xfId="29141" xr:uid="{00000000-0005-0000-0000-0000250D0000}"/>
    <cellStyle name="20% - Accent1 9 4 3" xfId="13386" xr:uid="{00000000-0005-0000-0000-0000260D0000}"/>
    <cellStyle name="20% - Accent1 9 4 3 2" xfId="35651" xr:uid="{00000000-0005-0000-0000-0000270D0000}"/>
    <cellStyle name="20% - Accent1 9 4 4" xfId="24559" xr:uid="{00000000-0005-0000-0000-0000280D0000}"/>
    <cellStyle name="20% - Accent1 9 5" xfId="5023" xr:uid="{00000000-0005-0000-0000-0000290D0000}"/>
    <cellStyle name="20% - Accent1 9 5 2" xfId="16120" xr:uid="{00000000-0005-0000-0000-00002A0D0000}"/>
    <cellStyle name="20% - Accent1 9 5 2 2" xfId="38384" xr:uid="{00000000-0005-0000-0000-00002B0D0000}"/>
    <cellStyle name="20% - Accent1 9 5 3" xfId="27292" xr:uid="{00000000-0005-0000-0000-00002C0D0000}"/>
    <cellStyle name="20% - Accent1 9 6" xfId="432" xr:uid="{00000000-0005-0000-0000-00002D0D0000}"/>
    <cellStyle name="20% - Accent1 9 6 2" xfId="11548" xr:uid="{00000000-0005-0000-0000-00002E0D0000}"/>
    <cellStyle name="20% - Accent1 9 6 2 2" xfId="33814" xr:uid="{00000000-0005-0000-0000-00002F0D0000}"/>
    <cellStyle name="20% - Accent1 9 6 3" xfId="22722" xr:uid="{00000000-0005-0000-0000-0000300D0000}"/>
    <cellStyle name="20% - Accent1 9 7" xfId="11325" xr:uid="{00000000-0005-0000-0000-0000310D0000}"/>
    <cellStyle name="20% - Accent1 9 7 2" xfId="33591" xr:uid="{00000000-0005-0000-0000-0000320D0000}"/>
    <cellStyle name="20% - Accent1 9 8" xfId="22499" xr:uid="{00000000-0005-0000-0000-0000330D0000}"/>
    <cellStyle name="20% - Accent1 90" xfId="9761" xr:uid="{00000000-0005-0000-0000-0000340D0000}"/>
    <cellStyle name="20% - Accent1 90 2" xfId="20857" xr:uid="{00000000-0005-0000-0000-0000350D0000}"/>
    <cellStyle name="20% - Accent1 90 2 2" xfId="43121" xr:uid="{00000000-0005-0000-0000-0000360D0000}"/>
    <cellStyle name="20% - Accent1 90 3" xfId="32029" xr:uid="{00000000-0005-0000-0000-0000370D0000}"/>
    <cellStyle name="20% - Accent1 91" xfId="9787" xr:uid="{00000000-0005-0000-0000-0000380D0000}"/>
    <cellStyle name="20% - Accent1 91 2" xfId="20883" xr:uid="{00000000-0005-0000-0000-0000390D0000}"/>
    <cellStyle name="20% - Accent1 91 2 2" xfId="43147" xr:uid="{00000000-0005-0000-0000-00003A0D0000}"/>
    <cellStyle name="20% - Accent1 91 3" xfId="32055" xr:uid="{00000000-0005-0000-0000-00003B0D0000}"/>
    <cellStyle name="20% - Accent1 92" xfId="9813" xr:uid="{00000000-0005-0000-0000-00003C0D0000}"/>
    <cellStyle name="20% - Accent1 92 2" xfId="20909" xr:uid="{00000000-0005-0000-0000-00003D0D0000}"/>
    <cellStyle name="20% - Accent1 92 2 2" xfId="43173" xr:uid="{00000000-0005-0000-0000-00003E0D0000}"/>
    <cellStyle name="20% - Accent1 92 3" xfId="32081" xr:uid="{00000000-0005-0000-0000-00003F0D0000}"/>
    <cellStyle name="20% - Accent1 93" xfId="9839" xr:uid="{00000000-0005-0000-0000-0000400D0000}"/>
    <cellStyle name="20% - Accent1 93 2" xfId="20935" xr:uid="{00000000-0005-0000-0000-0000410D0000}"/>
    <cellStyle name="20% - Accent1 93 2 2" xfId="43199" xr:uid="{00000000-0005-0000-0000-0000420D0000}"/>
    <cellStyle name="20% - Accent1 93 3" xfId="32107" xr:uid="{00000000-0005-0000-0000-0000430D0000}"/>
    <cellStyle name="20% - Accent1 94" xfId="9865" xr:uid="{00000000-0005-0000-0000-0000440D0000}"/>
    <cellStyle name="20% - Accent1 94 2" xfId="20961" xr:uid="{00000000-0005-0000-0000-0000450D0000}"/>
    <cellStyle name="20% - Accent1 94 2 2" xfId="43225" xr:uid="{00000000-0005-0000-0000-0000460D0000}"/>
    <cellStyle name="20% - Accent1 94 3" xfId="32133" xr:uid="{00000000-0005-0000-0000-0000470D0000}"/>
    <cellStyle name="20% - Accent1 95" xfId="9891" xr:uid="{00000000-0005-0000-0000-0000480D0000}"/>
    <cellStyle name="20% - Accent1 95 2" xfId="20987" xr:uid="{00000000-0005-0000-0000-0000490D0000}"/>
    <cellStyle name="20% - Accent1 95 2 2" xfId="43251" xr:uid="{00000000-0005-0000-0000-00004A0D0000}"/>
    <cellStyle name="20% - Accent1 95 3" xfId="32159" xr:uid="{00000000-0005-0000-0000-00004B0D0000}"/>
    <cellStyle name="20% - Accent1 96" xfId="9904" xr:uid="{00000000-0005-0000-0000-00004C0D0000}"/>
    <cellStyle name="20% - Accent1 96 2" xfId="21000" xr:uid="{00000000-0005-0000-0000-00004D0D0000}"/>
    <cellStyle name="20% - Accent1 96 2 2" xfId="43264" xr:uid="{00000000-0005-0000-0000-00004E0D0000}"/>
    <cellStyle name="20% - Accent1 96 3" xfId="32172" xr:uid="{00000000-0005-0000-0000-00004F0D0000}"/>
    <cellStyle name="20% - Accent1 97" xfId="9930" xr:uid="{00000000-0005-0000-0000-0000500D0000}"/>
    <cellStyle name="20% - Accent1 97 2" xfId="21026" xr:uid="{00000000-0005-0000-0000-0000510D0000}"/>
    <cellStyle name="20% - Accent1 97 2 2" xfId="43290" xr:uid="{00000000-0005-0000-0000-0000520D0000}"/>
    <cellStyle name="20% - Accent1 97 3" xfId="32198" xr:uid="{00000000-0005-0000-0000-0000530D0000}"/>
    <cellStyle name="20% - Accent1 98" xfId="9943" xr:uid="{00000000-0005-0000-0000-0000540D0000}"/>
    <cellStyle name="20% - Accent1 98 2" xfId="21039" xr:uid="{00000000-0005-0000-0000-0000550D0000}"/>
    <cellStyle name="20% - Accent1 98 2 2" xfId="43303" xr:uid="{00000000-0005-0000-0000-0000560D0000}"/>
    <cellStyle name="20% - Accent1 98 3" xfId="32211" xr:uid="{00000000-0005-0000-0000-0000570D0000}"/>
    <cellStyle name="20% - Accent1 99" xfId="9956" xr:uid="{00000000-0005-0000-0000-0000580D0000}"/>
    <cellStyle name="20% - Accent1 99 2" xfId="21052" xr:uid="{00000000-0005-0000-0000-0000590D0000}"/>
    <cellStyle name="20% - Accent1 99 2 2" xfId="43316" xr:uid="{00000000-0005-0000-0000-00005A0D0000}"/>
    <cellStyle name="20% - Accent1 99 3" xfId="32224" xr:uid="{00000000-0005-0000-0000-00005B0D0000}"/>
    <cellStyle name="20% - Accent2" xfId="76" builtinId="34" customBuiltin="1"/>
    <cellStyle name="20% - Accent2 10" xfId="219" xr:uid="{00000000-0005-0000-0000-00005D0D0000}"/>
    <cellStyle name="20% - Accent2 10 2" xfId="1371" xr:uid="{00000000-0005-0000-0000-00005E0D0000}"/>
    <cellStyle name="20% - Accent2 10 2 2" xfId="3189" xr:uid="{00000000-0005-0000-0000-00005F0D0000}"/>
    <cellStyle name="20% - Accent2 10 2 2 2" xfId="7772" xr:uid="{00000000-0005-0000-0000-0000600D0000}"/>
    <cellStyle name="20% - Accent2 10 2 2 2 2" xfId="18869" xr:uid="{00000000-0005-0000-0000-0000610D0000}"/>
    <cellStyle name="20% - Accent2 10 2 2 2 2 2" xfId="41133" xr:uid="{00000000-0005-0000-0000-0000620D0000}"/>
    <cellStyle name="20% - Accent2 10 2 2 2 3" xfId="30041" xr:uid="{00000000-0005-0000-0000-0000630D0000}"/>
    <cellStyle name="20% - Accent2 10 2 2 3" xfId="14286" xr:uid="{00000000-0005-0000-0000-0000640D0000}"/>
    <cellStyle name="20% - Accent2 10 2 2 3 2" xfId="36551" xr:uid="{00000000-0005-0000-0000-0000650D0000}"/>
    <cellStyle name="20% - Accent2 10 2 2 4" xfId="25459" xr:uid="{00000000-0005-0000-0000-0000660D0000}"/>
    <cellStyle name="20% - Accent2 10 2 3" xfId="5963" xr:uid="{00000000-0005-0000-0000-0000670D0000}"/>
    <cellStyle name="20% - Accent2 10 2 3 2" xfId="17060" xr:uid="{00000000-0005-0000-0000-0000680D0000}"/>
    <cellStyle name="20% - Accent2 10 2 3 2 2" xfId="39324" xr:uid="{00000000-0005-0000-0000-0000690D0000}"/>
    <cellStyle name="20% - Accent2 10 2 3 3" xfId="28232" xr:uid="{00000000-0005-0000-0000-00006A0D0000}"/>
    <cellStyle name="20% - Accent2 10 2 4" xfId="12476" xr:uid="{00000000-0005-0000-0000-00006B0D0000}"/>
    <cellStyle name="20% - Accent2 10 2 4 2" xfId="34741" xr:uid="{00000000-0005-0000-0000-00006C0D0000}"/>
    <cellStyle name="20% - Accent2 10 2 5" xfId="23649" xr:uid="{00000000-0005-0000-0000-00006D0D0000}"/>
    <cellStyle name="20% - Accent2 10 3" xfId="4113" xr:uid="{00000000-0005-0000-0000-00006E0D0000}"/>
    <cellStyle name="20% - Accent2 10 3 2" xfId="8696" xr:uid="{00000000-0005-0000-0000-00006F0D0000}"/>
    <cellStyle name="20% - Accent2 10 3 2 2" xfId="19793" xr:uid="{00000000-0005-0000-0000-0000700D0000}"/>
    <cellStyle name="20% - Accent2 10 3 2 2 2" xfId="42057" xr:uid="{00000000-0005-0000-0000-0000710D0000}"/>
    <cellStyle name="20% - Accent2 10 3 2 3" xfId="30965" xr:uid="{00000000-0005-0000-0000-0000720D0000}"/>
    <cellStyle name="20% - Accent2 10 3 3" xfId="15210" xr:uid="{00000000-0005-0000-0000-0000730D0000}"/>
    <cellStyle name="20% - Accent2 10 3 3 2" xfId="37475" xr:uid="{00000000-0005-0000-0000-0000740D0000}"/>
    <cellStyle name="20% - Accent2 10 3 4" xfId="26383" xr:uid="{00000000-0005-0000-0000-0000750D0000}"/>
    <cellStyle name="20% - Accent2 10 4" xfId="2304" xr:uid="{00000000-0005-0000-0000-0000760D0000}"/>
    <cellStyle name="20% - Accent2 10 4 2" xfId="6887" xr:uid="{00000000-0005-0000-0000-0000770D0000}"/>
    <cellStyle name="20% - Accent2 10 4 2 2" xfId="17984" xr:uid="{00000000-0005-0000-0000-0000780D0000}"/>
    <cellStyle name="20% - Accent2 10 4 2 2 2" xfId="40248" xr:uid="{00000000-0005-0000-0000-0000790D0000}"/>
    <cellStyle name="20% - Accent2 10 4 2 3" xfId="29156" xr:uid="{00000000-0005-0000-0000-00007A0D0000}"/>
    <cellStyle name="20% - Accent2 10 4 3" xfId="13401" xr:uid="{00000000-0005-0000-0000-00007B0D0000}"/>
    <cellStyle name="20% - Accent2 10 4 3 2" xfId="35666" xr:uid="{00000000-0005-0000-0000-00007C0D0000}"/>
    <cellStyle name="20% - Accent2 10 4 4" xfId="24574" xr:uid="{00000000-0005-0000-0000-00007D0D0000}"/>
    <cellStyle name="20% - Accent2 10 5" xfId="5038" xr:uid="{00000000-0005-0000-0000-00007E0D0000}"/>
    <cellStyle name="20% - Accent2 10 5 2" xfId="16135" xr:uid="{00000000-0005-0000-0000-00007F0D0000}"/>
    <cellStyle name="20% - Accent2 10 5 2 2" xfId="38399" xr:uid="{00000000-0005-0000-0000-0000800D0000}"/>
    <cellStyle name="20% - Accent2 10 5 3" xfId="27307" xr:uid="{00000000-0005-0000-0000-0000810D0000}"/>
    <cellStyle name="20% - Accent2 10 6" xfId="447" xr:uid="{00000000-0005-0000-0000-0000820D0000}"/>
    <cellStyle name="20% - Accent2 10 6 2" xfId="11563" xr:uid="{00000000-0005-0000-0000-0000830D0000}"/>
    <cellStyle name="20% - Accent2 10 6 2 2" xfId="33829" xr:uid="{00000000-0005-0000-0000-0000840D0000}"/>
    <cellStyle name="20% - Accent2 10 6 3" xfId="22737" xr:uid="{00000000-0005-0000-0000-0000850D0000}"/>
    <cellStyle name="20% - Accent2 10 7" xfId="11340" xr:uid="{00000000-0005-0000-0000-0000860D0000}"/>
    <cellStyle name="20% - Accent2 10 7 2" xfId="33606" xr:uid="{00000000-0005-0000-0000-0000870D0000}"/>
    <cellStyle name="20% - Accent2 10 8" xfId="22514" xr:uid="{00000000-0005-0000-0000-0000880D0000}"/>
    <cellStyle name="20% - Accent2 100" xfId="9971" xr:uid="{00000000-0005-0000-0000-0000890D0000}"/>
    <cellStyle name="20% - Accent2 100 2" xfId="21067" xr:uid="{00000000-0005-0000-0000-00008A0D0000}"/>
    <cellStyle name="20% - Accent2 100 2 2" xfId="43331" xr:uid="{00000000-0005-0000-0000-00008B0D0000}"/>
    <cellStyle name="20% - Accent2 100 3" xfId="32239" xr:uid="{00000000-0005-0000-0000-00008C0D0000}"/>
    <cellStyle name="20% - Accent2 101" xfId="9984" xr:uid="{00000000-0005-0000-0000-00008D0D0000}"/>
    <cellStyle name="20% - Accent2 101 2" xfId="21080" xr:uid="{00000000-0005-0000-0000-00008E0D0000}"/>
    <cellStyle name="20% - Accent2 101 2 2" xfId="43344" xr:uid="{00000000-0005-0000-0000-00008F0D0000}"/>
    <cellStyle name="20% - Accent2 101 3" xfId="32252" xr:uid="{00000000-0005-0000-0000-0000900D0000}"/>
    <cellStyle name="20% - Accent2 102" xfId="9997" xr:uid="{00000000-0005-0000-0000-0000910D0000}"/>
    <cellStyle name="20% - Accent2 102 2" xfId="21093" xr:uid="{00000000-0005-0000-0000-0000920D0000}"/>
    <cellStyle name="20% - Accent2 102 2 2" xfId="43357" xr:uid="{00000000-0005-0000-0000-0000930D0000}"/>
    <cellStyle name="20% - Accent2 102 3" xfId="32265" xr:uid="{00000000-0005-0000-0000-0000940D0000}"/>
    <cellStyle name="20% - Accent2 103" xfId="10010" xr:uid="{00000000-0005-0000-0000-0000950D0000}"/>
    <cellStyle name="20% - Accent2 103 2" xfId="21106" xr:uid="{00000000-0005-0000-0000-0000960D0000}"/>
    <cellStyle name="20% - Accent2 103 2 2" xfId="43370" xr:uid="{00000000-0005-0000-0000-0000970D0000}"/>
    <cellStyle name="20% - Accent2 103 3" xfId="32278" xr:uid="{00000000-0005-0000-0000-0000980D0000}"/>
    <cellStyle name="20% - Accent2 104" xfId="10023" xr:uid="{00000000-0005-0000-0000-0000990D0000}"/>
    <cellStyle name="20% - Accent2 104 2" xfId="21119" xr:uid="{00000000-0005-0000-0000-00009A0D0000}"/>
    <cellStyle name="20% - Accent2 104 2 2" xfId="43383" xr:uid="{00000000-0005-0000-0000-00009B0D0000}"/>
    <cellStyle name="20% - Accent2 104 3" xfId="32291" xr:uid="{00000000-0005-0000-0000-00009C0D0000}"/>
    <cellStyle name="20% - Accent2 105" xfId="10036" xr:uid="{00000000-0005-0000-0000-00009D0D0000}"/>
    <cellStyle name="20% - Accent2 105 2" xfId="21132" xr:uid="{00000000-0005-0000-0000-00009E0D0000}"/>
    <cellStyle name="20% - Accent2 105 2 2" xfId="43396" xr:uid="{00000000-0005-0000-0000-00009F0D0000}"/>
    <cellStyle name="20% - Accent2 105 3" xfId="32304" xr:uid="{00000000-0005-0000-0000-0000A00D0000}"/>
    <cellStyle name="20% - Accent2 106" xfId="10049" xr:uid="{00000000-0005-0000-0000-0000A10D0000}"/>
    <cellStyle name="20% - Accent2 106 2" xfId="21145" xr:uid="{00000000-0005-0000-0000-0000A20D0000}"/>
    <cellStyle name="20% - Accent2 106 2 2" xfId="43409" xr:uid="{00000000-0005-0000-0000-0000A30D0000}"/>
    <cellStyle name="20% - Accent2 106 3" xfId="32317" xr:uid="{00000000-0005-0000-0000-0000A40D0000}"/>
    <cellStyle name="20% - Accent2 107" xfId="10062" xr:uid="{00000000-0005-0000-0000-0000A50D0000}"/>
    <cellStyle name="20% - Accent2 107 2" xfId="21158" xr:uid="{00000000-0005-0000-0000-0000A60D0000}"/>
    <cellStyle name="20% - Accent2 107 2 2" xfId="43422" xr:uid="{00000000-0005-0000-0000-0000A70D0000}"/>
    <cellStyle name="20% - Accent2 107 3" xfId="32330" xr:uid="{00000000-0005-0000-0000-0000A80D0000}"/>
    <cellStyle name="20% - Accent2 108" xfId="10075" xr:uid="{00000000-0005-0000-0000-0000A90D0000}"/>
    <cellStyle name="20% - Accent2 108 2" xfId="21171" xr:uid="{00000000-0005-0000-0000-0000AA0D0000}"/>
    <cellStyle name="20% - Accent2 108 2 2" xfId="43435" xr:uid="{00000000-0005-0000-0000-0000AB0D0000}"/>
    <cellStyle name="20% - Accent2 108 3" xfId="32343" xr:uid="{00000000-0005-0000-0000-0000AC0D0000}"/>
    <cellStyle name="20% - Accent2 109" xfId="10088" xr:uid="{00000000-0005-0000-0000-0000AD0D0000}"/>
    <cellStyle name="20% - Accent2 109 2" xfId="21184" xr:uid="{00000000-0005-0000-0000-0000AE0D0000}"/>
    <cellStyle name="20% - Accent2 109 2 2" xfId="43448" xr:uid="{00000000-0005-0000-0000-0000AF0D0000}"/>
    <cellStyle name="20% - Accent2 109 3" xfId="32356" xr:uid="{00000000-0005-0000-0000-0000B00D0000}"/>
    <cellStyle name="20% - Accent2 11" xfId="232" xr:uid="{00000000-0005-0000-0000-0000B10D0000}"/>
    <cellStyle name="20% - Accent2 11 2" xfId="1384" xr:uid="{00000000-0005-0000-0000-0000B20D0000}"/>
    <cellStyle name="20% - Accent2 11 2 2" xfId="3202" xr:uid="{00000000-0005-0000-0000-0000B30D0000}"/>
    <cellStyle name="20% - Accent2 11 2 2 2" xfId="7785" xr:uid="{00000000-0005-0000-0000-0000B40D0000}"/>
    <cellStyle name="20% - Accent2 11 2 2 2 2" xfId="18882" xr:uid="{00000000-0005-0000-0000-0000B50D0000}"/>
    <cellStyle name="20% - Accent2 11 2 2 2 2 2" xfId="41146" xr:uid="{00000000-0005-0000-0000-0000B60D0000}"/>
    <cellStyle name="20% - Accent2 11 2 2 2 3" xfId="30054" xr:uid="{00000000-0005-0000-0000-0000B70D0000}"/>
    <cellStyle name="20% - Accent2 11 2 2 3" xfId="14299" xr:uid="{00000000-0005-0000-0000-0000B80D0000}"/>
    <cellStyle name="20% - Accent2 11 2 2 3 2" xfId="36564" xr:uid="{00000000-0005-0000-0000-0000B90D0000}"/>
    <cellStyle name="20% - Accent2 11 2 2 4" xfId="25472" xr:uid="{00000000-0005-0000-0000-0000BA0D0000}"/>
    <cellStyle name="20% - Accent2 11 2 3" xfId="5976" xr:uid="{00000000-0005-0000-0000-0000BB0D0000}"/>
    <cellStyle name="20% - Accent2 11 2 3 2" xfId="17073" xr:uid="{00000000-0005-0000-0000-0000BC0D0000}"/>
    <cellStyle name="20% - Accent2 11 2 3 2 2" xfId="39337" xr:uid="{00000000-0005-0000-0000-0000BD0D0000}"/>
    <cellStyle name="20% - Accent2 11 2 3 3" xfId="28245" xr:uid="{00000000-0005-0000-0000-0000BE0D0000}"/>
    <cellStyle name="20% - Accent2 11 2 4" xfId="12489" xr:uid="{00000000-0005-0000-0000-0000BF0D0000}"/>
    <cellStyle name="20% - Accent2 11 2 4 2" xfId="34754" xr:uid="{00000000-0005-0000-0000-0000C00D0000}"/>
    <cellStyle name="20% - Accent2 11 2 5" xfId="23662" xr:uid="{00000000-0005-0000-0000-0000C10D0000}"/>
    <cellStyle name="20% - Accent2 11 3" xfId="4126" xr:uid="{00000000-0005-0000-0000-0000C20D0000}"/>
    <cellStyle name="20% - Accent2 11 3 2" xfId="8709" xr:uid="{00000000-0005-0000-0000-0000C30D0000}"/>
    <cellStyle name="20% - Accent2 11 3 2 2" xfId="19806" xr:uid="{00000000-0005-0000-0000-0000C40D0000}"/>
    <cellStyle name="20% - Accent2 11 3 2 2 2" xfId="42070" xr:uid="{00000000-0005-0000-0000-0000C50D0000}"/>
    <cellStyle name="20% - Accent2 11 3 2 3" xfId="30978" xr:uid="{00000000-0005-0000-0000-0000C60D0000}"/>
    <cellStyle name="20% - Accent2 11 3 3" xfId="15223" xr:uid="{00000000-0005-0000-0000-0000C70D0000}"/>
    <cellStyle name="20% - Accent2 11 3 3 2" xfId="37488" xr:uid="{00000000-0005-0000-0000-0000C80D0000}"/>
    <cellStyle name="20% - Accent2 11 3 4" xfId="26396" xr:uid="{00000000-0005-0000-0000-0000C90D0000}"/>
    <cellStyle name="20% - Accent2 11 4" xfId="2317" xr:uid="{00000000-0005-0000-0000-0000CA0D0000}"/>
    <cellStyle name="20% - Accent2 11 4 2" xfId="6900" xr:uid="{00000000-0005-0000-0000-0000CB0D0000}"/>
    <cellStyle name="20% - Accent2 11 4 2 2" xfId="17997" xr:uid="{00000000-0005-0000-0000-0000CC0D0000}"/>
    <cellStyle name="20% - Accent2 11 4 2 2 2" xfId="40261" xr:uid="{00000000-0005-0000-0000-0000CD0D0000}"/>
    <cellStyle name="20% - Accent2 11 4 2 3" xfId="29169" xr:uid="{00000000-0005-0000-0000-0000CE0D0000}"/>
    <cellStyle name="20% - Accent2 11 4 3" xfId="13414" xr:uid="{00000000-0005-0000-0000-0000CF0D0000}"/>
    <cellStyle name="20% - Accent2 11 4 3 2" xfId="35679" xr:uid="{00000000-0005-0000-0000-0000D00D0000}"/>
    <cellStyle name="20% - Accent2 11 4 4" xfId="24587" xr:uid="{00000000-0005-0000-0000-0000D10D0000}"/>
    <cellStyle name="20% - Accent2 11 5" xfId="5051" xr:uid="{00000000-0005-0000-0000-0000D20D0000}"/>
    <cellStyle name="20% - Accent2 11 5 2" xfId="16148" xr:uid="{00000000-0005-0000-0000-0000D30D0000}"/>
    <cellStyle name="20% - Accent2 11 5 2 2" xfId="38412" xr:uid="{00000000-0005-0000-0000-0000D40D0000}"/>
    <cellStyle name="20% - Accent2 11 5 3" xfId="27320" xr:uid="{00000000-0005-0000-0000-0000D50D0000}"/>
    <cellStyle name="20% - Accent2 11 6" xfId="460" xr:uid="{00000000-0005-0000-0000-0000D60D0000}"/>
    <cellStyle name="20% - Accent2 11 6 2" xfId="11576" xr:uid="{00000000-0005-0000-0000-0000D70D0000}"/>
    <cellStyle name="20% - Accent2 11 6 2 2" xfId="33842" xr:uid="{00000000-0005-0000-0000-0000D80D0000}"/>
    <cellStyle name="20% - Accent2 11 6 3" xfId="22750" xr:uid="{00000000-0005-0000-0000-0000D90D0000}"/>
    <cellStyle name="20% - Accent2 11 7" xfId="11353" xr:uid="{00000000-0005-0000-0000-0000DA0D0000}"/>
    <cellStyle name="20% - Accent2 11 7 2" xfId="33619" xr:uid="{00000000-0005-0000-0000-0000DB0D0000}"/>
    <cellStyle name="20% - Accent2 11 8" xfId="22527" xr:uid="{00000000-0005-0000-0000-0000DC0D0000}"/>
    <cellStyle name="20% - Accent2 110" xfId="10101" xr:uid="{00000000-0005-0000-0000-0000DD0D0000}"/>
    <cellStyle name="20% - Accent2 110 2" xfId="21197" xr:uid="{00000000-0005-0000-0000-0000DE0D0000}"/>
    <cellStyle name="20% - Accent2 110 2 2" xfId="43461" xr:uid="{00000000-0005-0000-0000-0000DF0D0000}"/>
    <cellStyle name="20% - Accent2 110 3" xfId="32369" xr:uid="{00000000-0005-0000-0000-0000E00D0000}"/>
    <cellStyle name="20% - Accent2 111" xfId="10114" xr:uid="{00000000-0005-0000-0000-0000E10D0000}"/>
    <cellStyle name="20% - Accent2 111 2" xfId="21210" xr:uid="{00000000-0005-0000-0000-0000E20D0000}"/>
    <cellStyle name="20% - Accent2 111 2 2" xfId="43474" xr:uid="{00000000-0005-0000-0000-0000E30D0000}"/>
    <cellStyle name="20% - Accent2 111 3" xfId="32382" xr:uid="{00000000-0005-0000-0000-0000E40D0000}"/>
    <cellStyle name="20% - Accent2 112" xfId="10127" xr:uid="{00000000-0005-0000-0000-0000E50D0000}"/>
    <cellStyle name="20% - Accent2 112 2" xfId="21223" xr:uid="{00000000-0005-0000-0000-0000E60D0000}"/>
    <cellStyle name="20% - Accent2 112 2 2" xfId="43487" xr:uid="{00000000-0005-0000-0000-0000E70D0000}"/>
    <cellStyle name="20% - Accent2 112 3" xfId="32395" xr:uid="{00000000-0005-0000-0000-0000E80D0000}"/>
    <cellStyle name="20% - Accent2 113" xfId="10140" xr:uid="{00000000-0005-0000-0000-0000E90D0000}"/>
    <cellStyle name="20% - Accent2 113 2" xfId="21236" xr:uid="{00000000-0005-0000-0000-0000EA0D0000}"/>
    <cellStyle name="20% - Accent2 113 2 2" xfId="43500" xr:uid="{00000000-0005-0000-0000-0000EB0D0000}"/>
    <cellStyle name="20% - Accent2 113 3" xfId="32408" xr:uid="{00000000-0005-0000-0000-0000EC0D0000}"/>
    <cellStyle name="20% - Accent2 114" xfId="10153" xr:uid="{00000000-0005-0000-0000-0000ED0D0000}"/>
    <cellStyle name="20% - Accent2 114 2" xfId="21249" xr:uid="{00000000-0005-0000-0000-0000EE0D0000}"/>
    <cellStyle name="20% - Accent2 114 2 2" xfId="43513" xr:uid="{00000000-0005-0000-0000-0000EF0D0000}"/>
    <cellStyle name="20% - Accent2 114 3" xfId="32421" xr:uid="{00000000-0005-0000-0000-0000F00D0000}"/>
    <cellStyle name="20% - Accent2 115" xfId="10166" xr:uid="{00000000-0005-0000-0000-0000F10D0000}"/>
    <cellStyle name="20% - Accent2 115 2" xfId="21262" xr:uid="{00000000-0005-0000-0000-0000F20D0000}"/>
    <cellStyle name="20% - Accent2 115 2 2" xfId="43526" xr:uid="{00000000-0005-0000-0000-0000F30D0000}"/>
    <cellStyle name="20% - Accent2 115 3" xfId="32434" xr:uid="{00000000-0005-0000-0000-0000F40D0000}"/>
    <cellStyle name="20% - Accent2 116" xfId="10179" xr:uid="{00000000-0005-0000-0000-0000F50D0000}"/>
    <cellStyle name="20% - Accent2 116 2" xfId="21275" xr:uid="{00000000-0005-0000-0000-0000F60D0000}"/>
    <cellStyle name="20% - Accent2 116 2 2" xfId="43539" xr:uid="{00000000-0005-0000-0000-0000F70D0000}"/>
    <cellStyle name="20% - Accent2 116 3" xfId="32447" xr:uid="{00000000-0005-0000-0000-0000F80D0000}"/>
    <cellStyle name="20% - Accent2 117" xfId="10192" xr:uid="{00000000-0005-0000-0000-0000F90D0000}"/>
    <cellStyle name="20% - Accent2 117 2" xfId="21288" xr:uid="{00000000-0005-0000-0000-0000FA0D0000}"/>
    <cellStyle name="20% - Accent2 117 2 2" xfId="43552" xr:uid="{00000000-0005-0000-0000-0000FB0D0000}"/>
    <cellStyle name="20% - Accent2 117 3" xfId="32460" xr:uid="{00000000-0005-0000-0000-0000FC0D0000}"/>
    <cellStyle name="20% - Accent2 118" xfId="10205" xr:uid="{00000000-0005-0000-0000-0000FD0D0000}"/>
    <cellStyle name="20% - Accent2 118 2" xfId="21301" xr:uid="{00000000-0005-0000-0000-0000FE0D0000}"/>
    <cellStyle name="20% - Accent2 118 2 2" xfId="43565" xr:uid="{00000000-0005-0000-0000-0000FF0D0000}"/>
    <cellStyle name="20% - Accent2 118 3" xfId="32473" xr:uid="{00000000-0005-0000-0000-0000000E0000}"/>
    <cellStyle name="20% - Accent2 119" xfId="10218" xr:uid="{00000000-0005-0000-0000-0000010E0000}"/>
    <cellStyle name="20% - Accent2 119 2" xfId="21314" xr:uid="{00000000-0005-0000-0000-0000020E0000}"/>
    <cellStyle name="20% - Accent2 119 2 2" xfId="43578" xr:uid="{00000000-0005-0000-0000-0000030E0000}"/>
    <cellStyle name="20% - Accent2 119 3" xfId="32486" xr:uid="{00000000-0005-0000-0000-0000040E0000}"/>
    <cellStyle name="20% - Accent2 12" xfId="245" xr:uid="{00000000-0005-0000-0000-0000050E0000}"/>
    <cellStyle name="20% - Accent2 12 2" xfId="1397" xr:uid="{00000000-0005-0000-0000-0000060E0000}"/>
    <cellStyle name="20% - Accent2 12 2 2" xfId="3215" xr:uid="{00000000-0005-0000-0000-0000070E0000}"/>
    <cellStyle name="20% - Accent2 12 2 2 2" xfId="7798" xr:uid="{00000000-0005-0000-0000-0000080E0000}"/>
    <cellStyle name="20% - Accent2 12 2 2 2 2" xfId="18895" xr:uid="{00000000-0005-0000-0000-0000090E0000}"/>
    <cellStyle name="20% - Accent2 12 2 2 2 2 2" xfId="41159" xr:uid="{00000000-0005-0000-0000-00000A0E0000}"/>
    <cellStyle name="20% - Accent2 12 2 2 2 3" xfId="30067" xr:uid="{00000000-0005-0000-0000-00000B0E0000}"/>
    <cellStyle name="20% - Accent2 12 2 2 3" xfId="14312" xr:uid="{00000000-0005-0000-0000-00000C0E0000}"/>
    <cellStyle name="20% - Accent2 12 2 2 3 2" xfId="36577" xr:uid="{00000000-0005-0000-0000-00000D0E0000}"/>
    <cellStyle name="20% - Accent2 12 2 2 4" xfId="25485" xr:uid="{00000000-0005-0000-0000-00000E0E0000}"/>
    <cellStyle name="20% - Accent2 12 2 3" xfId="5989" xr:uid="{00000000-0005-0000-0000-00000F0E0000}"/>
    <cellStyle name="20% - Accent2 12 2 3 2" xfId="17086" xr:uid="{00000000-0005-0000-0000-0000100E0000}"/>
    <cellStyle name="20% - Accent2 12 2 3 2 2" xfId="39350" xr:uid="{00000000-0005-0000-0000-0000110E0000}"/>
    <cellStyle name="20% - Accent2 12 2 3 3" xfId="28258" xr:uid="{00000000-0005-0000-0000-0000120E0000}"/>
    <cellStyle name="20% - Accent2 12 2 4" xfId="12502" xr:uid="{00000000-0005-0000-0000-0000130E0000}"/>
    <cellStyle name="20% - Accent2 12 2 4 2" xfId="34767" xr:uid="{00000000-0005-0000-0000-0000140E0000}"/>
    <cellStyle name="20% - Accent2 12 2 5" xfId="23675" xr:uid="{00000000-0005-0000-0000-0000150E0000}"/>
    <cellStyle name="20% - Accent2 12 3" xfId="4139" xr:uid="{00000000-0005-0000-0000-0000160E0000}"/>
    <cellStyle name="20% - Accent2 12 3 2" xfId="8722" xr:uid="{00000000-0005-0000-0000-0000170E0000}"/>
    <cellStyle name="20% - Accent2 12 3 2 2" xfId="19819" xr:uid="{00000000-0005-0000-0000-0000180E0000}"/>
    <cellStyle name="20% - Accent2 12 3 2 2 2" xfId="42083" xr:uid="{00000000-0005-0000-0000-0000190E0000}"/>
    <cellStyle name="20% - Accent2 12 3 2 3" xfId="30991" xr:uid="{00000000-0005-0000-0000-00001A0E0000}"/>
    <cellStyle name="20% - Accent2 12 3 3" xfId="15236" xr:uid="{00000000-0005-0000-0000-00001B0E0000}"/>
    <cellStyle name="20% - Accent2 12 3 3 2" xfId="37501" xr:uid="{00000000-0005-0000-0000-00001C0E0000}"/>
    <cellStyle name="20% - Accent2 12 3 4" xfId="26409" xr:uid="{00000000-0005-0000-0000-00001D0E0000}"/>
    <cellStyle name="20% - Accent2 12 4" xfId="2330" xr:uid="{00000000-0005-0000-0000-00001E0E0000}"/>
    <cellStyle name="20% - Accent2 12 4 2" xfId="6913" xr:uid="{00000000-0005-0000-0000-00001F0E0000}"/>
    <cellStyle name="20% - Accent2 12 4 2 2" xfId="18010" xr:uid="{00000000-0005-0000-0000-0000200E0000}"/>
    <cellStyle name="20% - Accent2 12 4 2 2 2" xfId="40274" xr:uid="{00000000-0005-0000-0000-0000210E0000}"/>
    <cellStyle name="20% - Accent2 12 4 2 3" xfId="29182" xr:uid="{00000000-0005-0000-0000-0000220E0000}"/>
    <cellStyle name="20% - Accent2 12 4 3" xfId="13427" xr:uid="{00000000-0005-0000-0000-0000230E0000}"/>
    <cellStyle name="20% - Accent2 12 4 3 2" xfId="35692" xr:uid="{00000000-0005-0000-0000-0000240E0000}"/>
    <cellStyle name="20% - Accent2 12 4 4" xfId="24600" xr:uid="{00000000-0005-0000-0000-0000250E0000}"/>
    <cellStyle name="20% - Accent2 12 5" xfId="5064" xr:uid="{00000000-0005-0000-0000-0000260E0000}"/>
    <cellStyle name="20% - Accent2 12 5 2" xfId="16161" xr:uid="{00000000-0005-0000-0000-0000270E0000}"/>
    <cellStyle name="20% - Accent2 12 5 2 2" xfId="38425" xr:uid="{00000000-0005-0000-0000-0000280E0000}"/>
    <cellStyle name="20% - Accent2 12 5 3" xfId="27333" xr:uid="{00000000-0005-0000-0000-0000290E0000}"/>
    <cellStyle name="20% - Accent2 12 6" xfId="473" xr:uid="{00000000-0005-0000-0000-00002A0E0000}"/>
    <cellStyle name="20% - Accent2 12 6 2" xfId="11589" xr:uid="{00000000-0005-0000-0000-00002B0E0000}"/>
    <cellStyle name="20% - Accent2 12 6 2 2" xfId="33855" xr:uid="{00000000-0005-0000-0000-00002C0E0000}"/>
    <cellStyle name="20% - Accent2 12 6 3" xfId="22763" xr:uid="{00000000-0005-0000-0000-00002D0E0000}"/>
    <cellStyle name="20% - Accent2 12 7" xfId="11366" xr:uid="{00000000-0005-0000-0000-00002E0E0000}"/>
    <cellStyle name="20% - Accent2 12 7 2" xfId="33632" xr:uid="{00000000-0005-0000-0000-00002F0E0000}"/>
    <cellStyle name="20% - Accent2 12 8" xfId="22540" xr:uid="{00000000-0005-0000-0000-0000300E0000}"/>
    <cellStyle name="20% - Accent2 120" xfId="10231" xr:uid="{00000000-0005-0000-0000-0000310E0000}"/>
    <cellStyle name="20% - Accent2 120 2" xfId="21327" xr:uid="{00000000-0005-0000-0000-0000320E0000}"/>
    <cellStyle name="20% - Accent2 120 2 2" xfId="43591" xr:uid="{00000000-0005-0000-0000-0000330E0000}"/>
    <cellStyle name="20% - Accent2 120 3" xfId="32499" xr:uid="{00000000-0005-0000-0000-0000340E0000}"/>
    <cellStyle name="20% - Accent2 121" xfId="10244" xr:uid="{00000000-0005-0000-0000-0000350E0000}"/>
    <cellStyle name="20% - Accent2 121 2" xfId="21340" xr:uid="{00000000-0005-0000-0000-0000360E0000}"/>
    <cellStyle name="20% - Accent2 121 2 2" xfId="43604" xr:uid="{00000000-0005-0000-0000-0000370E0000}"/>
    <cellStyle name="20% - Accent2 121 3" xfId="32512" xr:uid="{00000000-0005-0000-0000-0000380E0000}"/>
    <cellStyle name="20% - Accent2 122" xfId="10270" xr:uid="{00000000-0005-0000-0000-0000390E0000}"/>
    <cellStyle name="20% - Accent2 122 2" xfId="21366" xr:uid="{00000000-0005-0000-0000-00003A0E0000}"/>
    <cellStyle name="20% - Accent2 122 2 2" xfId="43630" xr:uid="{00000000-0005-0000-0000-00003B0E0000}"/>
    <cellStyle name="20% - Accent2 122 3" xfId="32538" xr:uid="{00000000-0005-0000-0000-00003C0E0000}"/>
    <cellStyle name="20% - Accent2 123" xfId="10296" xr:uid="{00000000-0005-0000-0000-00003D0E0000}"/>
    <cellStyle name="20% - Accent2 123 2" xfId="21392" xr:uid="{00000000-0005-0000-0000-00003E0E0000}"/>
    <cellStyle name="20% - Accent2 123 2 2" xfId="43656" xr:uid="{00000000-0005-0000-0000-00003F0E0000}"/>
    <cellStyle name="20% - Accent2 123 3" xfId="32564" xr:uid="{00000000-0005-0000-0000-0000400E0000}"/>
    <cellStyle name="20% - Accent2 124" xfId="10309" xr:uid="{00000000-0005-0000-0000-0000410E0000}"/>
    <cellStyle name="20% - Accent2 124 2" xfId="21405" xr:uid="{00000000-0005-0000-0000-0000420E0000}"/>
    <cellStyle name="20% - Accent2 124 2 2" xfId="43669" xr:uid="{00000000-0005-0000-0000-0000430E0000}"/>
    <cellStyle name="20% - Accent2 124 3" xfId="32577" xr:uid="{00000000-0005-0000-0000-0000440E0000}"/>
    <cellStyle name="20% - Accent2 125" xfId="10322" xr:uid="{00000000-0005-0000-0000-0000450E0000}"/>
    <cellStyle name="20% - Accent2 125 2" xfId="21418" xr:uid="{00000000-0005-0000-0000-0000460E0000}"/>
    <cellStyle name="20% - Accent2 125 2 2" xfId="43682" xr:uid="{00000000-0005-0000-0000-0000470E0000}"/>
    <cellStyle name="20% - Accent2 125 3" xfId="32590" xr:uid="{00000000-0005-0000-0000-0000480E0000}"/>
    <cellStyle name="20% - Accent2 126" xfId="10348" xr:uid="{00000000-0005-0000-0000-0000490E0000}"/>
    <cellStyle name="20% - Accent2 126 2" xfId="21444" xr:uid="{00000000-0005-0000-0000-00004A0E0000}"/>
    <cellStyle name="20% - Accent2 126 2 2" xfId="43708" xr:uid="{00000000-0005-0000-0000-00004B0E0000}"/>
    <cellStyle name="20% - Accent2 126 3" xfId="32616" xr:uid="{00000000-0005-0000-0000-00004C0E0000}"/>
    <cellStyle name="20% - Accent2 127" xfId="10374" xr:uid="{00000000-0005-0000-0000-00004D0E0000}"/>
    <cellStyle name="20% - Accent2 127 2" xfId="21470" xr:uid="{00000000-0005-0000-0000-00004E0E0000}"/>
    <cellStyle name="20% - Accent2 127 2 2" xfId="43734" xr:uid="{00000000-0005-0000-0000-00004F0E0000}"/>
    <cellStyle name="20% - Accent2 127 3" xfId="32642" xr:uid="{00000000-0005-0000-0000-0000500E0000}"/>
    <cellStyle name="20% - Accent2 128" xfId="10400" xr:uid="{00000000-0005-0000-0000-0000510E0000}"/>
    <cellStyle name="20% - Accent2 128 2" xfId="21496" xr:uid="{00000000-0005-0000-0000-0000520E0000}"/>
    <cellStyle name="20% - Accent2 128 2 2" xfId="43760" xr:uid="{00000000-0005-0000-0000-0000530E0000}"/>
    <cellStyle name="20% - Accent2 128 3" xfId="32668" xr:uid="{00000000-0005-0000-0000-0000540E0000}"/>
    <cellStyle name="20% - Accent2 129" xfId="10426" xr:uid="{00000000-0005-0000-0000-0000550E0000}"/>
    <cellStyle name="20% - Accent2 129 2" xfId="21522" xr:uid="{00000000-0005-0000-0000-0000560E0000}"/>
    <cellStyle name="20% - Accent2 129 2 2" xfId="43786" xr:uid="{00000000-0005-0000-0000-0000570E0000}"/>
    <cellStyle name="20% - Accent2 129 3" xfId="32694" xr:uid="{00000000-0005-0000-0000-0000580E0000}"/>
    <cellStyle name="20% - Accent2 13" xfId="258" xr:uid="{00000000-0005-0000-0000-0000590E0000}"/>
    <cellStyle name="20% - Accent2 13 2" xfId="1410" xr:uid="{00000000-0005-0000-0000-00005A0E0000}"/>
    <cellStyle name="20% - Accent2 13 2 2" xfId="3228" xr:uid="{00000000-0005-0000-0000-00005B0E0000}"/>
    <cellStyle name="20% - Accent2 13 2 2 2" xfId="7811" xr:uid="{00000000-0005-0000-0000-00005C0E0000}"/>
    <cellStyle name="20% - Accent2 13 2 2 2 2" xfId="18908" xr:uid="{00000000-0005-0000-0000-00005D0E0000}"/>
    <cellStyle name="20% - Accent2 13 2 2 2 2 2" xfId="41172" xr:uid="{00000000-0005-0000-0000-00005E0E0000}"/>
    <cellStyle name="20% - Accent2 13 2 2 2 3" xfId="30080" xr:uid="{00000000-0005-0000-0000-00005F0E0000}"/>
    <cellStyle name="20% - Accent2 13 2 2 3" xfId="14325" xr:uid="{00000000-0005-0000-0000-0000600E0000}"/>
    <cellStyle name="20% - Accent2 13 2 2 3 2" xfId="36590" xr:uid="{00000000-0005-0000-0000-0000610E0000}"/>
    <cellStyle name="20% - Accent2 13 2 2 4" xfId="25498" xr:uid="{00000000-0005-0000-0000-0000620E0000}"/>
    <cellStyle name="20% - Accent2 13 2 3" xfId="6002" xr:uid="{00000000-0005-0000-0000-0000630E0000}"/>
    <cellStyle name="20% - Accent2 13 2 3 2" xfId="17099" xr:uid="{00000000-0005-0000-0000-0000640E0000}"/>
    <cellStyle name="20% - Accent2 13 2 3 2 2" xfId="39363" xr:uid="{00000000-0005-0000-0000-0000650E0000}"/>
    <cellStyle name="20% - Accent2 13 2 3 3" xfId="28271" xr:uid="{00000000-0005-0000-0000-0000660E0000}"/>
    <cellStyle name="20% - Accent2 13 2 4" xfId="12515" xr:uid="{00000000-0005-0000-0000-0000670E0000}"/>
    <cellStyle name="20% - Accent2 13 2 4 2" xfId="34780" xr:uid="{00000000-0005-0000-0000-0000680E0000}"/>
    <cellStyle name="20% - Accent2 13 2 5" xfId="23688" xr:uid="{00000000-0005-0000-0000-0000690E0000}"/>
    <cellStyle name="20% - Accent2 13 3" xfId="4152" xr:uid="{00000000-0005-0000-0000-00006A0E0000}"/>
    <cellStyle name="20% - Accent2 13 3 2" xfId="8735" xr:uid="{00000000-0005-0000-0000-00006B0E0000}"/>
    <cellStyle name="20% - Accent2 13 3 2 2" xfId="19832" xr:uid="{00000000-0005-0000-0000-00006C0E0000}"/>
    <cellStyle name="20% - Accent2 13 3 2 2 2" xfId="42096" xr:uid="{00000000-0005-0000-0000-00006D0E0000}"/>
    <cellStyle name="20% - Accent2 13 3 2 3" xfId="31004" xr:uid="{00000000-0005-0000-0000-00006E0E0000}"/>
    <cellStyle name="20% - Accent2 13 3 3" xfId="15249" xr:uid="{00000000-0005-0000-0000-00006F0E0000}"/>
    <cellStyle name="20% - Accent2 13 3 3 2" xfId="37514" xr:uid="{00000000-0005-0000-0000-0000700E0000}"/>
    <cellStyle name="20% - Accent2 13 3 4" xfId="26422" xr:uid="{00000000-0005-0000-0000-0000710E0000}"/>
    <cellStyle name="20% - Accent2 13 4" xfId="2343" xr:uid="{00000000-0005-0000-0000-0000720E0000}"/>
    <cellStyle name="20% - Accent2 13 4 2" xfId="6926" xr:uid="{00000000-0005-0000-0000-0000730E0000}"/>
    <cellStyle name="20% - Accent2 13 4 2 2" xfId="18023" xr:uid="{00000000-0005-0000-0000-0000740E0000}"/>
    <cellStyle name="20% - Accent2 13 4 2 2 2" xfId="40287" xr:uid="{00000000-0005-0000-0000-0000750E0000}"/>
    <cellStyle name="20% - Accent2 13 4 2 3" xfId="29195" xr:uid="{00000000-0005-0000-0000-0000760E0000}"/>
    <cellStyle name="20% - Accent2 13 4 3" xfId="13440" xr:uid="{00000000-0005-0000-0000-0000770E0000}"/>
    <cellStyle name="20% - Accent2 13 4 3 2" xfId="35705" xr:uid="{00000000-0005-0000-0000-0000780E0000}"/>
    <cellStyle name="20% - Accent2 13 4 4" xfId="24613" xr:uid="{00000000-0005-0000-0000-0000790E0000}"/>
    <cellStyle name="20% - Accent2 13 5" xfId="5077" xr:uid="{00000000-0005-0000-0000-00007A0E0000}"/>
    <cellStyle name="20% - Accent2 13 5 2" xfId="16174" xr:uid="{00000000-0005-0000-0000-00007B0E0000}"/>
    <cellStyle name="20% - Accent2 13 5 2 2" xfId="38438" xr:uid="{00000000-0005-0000-0000-00007C0E0000}"/>
    <cellStyle name="20% - Accent2 13 5 3" xfId="27346" xr:uid="{00000000-0005-0000-0000-00007D0E0000}"/>
    <cellStyle name="20% - Accent2 13 6" xfId="486" xr:uid="{00000000-0005-0000-0000-00007E0E0000}"/>
    <cellStyle name="20% - Accent2 13 6 2" xfId="11602" xr:uid="{00000000-0005-0000-0000-00007F0E0000}"/>
    <cellStyle name="20% - Accent2 13 6 2 2" xfId="33868" xr:uid="{00000000-0005-0000-0000-0000800E0000}"/>
    <cellStyle name="20% - Accent2 13 6 3" xfId="22776" xr:uid="{00000000-0005-0000-0000-0000810E0000}"/>
    <cellStyle name="20% - Accent2 13 7" xfId="11379" xr:uid="{00000000-0005-0000-0000-0000820E0000}"/>
    <cellStyle name="20% - Accent2 13 7 2" xfId="33645" xr:uid="{00000000-0005-0000-0000-0000830E0000}"/>
    <cellStyle name="20% - Accent2 13 8" xfId="22553" xr:uid="{00000000-0005-0000-0000-0000840E0000}"/>
    <cellStyle name="20% - Accent2 130" xfId="10452" xr:uid="{00000000-0005-0000-0000-0000850E0000}"/>
    <cellStyle name="20% - Accent2 130 2" xfId="21548" xr:uid="{00000000-0005-0000-0000-0000860E0000}"/>
    <cellStyle name="20% - Accent2 130 2 2" xfId="43812" xr:uid="{00000000-0005-0000-0000-0000870E0000}"/>
    <cellStyle name="20% - Accent2 130 3" xfId="32720" xr:uid="{00000000-0005-0000-0000-0000880E0000}"/>
    <cellStyle name="20% - Accent2 131" xfId="10478" xr:uid="{00000000-0005-0000-0000-0000890E0000}"/>
    <cellStyle name="20% - Accent2 131 2" xfId="21574" xr:uid="{00000000-0005-0000-0000-00008A0E0000}"/>
    <cellStyle name="20% - Accent2 131 2 2" xfId="43838" xr:uid="{00000000-0005-0000-0000-00008B0E0000}"/>
    <cellStyle name="20% - Accent2 131 3" xfId="32746" xr:uid="{00000000-0005-0000-0000-00008C0E0000}"/>
    <cellStyle name="20% - Accent2 132" xfId="10504" xr:uid="{00000000-0005-0000-0000-00008D0E0000}"/>
    <cellStyle name="20% - Accent2 132 2" xfId="21600" xr:uid="{00000000-0005-0000-0000-00008E0E0000}"/>
    <cellStyle name="20% - Accent2 132 2 2" xfId="43864" xr:uid="{00000000-0005-0000-0000-00008F0E0000}"/>
    <cellStyle name="20% - Accent2 132 3" xfId="32772" xr:uid="{00000000-0005-0000-0000-0000900E0000}"/>
    <cellStyle name="20% - Accent2 133" xfId="10530" xr:uid="{00000000-0005-0000-0000-0000910E0000}"/>
    <cellStyle name="20% - Accent2 133 2" xfId="21626" xr:uid="{00000000-0005-0000-0000-0000920E0000}"/>
    <cellStyle name="20% - Accent2 133 2 2" xfId="43890" xr:uid="{00000000-0005-0000-0000-0000930E0000}"/>
    <cellStyle name="20% - Accent2 133 3" xfId="32798" xr:uid="{00000000-0005-0000-0000-0000940E0000}"/>
    <cellStyle name="20% - Accent2 134" xfId="10543" xr:uid="{00000000-0005-0000-0000-0000950E0000}"/>
    <cellStyle name="20% - Accent2 134 2" xfId="21639" xr:uid="{00000000-0005-0000-0000-0000960E0000}"/>
    <cellStyle name="20% - Accent2 134 2 2" xfId="43903" xr:uid="{00000000-0005-0000-0000-0000970E0000}"/>
    <cellStyle name="20% - Accent2 134 3" xfId="32811" xr:uid="{00000000-0005-0000-0000-0000980E0000}"/>
    <cellStyle name="20% - Accent2 135" xfId="10556" xr:uid="{00000000-0005-0000-0000-0000990E0000}"/>
    <cellStyle name="20% - Accent2 135 2" xfId="21652" xr:uid="{00000000-0005-0000-0000-00009A0E0000}"/>
    <cellStyle name="20% - Accent2 135 2 2" xfId="43916" xr:uid="{00000000-0005-0000-0000-00009B0E0000}"/>
    <cellStyle name="20% - Accent2 135 3" xfId="32824" xr:uid="{00000000-0005-0000-0000-00009C0E0000}"/>
    <cellStyle name="20% - Accent2 136" xfId="10569" xr:uid="{00000000-0005-0000-0000-00009D0E0000}"/>
    <cellStyle name="20% - Accent2 136 2" xfId="21665" xr:uid="{00000000-0005-0000-0000-00009E0E0000}"/>
    <cellStyle name="20% - Accent2 136 2 2" xfId="43929" xr:uid="{00000000-0005-0000-0000-00009F0E0000}"/>
    <cellStyle name="20% - Accent2 136 3" xfId="32837" xr:uid="{00000000-0005-0000-0000-0000A00E0000}"/>
    <cellStyle name="20% - Accent2 137" xfId="10582" xr:uid="{00000000-0005-0000-0000-0000A10E0000}"/>
    <cellStyle name="20% - Accent2 137 2" xfId="21678" xr:uid="{00000000-0005-0000-0000-0000A20E0000}"/>
    <cellStyle name="20% - Accent2 137 2 2" xfId="43942" xr:uid="{00000000-0005-0000-0000-0000A30E0000}"/>
    <cellStyle name="20% - Accent2 137 3" xfId="32850" xr:uid="{00000000-0005-0000-0000-0000A40E0000}"/>
    <cellStyle name="20% - Accent2 138" xfId="10608" xr:uid="{00000000-0005-0000-0000-0000A50E0000}"/>
    <cellStyle name="20% - Accent2 138 2" xfId="21704" xr:uid="{00000000-0005-0000-0000-0000A60E0000}"/>
    <cellStyle name="20% - Accent2 138 2 2" xfId="43968" xr:uid="{00000000-0005-0000-0000-0000A70E0000}"/>
    <cellStyle name="20% - Accent2 138 3" xfId="32876" xr:uid="{00000000-0005-0000-0000-0000A80E0000}"/>
    <cellStyle name="20% - Accent2 139" xfId="10621" xr:uid="{00000000-0005-0000-0000-0000A90E0000}"/>
    <cellStyle name="20% - Accent2 139 2" xfId="21717" xr:uid="{00000000-0005-0000-0000-0000AA0E0000}"/>
    <cellStyle name="20% - Accent2 139 2 2" xfId="43981" xr:uid="{00000000-0005-0000-0000-0000AB0E0000}"/>
    <cellStyle name="20% - Accent2 139 3" xfId="32889" xr:uid="{00000000-0005-0000-0000-0000AC0E0000}"/>
    <cellStyle name="20% - Accent2 14" xfId="297" xr:uid="{00000000-0005-0000-0000-0000AD0E0000}"/>
    <cellStyle name="20% - Accent2 14 2" xfId="1423" xr:uid="{00000000-0005-0000-0000-0000AE0E0000}"/>
    <cellStyle name="20% - Accent2 14 2 2" xfId="3241" xr:uid="{00000000-0005-0000-0000-0000AF0E0000}"/>
    <cellStyle name="20% - Accent2 14 2 2 2" xfId="7824" xr:uid="{00000000-0005-0000-0000-0000B00E0000}"/>
    <cellStyle name="20% - Accent2 14 2 2 2 2" xfId="18921" xr:uid="{00000000-0005-0000-0000-0000B10E0000}"/>
    <cellStyle name="20% - Accent2 14 2 2 2 2 2" xfId="41185" xr:uid="{00000000-0005-0000-0000-0000B20E0000}"/>
    <cellStyle name="20% - Accent2 14 2 2 2 3" xfId="30093" xr:uid="{00000000-0005-0000-0000-0000B30E0000}"/>
    <cellStyle name="20% - Accent2 14 2 2 3" xfId="14338" xr:uid="{00000000-0005-0000-0000-0000B40E0000}"/>
    <cellStyle name="20% - Accent2 14 2 2 3 2" xfId="36603" xr:uid="{00000000-0005-0000-0000-0000B50E0000}"/>
    <cellStyle name="20% - Accent2 14 2 2 4" xfId="25511" xr:uid="{00000000-0005-0000-0000-0000B60E0000}"/>
    <cellStyle name="20% - Accent2 14 2 3" xfId="6015" xr:uid="{00000000-0005-0000-0000-0000B70E0000}"/>
    <cellStyle name="20% - Accent2 14 2 3 2" xfId="17112" xr:uid="{00000000-0005-0000-0000-0000B80E0000}"/>
    <cellStyle name="20% - Accent2 14 2 3 2 2" xfId="39376" xr:uid="{00000000-0005-0000-0000-0000B90E0000}"/>
    <cellStyle name="20% - Accent2 14 2 3 3" xfId="28284" xr:uid="{00000000-0005-0000-0000-0000BA0E0000}"/>
    <cellStyle name="20% - Accent2 14 2 4" xfId="12528" xr:uid="{00000000-0005-0000-0000-0000BB0E0000}"/>
    <cellStyle name="20% - Accent2 14 2 4 2" xfId="34793" xr:uid="{00000000-0005-0000-0000-0000BC0E0000}"/>
    <cellStyle name="20% - Accent2 14 2 5" xfId="23701" xr:uid="{00000000-0005-0000-0000-0000BD0E0000}"/>
    <cellStyle name="20% - Accent2 14 3" xfId="4165" xr:uid="{00000000-0005-0000-0000-0000BE0E0000}"/>
    <cellStyle name="20% - Accent2 14 3 2" xfId="8748" xr:uid="{00000000-0005-0000-0000-0000BF0E0000}"/>
    <cellStyle name="20% - Accent2 14 3 2 2" xfId="19845" xr:uid="{00000000-0005-0000-0000-0000C00E0000}"/>
    <cellStyle name="20% - Accent2 14 3 2 2 2" xfId="42109" xr:uid="{00000000-0005-0000-0000-0000C10E0000}"/>
    <cellStyle name="20% - Accent2 14 3 2 3" xfId="31017" xr:uid="{00000000-0005-0000-0000-0000C20E0000}"/>
    <cellStyle name="20% - Accent2 14 3 3" xfId="15262" xr:uid="{00000000-0005-0000-0000-0000C30E0000}"/>
    <cellStyle name="20% - Accent2 14 3 3 2" xfId="37527" xr:uid="{00000000-0005-0000-0000-0000C40E0000}"/>
    <cellStyle name="20% - Accent2 14 3 4" xfId="26435" xr:uid="{00000000-0005-0000-0000-0000C50E0000}"/>
    <cellStyle name="20% - Accent2 14 4" xfId="2356" xr:uid="{00000000-0005-0000-0000-0000C60E0000}"/>
    <cellStyle name="20% - Accent2 14 4 2" xfId="6939" xr:uid="{00000000-0005-0000-0000-0000C70E0000}"/>
    <cellStyle name="20% - Accent2 14 4 2 2" xfId="18036" xr:uid="{00000000-0005-0000-0000-0000C80E0000}"/>
    <cellStyle name="20% - Accent2 14 4 2 2 2" xfId="40300" xr:uid="{00000000-0005-0000-0000-0000C90E0000}"/>
    <cellStyle name="20% - Accent2 14 4 2 3" xfId="29208" xr:uid="{00000000-0005-0000-0000-0000CA0E0000}"/>
    <cellStyle name="20% - Accent2 14 4 3" xfId="13453" xr:uid="{00000000-0005-0000-0000-0000CB0E0000}"/>
    <cellStyle name="20% - Accent2 14 4 3 2" xfId="35718" xr:uid="{00000000-0005-0000-0000-0000CC0E0000}"/>
    <cellStyle name="20% - Accent2 14 4 4" xfId="24626" xr:uid="{00000000-0005-0000-0000-0000CD0E0000}"/>
    <cellStyle name="20% - Accent2 14 5" xfId="5090" xr:uid="{00000000-0005-0000-0000-0000CE0E0000}"/>
    <cellStyle name="20% - Accent2 14 5 2" xfId="16187" xr:uid="{00000000-0005-0000-0000-0000CF0E0000}"/>
    <cellStyle name="20% - Accent2 14 5 2 2" xfId="38451" xr:uid="{00000000-0005-0000-0000-0000D00E0000}"/>
    <cellStyle name="20% - Accent2 14 5 3" xfId="27359" xr:uid="{00000000-0005-0000-0000-0000D10E0000}"/>
    <cellStyle name="20% - Accent2 14 6" xfId="499" xr:uid="{00000000-0005-0000-0000-0000D20E0000}"/>
    <cellStyle name="20% - Accent2 14 6 2" xfId="11615" xr:uid="{00000000-0005-0000-0000-0000D30E0000}"/>
    <cellStyle name="20% - Accent2 14 6 2 2" xfId="33881" xr:uid="{00000000-0005-0000-0000-0000D40E0000}"/>
    <cellStyle name="20% - Accent2 14 6 3" xfId="22789" xr:uid="{00000000-0005-0000-0000-0000D50E0000}"/>
    <cellStyle name="20% - Accent2 14 7" xfId="11418" xr:uid="{00000000-0005-0000-0000-0000D60E0000}"/>
    <cellStyle name="20% - Accent2 14 7 2" xfId="33684" xr:uid="{00000000-0005-0000-0000-0000D70E0000}"/>
    <cellStyle name="20% - Accent2 14 8" xfId="22592" xr:uid="{00000000-0005-0000-0000-0000D80E0000}"/>
    <cellStyle name="20% - Accent2 140" xfId="10634" xr:uid="{00000000-0005-0000-0000-0000D90E0000}"/>
    <cellStyle name="20% - Accent2 140 2" xfId="21730" xr:uid="{00000000-0005-0000-0000-0000DA0E0000}"/>
    <cellStyle name="20% - Accent2 140 2 2" xfId="43994" xr:uid="{00000000-0005-0000-0000-0000DB0E0000}"/>
    <cellStyle name="20% - Accent2 140 3" xfId="32902" xr:uid="{00000000-0005-0000-0000-0000DC0E0000}"/>
    <cellStyle name="20% - Accent2 141" xfId="10647" xr:uid="{00000000-0005-0000-0000-0000DD0E0000}"/>
    <cellStyle name="20% - Accent2 141 2" xfId="21743" xr:uid="{00000000-0005-0000-0000-0000DE0E0000}"/>
    <cellStyle name="20% - Accent2 141 2 2" xfId="44007" xr:uid="{00000000-0005-0000-0000-0000DF0E0000}"/>
    <cellStyle name="20% - Accent2 141 3" xfId="32915" xr:uid="{00000000-0005-0000-0000-0000E00E0000}"/>
    <cellStyle name="20% - Accent2 142" xfId="10660" xr:uid="{00000000-0005-0000-0000-0000E10E0000}"/>
    <cellStyle name="20% - Accent2 142 2" xfId="21756" xr:uid="{00000000-0005-0000-0000-0000E20E0000}"/>
    <cellStyle name="20% - Accent2 142 2 2" xfId="44020" xr:uid="{00000000-0005-0000-0000-0000E30E0000}"/>
    <cellStyle name="20% - Accent2 142 3" xfId="32928" xr:uid="{00000000-0005-0000-0000-0000E40E0000}"/>
    <cellStyle name="20% - Accent2 143" xfId="10673" xr:uid="{00000000-0005-0000-0000-0000E50E0000}"/>
    <cellStyle name="20% - Accent2 143 2" xfId="21769" xr:uid="{00000000-0005-0000-0000-0000E60E0000}"/>
    <cellStyle name="20% - Accent2 143 2 2" xfId="44033" xr:uid="{00000000-0005-0000-0000-0000E70E0000}"/>
    <cellStyle name="20% - Accent2 143 3" xfId="32941" xr:uid="{00000000-0005-0000-0000-0000E80E0000}"/>
    <cellStyle name="20% - Accent2 144" xfId="10686" xr:uid="{00000000-0005-0000-0000-0000E90E0000}"/>
    <cellStyle name="20% - Accent2 144 2" xfId="21782" xr:uid="{00000000-0005-0000-0000-0000EA0E0000}"/>
    <cellStyle name="20% - Accent2 144 2 2" xfId="44046" xr:uid="{00000000-0005-0000-0000-0000EB0E0000}"/>
    <cellStyle name="20% - Accent2 144 3" xfId="32954" xr:uid="{00000000-0005-0000-0000-0000EC0E0000}"/>
    <cellStyle name="20% - Accent2 145" xfId="10699" xr:uid="{00000000-0005-0000-0000-0000ED0E0000}"/>
    <cellStyle name="20% - Accent2 145 2" xfId="21795" xr:uid="{00000000-0005-0000-0000-0000EE0E0000}"/>
    <cellStyle name="20% - Accent2 145 2 2" xfId="44059" xr:uid="{00000000-0005-0000-0000-0000EF0E0000}"/>
    <cellStyle name="20% - Accent2 145 3" xfId="32967" xr:uid="{00000000-0005-0000-0000-0000F00E0000}"/>
    <cellStyle name="20% - Accent2 146" xfId="10712" xr:uid="{00000000-0005-0000-0000-0000F10E0000}"/>
    <cellStyle name="20% - Accent2 146 2" xfId="21808" xr:uid="{00000000-0005-0000-0000-0000F20E0000}"/>
    <cellStyle name="20% - Accent2 146 2 2" xfId="44072" xr:uid="{00000000-0005-0000-0000-0000F30E0000}"/>
    <cellStyle name="20% - Accent2 146 3" xfId="32980" xr:uid="{00000000-0005-0000-0000-0000F40E0000}"/>
    <cellStyle name="20% - Accent2 147" xfId="10725" xr:uid="{00000000-0005-0000-0000-0000F50E0000}"/>
    <cellStyle name="20% - Accent2 147 2" xfId="21821" xr:uid="{00000000-0005-0000-0000-0000F60E0000}"/>
    <cellStyle name="20% - Accent2 147 2 2" xfId="44085" xr:uid="{00000000-0005-0000-0000-0000F70E0000}"/>
    <cellStyle name="20% - Accent2 147 3" xfId="32993" xr:uid="{00000000-0005-0000-0000-0000F80E0000}"/>
    <cellStyle name="20% - Accent2 148" xfId="10738" xr:uid="{00000000-0005-0000-0000-0000F90E0000}"/>
    <cellStyle name="20% - Accent2 148 2" xfId="21834" xr:uid="{00000000-0005-0000-0000-0000FA0E0000}"/>
    <cellStyle name="20% - Accent2 148 2 2" xfId="44098" xr:uid="{00000000-0005-0000-0000-0000FB0E0000}"/>
    <cellStyle name="20% - Accent2 148 3" xfId="33006" xr:uid="{00000000-0005-0000-0000-0000FC0E0000}"/>
    <cellStyle name="20% - Accent2 149" xfId="10751" xr:uid="{00000000-0005-0000-0000-0000FD0E0000}"/>
    <cellStyle name="20% - Accent2 149 2" xfId="21847" xr:uid="{00000000-0005-0000-0000-0000FE0E0000}"/>
    <cellStyle name="20% - Accent2 149 2 2" xfId="44111" xr:uid="{00000000-0005-0000-0000-0000FF0E0000}"/>
    <cellStyle name="20% - Accent2 149 3" xfId="33019" xr:uid="{00000000-0005-0000-0000-0000000F0000}"/>
    <cellStyle name="20% - Accent2 15" xfId="323" xr:uid="{00000000-0005-0000-0000-0000010F0000}"/>
    <cellStyle name="20% - Accent2 15 2" xfId="1436" xr:uid="{00000000-0005-0000-0000-0000020F0000}"/>
    <cellStyle name="20% - Accent2 15 2 2" xfId="3254" xr:uid="{00000000-0005-0000-0000-0000030F0000}"/>
    <cellStyle name="20% - Accent2 15 2 2 2" xfId="7837" xr:uid="{00000000-0005-0000-0000-0000040F0000}"/>
    <cellStyle name="20% - Accent2 15 2 2 2 2" xfId="18934" xr:uid="{00000000-0005-0000-0000-0000050F0000}"/>
    <cellStyle name="20% - Accent2 15 2 2 2 2 2" xfId="41198" xr:uid="{00000000-0005-0000-0000-0000060F0000}"/>
    <cellStyle name="20% - Accent2 15 2 2 2 3" xfId="30106" xr:uid="{00000000-0005-0000-0000-0000070F0000}"/>
    <cellStyle name="20% - Accent2 15 2 2 3" xfId="14351" xr:uid="{00000000-0005-0000-0000-0000080F0000}"/>
    <cellStyle name="20% - Accent2 15 2 2 3 2" xfId="36616" xr:uid="{00000000-0005-0000-0000-0000090F0000}"/>
    <cellStyle name="20% - Accent2 15 2 2 4" xfId="25524" xr:uid="{00000000-0005-0000-0000-00000A0F0000}"/>
    <cellStyle name="20% - Accent2 15 2 3" xfId="6028" xr:uid="{00000000-0005-0000-0000-00000B0F0000}"/>
    <cellStyle name="20% - Accent2 15 2 3 2" xfId="17125" xr:uid="{00000000-0005-0000-0000-00000C0F0000}"/>
    <cellStyle name="20% - Accent2 15 2 3 2 2" xfId="39389" xr:uid="{00000000-0005-0000-0000-00000D0F0000}"/>
    <cellStyle name="20% - Accent2 15 2 3 3" xfId="28297" xr:uid="{00000000-0005-0000-0000-00000E0F0000}"/>
    <cellStyle name="20% - Accent2 15 2 4" xfId="12541" xr:uid="{00000000-0005-0000-0000-00000F0F0000}"/>
    <cellStyle name="20% - Accent2 15 2 4 2" xfId="34806" xr:uid="{00000000-0005-0000-0000-0000100F0000}"/>
    <cellStyle name="20% - Accent2 15 2 5" xfId="23714" xr:uid="{00000000-0005-0000-0000-0000110F0000}"/>
    <cellStyle name="20% - Accent2 15 3" xfId="4178" xr:uid="{00000000-0005-0000-0000-0000120F0000}"/>
    <cellStyle name="20% - Accent2 15 3 2" xfId="8761" xr:uid="{00000000-0005-0000-0000-0000130F0000}"/>
    <cellStyle name="20% - Accent2 15 3 2 2" xfId="19858" xr:uid="{00000000-0005-0000-0000-0000140F0000}"/>
    <cellStyle name="20% - Accent2 15 3 2 2 2" xfId="42122" xr:uid="{00000000-0005-0000-0000-0000150F0000}"/>
    <cellStyle name="20% - Accent2 15 3 2 3" xfId="31030" xr:uid="{00000000-0005-0000-0000-0000160F0000}"/>
    <cellStyle name="20% - Accent2 15 3 3" xfId="15275" xr:uid="{00000000-0005-0000-0000-0000170F0000}"/>
    <cellStyle name="20% - Accent2 15 3 3 2" xfId="37540" xr:uid="{00000000-0005-0000-0000-0000180F0000}"/>
    <cellStyle name="20% - Accent2 15 3 4" xfId="26448" xr:uid="{00000000-0005-0000-0000-0000190F0000}"/>
    <cellStyle name="20% - Accent2 15 4" xfId="2369" xr:uid="{00000000-0005-0000-0000-00001A0F0000}"/>
    <cellStyle name="20% - Accent2 15 4 2" xfId="6952" xr:uid="{00000000-0005-0000-0000-00001B0F0000}"/>
    <cellStyle name="20% - Accent2 15 4 2 2" xfId="18049" xr:uid="{00000000-0005-0000-0000-00001C0F0000}"/>
    <cellStyle name="20% - Accent2 15 4 2 2 2" xfId="40313" xr:uid="{00000000-0005-0000-0000-00001D0F0000}"/>
    <cellStyle name="20% - Accent2 15 4 2 3" xfId="29221" xr:uid="{00000000-0005-0000-0000-00001E0F0000}"/>
    <cellStyle name="20% - Accent2 15 4 3" xfId="13466" xr:uid="{00000000-0005-0000-0000-00001F0F0000}"/>
    <cellStyle name="20% - Accent2 15 4 3 2" xfId="35731" xr:uid="{00000000-0005-0000-0000-0000200F0000}"/>
    <cellStyle name="20% - Accent2 15 4 4" xfId="24639" xr:uid="{00000000-0005-0000-0000-0000210F0000}"/>
    <cellStyle name="20% - Accent2 15 5" xfId="5103" xr:uid="{00000000-0005-0000-0000-0000220F0000}"/>
    <cellStyle name="20% - Accent2 15 5 2" xfId="16200" xr:uid="{00000000-0005-0000-0000-0000230F0000}"/>
    <cellStyle name="20% - Accent2 15 5 2 2" xfId="38464" xr:uid="{00000000-0005-0000-0000-0000240F0000}"/>
    <cellStyle name="20% - Accent2 15 5 3" xfId="27372" xr:uid="{00000000-0005-0000-0000-0000250F0000}"/>
    <cellStyle name="20% - Accent2 15 6" xfId="11444" xr:uid="{00000000-0005-0000-0000-0000260F0000}"/>
    <cellStyle name="20% - Accent2 15 6 2" xfId="33710" xr:uid="{00000000-0005-0000-0000-0000270F0000}"/>
    <cellStyle name="20% - Accent2 15 7" xfId="22618" xr:uid="{00000000-0005-0000-0000-0000280F0000}"/>
    <cellStyle name="20% - Accent2 150" xfId="10764" xr:uid="{00000000-0005-0000-0000-0000290F0000}"/>
    <cellStyle name="20% - Accent2 150 2" xfId="21860" xr:uid="{00000000-0005-0000-0000-00002A0F0000}"/>
    <cellStyle name="20% - Accent2 150 2 2" xfId="44124" xr:uid="{00000000-0005-0000-0000-00002B0F0000}"/>
    <cellStyle name="20% - Accent2 150 3" xfId="33032" xr:uid="{00000000-0005-0000-0000-00002C0F0000}"/>
    <cellStyle name="20% - Accent2 151" xfId="10790" xr:uid="{00000000-0005-0000-0000-00002D0F0000}"/>
    <cellStyle name="20% - Accent2 151 2" xfId="21886" xr:uid="{00000000-0005-0000-0000-00002E0F0000}"/>
    <cellStyle name="20% - Accent2 151 2 2" xfId="44150" xr:uid="{00000000-0005-0000-0000-00002F0F0000}"/>
    <cellStyle name="20% - Accent2 151 3" xfId="33058" xr:uid="{00000000-0005-0000-0000-0000300F0000}"/>
    <cellStyle name="20% - Accent2 152" xfId="10803" xr:uid="{00000000-0005-0000-0000-0000310F0000}"/>
    <cellStyle name="20% - Accent2 152 2" xfId="21899" xr:uid="{00000000-0005-0000-0000-0000320F0000}"/>
    <cellStyle name="20% - Accent2 152 2 2" xfId="44163" xr:uid="{00000000-0005-0000-0000-0000330F0000}"/>
    <cellStyle name="20% - Accent2 152 3" xfId="33071" xr:uid="{00000000-0005-0000-0000-0000340F0000}"/>
    <cellStyle name="20% - Accent2 153" xfId="10816" xr:uid="{00000000-0005-0000-0000-0000350F0000}"/>
    <cellStyle name="20% - Accent2 153 2" xfId="21912" xr:uid="{00000000-0005-0000-0000-0000360F0000}"/>
    <cellStyle name="20% - Accent2 153 2 2" xfId="44176" xr:uid="{00000000-0005-0000-0000-0000370F0000}"/>
    <cellStyle name="20% - Accent2 153 3" xfId="33084" xr:uid="{00000000-0005-0000-0000-0000380F0000}"/>
    <cellStyle name="20% - Accent2 154" xfId="10829" xr:uid="{00000000-0005-0000-0000-0000390F0000}"/>
    <cellStyle name="20% - Accent2 154 2" xfId="21925" xr:uid="{00000000-0005-0000-0000-00003A0F0000}"/>
    <cellStyle name="20% - Accent2 154 2 2" xfId="44189" xr:uid="{00000000-0005-0000-0000-00003B0F0000}"/>
    <cellStyle name="20% - Accent2 154 3" xfId="33097" xr:uid="{00000000-0005-0000-0000-00003C0F0000}"/>
    <cellStyle name="20% - Accent2 155" xfId="10842" xr:uid="{00000000-0005-0000-0000-00003D0F0000}"/>
    <cellStyle name="20% - Accent2 155 2" xfId="33110" xr:uid="{00000000-0005-0000-0000-00003E0F0000}"/>
    <cellStyle name="20% - Accent2 156" xfId="10855" xr:uid="{00000000-0005-0000-0000-00003F0F0000}"/>
    <cellStyle name="20% - Accent2 156 2" xfId="33123" xr:uid="{00000000-0005-0000-0000-0000400F0000}"/>
    <cellStyle name="20% - Accent2 157" xfId="10868" xr:uid="{00000000-0005-0000-0000-0000410F0000}"/>
    <cellStyle name="20% - Accent2 157 2" xfId="33136" xr:uid="{00000000-0005-0000-0000-0000420F0000}"/>
    <cellStyle name="20% - Accent2 158" xfId="10881" xr:uid="{00000000-0005-0000-0000-0000430F0000}"/>
    <cellStyle name="20% - Accent2 158 2" xfId="33149" xr:uid="{00000000-0005-0000-0000-0000440F0000}"/>
    <cellStyle name="20% - Accent2 159" xfId="10894" xr:uid="{00000000-0005-0000-0000-0000450F0000}"/>
    <cellStyle name="20% - Accent2 159 2" xfId="33162" xr:uid="{00000000-0005-0000-0000-0000460F0000}"/>
    <cellStyle name="20% - Accent2 16" xfId="512" xr:uid="{00000000-0005-0000-0000-0000470F0000}"/>
    <cellStyle name="20% - Accent2 16 2" xfId="1449" xr:uid="{00000000-0005-0000-0000-0000480F0000}"/>
    <cellStyle name="20% - Accent2 16 2 2" xfId="3267" xr:uid="{00000000-0005-0000-0000-0000490F0000}"/>
    <cellStyle name="20% - Accent2 16 2 2 2" xfId="7850" xr:uid="{00000000-0005-0000-0000-00004A0F0000}"/>
    <cellStyle name="20% - Accent2 16 2 2 2 2" xfId="18947" xr:uid="{00000000-0005-0000-0000-00004B0F0000}"/>
    <cellStyle name="20% - Accent2 16 2 2 2 2 2" xfId="41211" xr:uid="{00000000-0005-0000-0000-00004C0F0000}"/>
    <cellStyle name="20% - Accent2 16 2 2 2 3" xfId="30119" xr:uid="{00000000-0005-0000-0000-00004D0F0000}"/>
    <cellStyle name="20% - Accent2 16 2 2 3" xfId="14364" xr:uid="{00000000-0005-0000-0000-00004E0F0000}"/>
    <cellStyle name="20% - Accent2 16 2 2 3 2" xfId="36629" xr:uid="{00000000-0005-0000-0000-00004F0F0000}"/>
    <cellStyle name="20% - Accent2 16 2 2 4" xfId="25537" xr:uid="{00000000-0005-0000-0000-0000500F0000}"/>
    <cellStyle name="20% - Accent2 16 2 3" xfId="6041" xr:uid="{00000000-0005-0000-0000-0000510F0000}"/>
    <cellStyle name="20% - Accent2 16 2 3 2" xfId="17138" xr:uid="{00000000-0005-0000-0000-0000520F0000}"/>
    <cellStyle name="20% - Accent2 16 2 3 2 2" xfId="39402" xr:uid="{00000000-0005-0000-0000-0000530F0000}"/>
    <cellStyle name="20% - Accent2 16 2 3 3" xfId="28310" xr:uid="{00000000-0005-0000-0000-0000540F0000}"/>
    <cellStyle name="20% - Accent2 16 2 4" xfId="12554" xr:uid="{00000000-0005-0000-0000-0000550F0000}"/>
    <cellStyle name="20% - Accent2 16 2 4 2" xfId="34819" xr:uid="{00000000-0005-0000-0000-0000560F0000}"/>
    <cellStyle name="20% - Accent2 16 2 5" xfId="23727" xr:uid="{00000000-0005-0000-0000-0000570F0000}"/>
    <cellStyle name="20% - Accent2 16 3" xfId="4191" xr:uid="{00000000-0005-0000-0000-0000580F0000}"/>
    <cellStyle name="20% - Accent2 16 3 2" xfId="8774" xr:uid="{00000000-0005-0000-0000-0000590F0000}"/>
    <cellStyle name="20% - Accent2 16 3 2 2" xfId="19871" xr:uid="{00000000-0005-0000-0000-00005A0F0000}"/>
    <cellStyle name="20% - Accent2 16 3 2 2 2" xfId="42135" xr:uid="{00000000-0005-0000-0000-00005B0F0000}"/>
    <cellStyle name="20% - Accent2 16 3 2 3" xfId="31043" xr:uid="{00000000-0005-0000-0000-00005C0F0000}"/>
    <cellStyle name="20% - Accent2 16 3 3" xfId="15288" xr:uid="{00000000-0005-0000-0000-00005D0F0000}"/>
    <cellStyle name="20% - Accent2 16 3 3 2" xfId="37553" xr:uid="{00000000-0005-0000-0000-00005E0F0000}"/>
    <cellStyle name="20% - Accent2 16 3 4" xfId="26461" xr:uid="{00000000-0005-0000-0000-00005F0F0000}"/>
    <cellStyle name="20% - Accent2 16 4" xfId="2382" xr:uid="{00000000-0005-0000-0000-0000600F0000}"/>
    <cellStyle name="20% - Accent2 16 4 2" xfId="6965" xr:uid="{00000000-0005-0000-0000-0000610F0000}"/>
    <cellStyle name="20% - Accent2 16 4 2 2" xfId="18062" xr:uid="{00000000-0005-0000-0000-0000620F0000}"/>
    <cellStyle name="20% - Accent2 16 4 2 2 2" xfId="40326" xr:uid="{00000000-0005-0000-0000-0000630F0000}"/>
    <cellStyle name="20% - Accent2 16 4 2 3" xfId="29234" xr:uid="{00000000-0005-0000-0000-0000640F0000}"/>
    <cellStyle name="20% - Accent2 16 4 3" xfId="13479" xr:uid="{00000000-0005-0000-0000-0000650F0000}"/>
    <cellStyle name="20% - Accent2 16 4 3 2" xfId="35744" xr:uid="{00000000-0005-0000-0000-0000660F0000}"/>
    <cellStyle name="20% - Accent2 16 4 4" xfId="24652" xr:uid="{00000000-0005-0000-0000-0000670F0000}"/>
    <cellStyle name="20% - Accent2 16 5" xfId="5116" xr:uid="{00000000-0005-0000-0000-0000680F0000}"/>
    <cellStyle name="20% - Accent2 16 5 2" xfId="16213" xr:uid="{00000000-0005-0000-0000-0000690F0000}"/>
    <cellStyle name="20% - Accent2 16 5 2 2" xfId="38477" xr:uid="{00000000-0005-0000-0000-00006A0F0000}"/>
    <cellStyle name="20% - Accent2 16 5 3" xfId="27385" xr:uid="{00000000-0005-0000-0000-00006B0F0000}"/>
    <cellStyle name="20% - Accent2 16 6" xfId="11628" xr:uid="{00000000-0005-0000-0000-00006C0F0000}"/>
    <cellStyle name="20% - Accent2 16 6 2" xfId="33894" xr:uid="{00000000-0005-0000-0000-00006D0F0000}"/>
    <cellStyle name="20% - Accent2 16 7" xfId="22802" xr:uid="{00000000-0005-0000-0000-00006E0F0000}"/>
    <cellStyle name="20% - Accent2 160" xfId="10907" xr:uid="{00000000-0005-0000-0000-00006F0F0000}"/>
    <cellStyle name="20% - Accent2 160 2" xfId="33175" xr:uid="{00000000-0005-0000-0000-0000700F0000}"/>
    <cellStyle name="20% - Accent2 161" xfId="10920" xr:uid="{00000000-0005-0000-0000-0000710F0000}"/>
    <cellStyle name="20% - Accent2 161 2" xfId="33188" xr:uid="{00000000-0005-0000-0000-0000720F0000}"/>
    <cellStyle name="20% - Accent2 162" xfId="10933" xr:uid="{00000000-0005-0000-0000-0000730F0000}"/>
    <cellStyle name="20% - Accent2 162 2" xfId="33201" xr:uid="{00000000-0005-0000-0000-0000740F0000}"/>
    <cellStyle name="20% - Accent2 163" xfId="10946" xr:uid="{00000000-0005-0000-0000-0000750F0000}"/>
    <cellStyle name="20% - Accent2 163 2" xfId="33214" xr:uid="{00000000-0005-0000-0000-0000760F0000}"/>
    <cellStyle name="20% - Accent2 164" xfId="10959" xr:uid="{00000000-0005-0000-0000-0000770F0000}"/>
    <cellStyle name="20% - Accent2 164 2" xfId="33227" xr:uid="{00000000-0005-0000-0000-0000780F0000}"/>
    <cellStyle name="20% - Accent2 165" xfId="10972" xr:uid="{00000000-0005-0000-0000-0000790F0000}"/>
    <cellStyle name="20% - Accent2 165 2" xfId="33240" xr:uid="{00000000-0005-0000-0000-00007A0F0000}"/>
    <cellStyle name="20% - Accent2 166" xfId="10985" xr:uid="{00000000-0005-0000-0000-00007B0F0000}"/>
    <cellStyle name="20% - Accent2 166 2" xfId="33253" xr:uid="{00000000-0005-0000-0000-00007C0F0000}"/>
    <cellStyle name="20% - Accent2 167" xfId="10998" xr:uid="{00000000-0005-0000-0000-00007D0F0000}"/>
    <cellStyle name="20% - Accent2 167 2" xfId="33266" xr:uid="{00000000-0005-0000-0000-00007E0F0000}"/>
    <cellStyle name="20% - Accent2 168" xfId="11011" xr:uid="{00000000-0005-0000-0000-00007F0F0000}"/>
    <cellStyle name="20% - Accent2 168 2" xfId="33279" xr:uid="{00000000-0005-0000-0000-0000800F0000}"/>
    <cellStyle name="20% - Accent2 169" xfId="11024" xr:uid="{00000000-0005-0000-0000-0000810F0000}"/>
    <cellStyle name="20% - Accent2 169 2" xfId="33292" xr:uid="{00000000-0005-0000-0000-0000820F0000}"/>
    <cellStyle name="20% - Accent2 17" xfId="525" xr:uid="{00000000-0005-0000-0000-0000830F0000}"/>
    <cellStyle name="20% - Accent2 17 2" xfId="1462" xr:uid="{00000000-0005-0000-0000-0000840F0000}"/>
    <cellStyle name="20% - Accent2 17 2 2" xfId="3280" xr:uid="{00000000-0005-0000-0000-0000850F0000}"/>
    <cellStyle name="20% - Accent2 17 2 2 2" xfId="7863" xr:uid="{00000000-0005-0000-0000-0000860F0000}"/>
    <cellStyle name="20% - Accent2 17 2 2 2 2" xfId="18960" xr:uid="{00000000-0005-0000-0000-0000870F0000}"/>
    <cellStyle name="20% - Accent2 17 2 2 2 2 2" xfId="41224" xr:uid="{00000000-0005-0000-0000-0000880F0000}"/>
    <cellStyle name="20% - Accent2 17 2 2 2 3" xfId="30132" xr:uid="{00000000-0005-0000-0000-0000890F0000}"/>
    <cellStyle name="20% - Accent2 17 2 2 3" xfId="14377" xr:uid="{00000000-0005-0000-0000-00008A0F0000}"/>
    <cellStyle name="20% - Accent2 17 2 2 3 2" xfId="36642" xr:uid="{00000000-0005-0000-0000-00008B0F0000}"/>
    <cellStyle name="20% - Accent2 17 2 2 4" xfId="25550" xr:uid="{00000000-0005-0000-0000-00008C0F0000}"/>
    <cellStyle name="20% - Accent2 17 2 3" xfId="6054" xr:uid="{00000000-0005-0000-0000-00008D0F0000}"/>
    <cellStyle name="20% - Accent2 17 2 3 2" xfId="17151" xr:uid="{00000000-0005-0000-0000-00008E0F0000}"/>
    <cellStyle name="20% - Accent2 17 2 3 2 2" xfId="39415" xr:uid="{00000000-0005-0000-0000-00008F0F0000}"/>
    <cellStyle name="20% - Accent2 17 2 3 3" xfId="28323" xr:uid="{00000000-0005-0000-0000-0000900F0000}"/>
    <cellStyle name="20% - Accent2 17 2 4" xfId="12567" xr:uid="{00000000-0005-0000-0000-0000910F0000}"/>
    <cellStyle name="20% - Accent2 17 2 4 2" xfId="34832" xr:uid="{00000000-0005-0000-0000-0000920F0000}"/>
    <cellStyle name="20% - Accent2 17 2 5" xfId="23740" xr:uid="{00000000-0005-0000-0000-0000930F0000}"/>
    <cellStyle name="20% - Accent2 17 3" xfId="4204" xr:uid="{00000000-0005-0000-0000-0000940F0000}"/>
    <cellStyle name="20% - Accent2 17 3 2" xfId="8787" xr:uid="{00000000-0005-0000-0000-0000950F0000}"/>
    <cellStyle name="20% - Accent2 17 3 2 2" xfId="19884" xr:uid="{00000000-0005-0000-0000-0000960F0000}"/>
    <cellStyle name="20% - Accent2 17 3 2 2 2" xfId="42148" xr:uid="{00000000-0005-0000-0000-0000970F0000}"/>
    <cellStyle name="20% - Accent2 17 3 2 3" xfId="31056" xr:uid="{00000000-0005-0000-0000-0000980F0000}"/>
    <cellStyle name="20% - Accent2 17 3 3" xfId="15301" xr:uid="{00000000-0005-0000-0000-0000990F0000}"/>
    <cellStyle name="20% - Accent2 17 3 3 2" xfId="37566" xr:uid="{00000000-0005-0000-0000-00009A0F0000}"/>
    <cellStyle name="20% - Accent2 17 3 4" xfId="26474" xr:uid="{00000000-0005-0000-0000-00009B0F0000}"/>
    <cellStyle name="20% - Accent2 17 4" xfId="2395" xr:uid="{00000000-0005-0000-0000-00009C0F0000}"/>
    <cellStyle name="20% - Accent2 17 4 2" xfId="6978" xr:uid="{00000000-0005-0000-0000-00009D0F0000}"/>
    <cellStyle name="20% - Accent2 17 4 2 2" xfId="18075" xr:uid="{00000000-0005-0000-0000-00009E0F0000}"/>
    <cellStyle name="20% - Accent2 17 4 2 2 2" xfId="40339" xr:uid="{00000000-0005-0000-0000-00009F0F0000}"/>
    <cellStyle name="20% - Accent2 17 4 2 3" xfId="29247" xr:uid="{00000000-0005-0000-0000-0000A00F0000}"/>
    <cellStyle name="20% - Accent2 17 4 3" xfId="13492" xr:uid="{00000000-0005-0000-0000-0000A10F0000}"/>
    <cellStyle name="20% - Accent2 17 4 3 2" xfId="35757" xr:uid="{00000000-0005-0000-0000-0000A20F0000}"/>
    <cellStyle name="20% - Accent2 17 4 4" xfId="24665" xr:uid="{00000000-0005-0000-0000-0000A30F0000}"/>
    <cellStyle name="20% - Accent2 17 5" xfId="5129" xr:uid="{00000000-0005-0000-0000-0000A40F0000}"/>
    <cellStyle name="20% - Accent2 17 5 2" xfId="16226" xr:uid="{00000000-0005-0000-0000-0000A50F0000}"/>
    <cellStyle name="20% - Accent2 17 5 2 2" xfId="38490" xr:uid="{00000000-0005-0000-0000-0000A60F0000}"/>
    <cellStyle name="20% - Accent2 17 5 3" xfId="27398" xr:uid="{00000000-0005-0000-0000-0000A70F0000}"/>
    <cellStyle name="20% - Accent2 17 6" xfId="11641" xr:uid="{00000000-0005-0000-0000-0000A80F0000}"/>
    <cellStyle name="20% - Accent2 17 6 2" xfId="33907" xr:uid="{00000000-0005-0000-0000-0000A90F0000}"/>
    <cellStyle name="20% - Accent2 17 7" xfId="22815" xr:uid="{00000000-0005-0000-0000-0000AA0F0000}"/>
    <cellStyle name="20% - Accent2 170" xfId="11037" xr:uid="{00000000-0005-0000-0000-0000AB0F0000}"/>
    <cellStyle name="20% - Accent2 170 2" xfId="33305" xr:uid="{00000000-0005-0000-0000-0000AC0F0000}"/>
    <cellStyle name="20% - Accent2 171" xfId="11050" xr:uid="{00000000-0005-0000-0000-0000AD0F0000}"/>
    <cellStyle name="20% - Accent2 171 2" xfId="33318" xr:uid="{00000000-0005-0000-0000-0000AE0F0000}"/>
    <cellStyle name="20% - Accent2 172" xfId="11063" xr:uid="{00000000-0005-0000-0000-0000AF0F0000}"/>
    <cellStyle name="20% - Accent2 172 2" xfId="33331" xr:uid="{00000000-0005-0000-0000-0000B00F0000}"/>
    <cellStyle name="20% - Accent2 173" xfId="11076" xr:uid="{00000000-0005-0000-0000-0000B10F0000}"/>
    <cellStyle name="20% - Accent2 173 2" xfId="33344" xr:uid="{00000000-0005-0000-0000-0000B20F0000}"/>
    <cellStyle name="20% - Accent2 174" xfId="11089" xr:uid="{00000000-0005-0000-0000-0000B30F0000}"/>
    <cellStyle name="20% - Accent2 174 2" xfId="33357" xr:uid="{00000000-0005-0000-0000-0000B40F0000}"/>
    <cellStyle name="20% - Accent2 175" xfId="11102" xr:uid="{00000000-0005-0000-0000-0000B50F0000}"/>
    <cellStyle name="20% - Accent2 175 2" xfId="33370" xr:uid="{00000000-0005-0000-0000-0000B60F0000}"/>
    <cellStyle name="20% - Accent2 176" xfId="11115" xr:uid="{00000000-0005-0000-0000-0000B70F0000}"/>
    <cellStyle name="20% - Accent2 176 2" xfId="33383" xr:uid="{00000000-0005-0000-0000-0000B80F0000}"/>
    <cellStyle name="20% - Accent2 177" xfId="11128" xr:uid="{00000000-0005-0000-0000-0000B90F0000}"/>
    <cellStyle name="20% - Accent2 177 2" xfId="33396" xr:uid="{00000000-0005-0000-0000-0000BA0F0000}"/>
    <cellStyle name="20% - Accent2 178" xfId="11141" xr:uid="{00000000-0005-0000-0000-0000BB0F0000}"/>
    <cellStyle name="20% - Accent2 178 2" xfId="33409" xr:uid="{00000000-0005-0000-0000-0000BC0F0000}"/>
    <cellStyle name="20% - Accent2 179" xfId="11154" xr:uid="{00000000-0005-0000-0000-0000BD0F0000}"/>
    <cellStyle name="20% - Accent2 179 2" xfId="33422" xr:uid="{00000000-0005-0000-0000-0000BE0F0000}"/>
    <cellStyle name="20% - Accent2 18" xfId="538" xr:uid="{00000000-0005-0000-0000-0000BF0F0000}"/>
    <cellStyle name="20% - Accent2 18 2" xfId="1475" xr:uid="{00000000-0005-0000-0000-0000C00F0000}"/>
    <cellStyle name="20% - Accent2 18 2 2" xfId="3293" xr:uid="{00000000-0005-0000-0000-0000C10F0000}"/>
    <cellStyle name="20% - Accent2 18 2 2 2" xfId="7876" xr:uid="{00000000-0005-0000-0000-0000C20F0000}"/>
    <cellStyle name="20% - Accent2 18 2 2 2 2" xfId="18973" xr:uid="{00000000-0005-0000-0000-0000C30F0000}"/>
    <cellStyle name="20% - Accent2 18 2 2 2 2 2" xfId="41237" xr:uid="{00000000-0005-0000-0000-0000C40F0000}"/>
    <cellStyle name="20% - Accent2 18 2 2 2 3" xfId="30145" xr:uid="{00000000-0005-0000-0000-0000C50F0000}"/>
    <cellStyle name="20% - Accent2 18 2 2 3" xfId="14390" xr:uid="{00000000-0005-0000-0000-0000C60F0000}"/>
    <cellStyle name="20% - Accent2 18 2 2 3 2" xfId="36655" xr:uid="{00000000-0005-0000-0000-0000C70F0000}"/>
    <cellStyle name="20% - Accent2 18 2 2 4" xfId="25563" xr:uid="{00000000-0005-0000-0000-0000C80F0000}"/>
    <cellStyle name="20% - Accent2 18 2 3" xfId="6067" xr:uid="{00000000-0005-0000-0000-0000C90F0000}"/>
    <cellStyle name="20% - Accent2 18 2 3 2" xfId="17164" xr:uid="{00000000-0005-0000-0000-0000CA0F0000}"/>
    <cellStyle name="20% - Accent2 18 2 3 2 2" xfId="39428" xr:uid="{00000000-0005-0000-0000-0000CB0F0000}"/>
    <cellStyle name="20% - Accent2 18 2 3 3" xfId="28336" xr:uid="{00000000-0005-0000-0000-0000CC0F0000}"/>
    <cellStyle name="20% - Accent2 18 2 4" xfId="12580" xr:uid="{00000000-0005-0000-0000-0000CD0F0000}"/>
    <cellStyle name="20% - Accent2 18 2 4 2" xfId="34845" xr:uid="{00000000-0005-0000-0000-0000CE0F0000}"/>
    <cellStyle name="20% - Accent2 18 2 5" xfId="23753" xr:uid="{00000000-0005-0000-0000-0000CF0F0000}"/>
    <cellStyle name="20% - Accent2 18 3" xfId="4217" xr:uid="{00000000-0005-0000-0000-0000D00F0000}"/>
    <cellStyle name="20% - Accent2 18 3 2" xfId="8800" xr:uid="{00000000-0005-0000-0000-0000D10F0000}"/>
    <cellStyle name="20% - Accent2 18 3 2 2" xfId="19897" xr:uid="{00000000-0005-0000-0000-0000D20F0000}"/>
    <cellStyle name="20% - Accent2 18 3 2 2 2" xfId="42161" xr:uid="{00000000-0005-0000-0000-0000D30F0000}"/>
    <cellStyle name="20% - Accent2 18 3 2 3" xfId="31069" xr:uid="{00000000-0005-0000-0000-0000D40F0000}"/>
    <cellStyle name="20% - Accent2 18 3 3" xfId="15314" xr:uid="{00000000-0005-0000-0000-0000D50F0000}"/>
    <cellStyle name="20% - Accent2 18 3 3 2" xfId="37579" xr:uid="{00000000-0005-0000-0000-0000D60F0000}"/>
    <cellStyle name="20% - Accent2 18 3 4" xfId="26487" xr:uid="{00000000-0005-0000-0000-0000D70F0000}"/>
    <cellStyle name="20% - Accent2 18 4" xfId="2408" xr:uid="{00000000-0005-0000-0000-0000D80F0000}"/>
    <cellStyle name="20% - Accent2 18 4 2" xfId="6991" xr:uid="{00000000-0005-0000-0000-0000D90F0000}"/>
    <cellStyle name="20% - Accent2 18 4 2 2" xfId="18088" xr:uid="{00000000-0005-0000-0000-0000DA0F0000}"/>
    <cellStyle name="20% - Accent2 18 4 2 2 2" xfId="40352" xr:uid="{00000000-0005-0000-0000-0000DB0F0000}"/>
    <cellStyle name="20% - Accent2 18 4 2 3" xfId="29260" xr:uid="{00000000-0005-0000-0000-0000DC0F0000}"/>
    <cellStyle name="20% - Accent2 18 4 3" xfId="13505" xr:uid="{00000000-0005-0000-0000-0000DD0F0000}"/>
    <cellStyle name="20% - Accent2 18 4 3 2" xfId="35770" xr:uid="{00000000-0005-0000-0000-0000DE0F0000}"/>
    <cellStyle name="20% - Accent2 18 4 4" xfId="24678" xr:uid="{00000000-0005-0000-0000-0000DF0F0000}"/>
    <cellStyle name="20% - Accent2 18 5" xfId="5142" xr:uid="{00000000-0005-0000-0000-0000E00F0000}"/>
    <cellStyle name="20% - Accent2 18 5 2" xfId="16239" xr:uid="{00000000-0005-0000-0000-0000E10F0000}"/>
    <cellStyle name="20% - Accent2 18 5 2 2" xfId="38503" xr:uid="{00000000-0005-0000-0000-0000E20F0000}"/>
    <cellStyle name="20% - Accent2 18 5 3" xfId="27411" xr:uid="{00000000-0005-0000-0000-0000E30F0000}"/>
    <cellStyle name="20% - Accent2 18 6" xfId="11654" xr:uid="{00000000-0005-0000-0000-0000E40F0000}"/>
    <cellStyle name="20% - Accent2 18 6 2" xfId="33920" xr:uid="{00000000-0005-0000-0000-0000E50F0000}"/>
    <cellStyle name="20% - Accent2 18 7" xfId="22828" xr:uid="{00000000-0005-0000-0000-0000E60F0000}"/>
    <cellStyle name="20% - Accent2 180" xfId="11167" xr:uid="{00000000-0005-0000-0000-0000E70F0000}"/>
    <cellStyle name="20% - Accent2 180 2" xfId="33435" xr:uid="{00000000-0005-0000-0000-0000E80F0000}"/>
    <cellStyle name="20% - Accent2 181" xfId="11208" xr:uid="{00000000-0005-0000-0000-0000E90F0000}"/>
    <cellStyle name="20% - Accent2 181 2" xfId="33475" xr:uid="{00000000-0005-0000-0000-0000EA0F0000}"/>
    <cellStyle name="20% - Accent2 182" xfId="21938" xr:uid="{00000000-0005-0000-0000-0000EB0F0000}"/>
    <cellStyle name="20% - Accent2 182 2" xfId="44202" xr:uid="{00000000-0005-0000-0000-0000EC0F0000}"/>
    <cellStyle name="20% - Accent2 183" xfId="21951" xr:uid="{00000000-0005-0000-0000-0000ED0F0000}"/>
    <cellStyle name="20% - Accent2 183 2" xfId="44215" xr:uid="{00000000-0005-0000-0000-0000EE0F0000}"/>
    <cellStyle name="20% - Accent2 184" xfId="21965" xr:uid="{00000000-0005-0000-0000-0000EF0F0000}"/>
    <cellStyle name="20% - Accent2 184 2" xfId="44229" xr:uid="{00000000-0005-0000-0000-0000F00F0000}"/>
    <cellStyle name="20% - Accent2 185" xfId="21978" xr:uid="{00000000-0005-0000-0000-0000F10F0000}"/>
    <cellStyle name="20% - Accent2 185 2" xfId="44242" xr:uid="{00000000-0005-0000-0000-0000F20F0000}"/>
    <cellStyle name="20% - Accent2 186" xfId="21991" xr:uid="{00000000-0005-0000-0000-0000F30F0000}"/>
    <cellStyle name="20% - Accent2 186 2" xfId="44255" xr:uid="{00000000-0005-0000-0000-0000F40F0000}"/>
    <cellStyle name="20% - Accent2 187" xfId="22004" xr:uid="{00000000-0005-0000-0000-0000F50F0000}"/>
    <cellStyle name="20% - Accent2 187 2" xfId="44268" xr:uid="{00000000-0005-0000-0000-0000F60F0000}"/>
    <cellStyle name="20% - Accent2 188" xfId="22017" xr:uid="{00000000-0005-0000-0000-0000F70F0000}"/>
    <cellStyle name="20% - Accent2 188 2" xfId="44281" xr:uid="{00000000-0005-0000-0000-0000F80F0000}"/>
    <cellStyle name="20% - Accent2 189" xfId="22030" xr:uid="{00000000-0005-0000-0000-0000F90F0000}"/>
    <cellStyle name="20% - Accent2 189 2" xfId="44294" xr:uid="{00000000-0005-0000-0000-0000FA0F0000}"/>
    <cellStyle name="20% - Accent2 19" xfId="551" xr:uid="{00000000-0005-0000-0000-0000FB0F0000}"/>
    <cellStyle name="20% - Accent2 19 2" xfId="1488" xr:uid="{00000000-0005-0000-0000-0000FC0F0000}"/>
    <cellStyle name="20% - Accent2 19 2 2" xfId="3306" xr:uid="{00000000-0005-0000-0000-0000FD0F0000}"/>
    <cellStyle name="20% - Accent2 19 2 2 2" xfId="7889" xr:uid="{00000000-0005-0000-0000-0000FE0F0000}"/>
    <cellStyle name="20% - Accent2 19 2 2 2 2" xfId="18986" xr:uid="{00000000-0005-0000-0000-0000FF0F0000}"/>
    <cellStyle name="20% - Accent2 19 2 2 2 2 2" xfId="41250" xr:uid="{00000000-0005-0000-0000-000000100000}"/>
    <cellStyle name="20% - Accent2 19 2 2 2 3" xfId="30158" xr:uid="{00000000-0005-0000-0000-000001100000}"/>
    <cellStyle name="20% - Accent2 19 2 2 3" xfId="14403" xr:uid="{00000000-0005-0000-0000-000002100000}"/>
    <cellStyle name="20% - Accent2 19 2 2 3 2" xfId="36668" xr:uid="{00000000-0005-0000-0000-000003100000}"/>
    <cellStyle name="20% - Accent2 19 2 2 4" xfId="25576" xr:uid="{00000000-0005-0000-0000-000004100000}"/>
    <cellStyle name="20% - Accent2 19 2 3" xfId="6080" xr:uid="{00000000-0005-0000-0000-000005100000}"/>
    <cellStyle name="20% - Accent2 19 2 3 2" xfId="17177" xr:uid="{00000000-0005-0000-0000-000006100000}"/>
    <cellStyle name="20% - Accent2 19 2 3 2 2" xfId="39441" xr:uid="{00000000-0005-0000-0000-000007100000}"/>
    <cellStyle name="20% - Accent2 19 2 3 3" xfId="28349" xr:uid="{00000000-0005-0000-0000-000008100000}"/>
    <cellStyle name="20% - Accent2 19 2 4" xfId="12593" xr:uid="{00000000-0005-0000-0000-000009100000}"/>
    <cellStyle name="20% - Accent2 19 2 4 2" xfId="34858" xr:uid="{00000000-0005-0000-0000-00000A100000}"/>
    <cellStyle name="20% - Accent2 19 2 5" xfId="23766" xr:uid="{00000000-0005-0000-0000-00000B100000}"/>
    <cellStyle name="20% - Accent2 19 3" xfId="4230" xr:uid="{00000000-0005-0000-0000-00000C100000}"/>
    <cellStyle name="20% - Accent2 19 3 2" xfId="8813" xr:uid="{00000000-0005-0000-0000-00000D100000}"/>
    <cellStyle name="20% - Accent2 19 3 2 2" xfId="19910" xr:uid="{00000000-0005-0000-0000-00000E100000}"/>
    <cellStyle name="20% - Accent2 19 3 2 2 2" xfId="42174" xr:uid="{00000000-0005-0000-0000-00000F100000}"/>
    <cellStyle name="20% - Accent2 19 3 2 3" xfId="31082" xr:uid="{00000000-0005-0000-0000-000010100000}"/>
    <cellStyle name="20% - Accent2 19 3 3" xfId="15327" xr:uid="{00000000-0005-0000-0000-000011100000}"/>
    <cellStyle name="20% - Accent2 19 3 3 2" xfId="37592" xr:uid="{00000000-0005-0000-0000-000012100000}"/>
    <cellStyle name="20% - Accent2 19 3 4" xfId="26500" xr:uid="{00000000-0005-0000-0000-000013100000}"/>
    <cellStyle name="20% - Accent2 19 4" xfId="2421" xr:uid="{00000000-0005-0000-0000-000014100000}"/>
    <cellStyle name="20% - Accent2 19 4 2" xfId="7004" xr:uid="{00000000-0005-0000-0000-000015100000}"/>
    <cellStyle name="20% - Accent2 19 4 2 2" xfId="18101" xr:uid="{00000000-0005-0000-0000-000016100000}"/>
    <cellStyle name="20% - Accent2 19 4 2 2 2" xfId="40365" xr:uid="{00000000-0005-0000-0000-000017100000}"/>
    <cellStyle name="20% - Accent2 19 4 2 3" xfId="29273" xr:uid="{00000000-0005-0000-0000-000018100000}"/>
    <cellStyle name="20% - Accent2 19 4 3" xfId="13518" xr:uid="{00000000-0005-0000-0000-000019100000}"/>
    <cellStyle name="20% - Accent2 19 4 3 2" xfId="35783" xr:uid="{00000000-0005-0000-0000-00001A100000}"/>
    <cellStyle name="20% - Accent2 19 4 4" xfId="24691" xr:uid="{00000000-0005-0000-0000-00001B100000}"/>
    <cellStyle name="20% - Accent2 19 5" xfId="5155" xr:uid="{00000000-0005-0000-0000-00001C100000}"/>
    <cellStyle name="20% - Accent2 19 5 2" xfId="16252" xr:uid="{00000000-0005-0000-0000-00001D100000}"/>
    <cellStyle name="20% - Accent2 19 5 2 2" xfId="38516" xr:uid="{00000000-0005-0000-0000-00001E100000}"/>
    <cellStyle name="20% - Accent2 19 5 3" xfId="27424" xr:uid="{00000000-0005-0000-0000-00001F100000}"/>
    <cellStyle name="20% - Accent2 19 6" xfId="11667" xr:uid="{00000000-0005-0000-0000-000020100000}"/>
    <cellStyle name="20% - Accent2 19 6 2" xfId="33933" xr:uid="{00000000-0005-0000-0000-000021100000}"/>
    <cellStyle name="20% - Accent2 19 7" xfId="22841" xr:uid="{00000000-0005-0000-0000-000022100000}"/>
    <cellStyle name="20% - Accent2 190" xfId="22043" xr:uid="{00000000-0005-0000-0000-000023100000}"/>
    <cellStyle name="20% - Accent2 190 2" xfId="44307" xr:uid="{00000000-0005-0000-0000-000024100000}"/>
    <cellStyle name="20% - Accent2 191" xfId="22056" xr:uid="{00000000-0005-0000-0000-000025100000}"/>
    <cellStyle name="20% - Accent2 191 2" xfId="44320" xr:uid="{00000000-0005-0000-0000-000026100000}"/>
    <cellStyle name="20% - Accent2 192" xfId="22069" xr:uid="{00000000-0005-0000-0000-000027100000}"/>
    <cellStyle name="20% - Accent2 192 2" xfId="44333" xr:uid="{00000000-0005-0000-0000-000028100000}"/>
    <cellStyle name="20% - Accent2 193" xfId="22082" xr:uid="{00000000-0005-0000-0000-000029100000}"/>
    <cellStyle name="20% - Accent2 193 2" xfId="44346" xr:uid="{00000000-0005-0000-0000-00002A100000}"/>
    <cellStyle name="20% - Accent2 194" xfId="22095" xr:uid="{00000000-0005-0000-0000-00002B100000}"/>
    <cellStyle name="20% - Accent2 194 2" xfId="44359" xr:uid="{00000000-0005-0000-0000-00002C100000}"/>
    <cellStyle name="20% - Accent2 195" xfId="22108" xr:uid="{00000000-0005-0000-0000-00002D100000}"/>
    <cellStyle name="20% - Accent2 195 2" xfId="44372" xr:uid="{00000000-0005-0000-0000-00002E100000}"/>
    <cellStyle name="20% - Accent2 196" xfId="22121" xr:uid="{00000000-0005-0000-0000-00002F100000}"/>
    <cellStyle name="20% - Accent2 196 2" xfId="44385" xr:uid="{00000000-0005-0000-0000-000030100000}"/>
    <cellStyle name="20% - Accent2 197" xfId="22134" xr:uid="{00000000-0005-0000-0000-000031100000}"/>
    <cellStyle name="20% - Accent2 197 2" xfId="44398" xr:uid="{00000000-0005-0000-0000-000032100000}"/>
    <cellStyle name="20% - Accent2 198" xfId="22147" xr:uid="{00000000-0005-0000-0000-000033100000}"/>
    <cellStyle name="20% - Accent2 198 2" xfId="44411" xr:uid="{00000000-0005-0000-0000-000034100000}"/>
    <cellStyle name="20% - Accent2 199" xfId="22160" xr:uid="{00000000-0005-0000-0000-000035100000}"/>
    <cellStyle name="20% - Accent2 199 2" xfId="44424" xr:uid="{00000000-0005-0000-0000-000036100000}"/>
    <cellStyle name="20% - Accent2 2" xfId="3" xr:uid="{00000000-0005-0000-0000-000037100000}"/>
    <cellStyle name="20% - Accent2 2 10" xfId="9594" xr:uid="{00000000-0005-0000-0000-000038100000}"/>
    <cellStyle name="20% - Accent2 2 10 2" xfId="20690" xr:uid="{00000000-0005-0000-0000-000039100000}"/>
    <cellStyle name="20% - Accent2 2 10 2 2" xfId="42954" xr:uid="{00000000-0005-0000-0000-00003A100000}"/>
    <cellStyle name="20% - Accent2 2 10 3" xfId="31862" xr:uid="{00000000-0005-0000-0000-00003B100000}"/>
    <cellStyle name="20% - Accent2 2 11" xfId="9620" xr:uid="{00000000-0005-0000-0000-00003C100000}"/>
    <cellStyle name="20% - Accent2 2 11 2" xfId="20716" xr:uid="{00000000-0005-0000-0000-00003D100000}"/>
    <cellStyle name="20% - Accent2 2 11 2 2" xfId="42980" xr:uid="{00000000-0005-0000-0000-00003E100000}"/>
    <cellStyle name="20% - Accent2 2 11 3" xfId="31888" xr:uid="{00000000-0005-0000-0000-00003F100000}"/>
    <cellStyle name="20% - Accent2 2 12" xfId="9646" xr:uid="{00000000-0005-0000-0000-000040100000}"/>
    <cellStyle name="20% - Accent2 2 12 2" xfId="20742" xr:uid="{00000000-0005-0000-0000-000041100000}"/>
    <cellStyle name="20% - Accent2 2 12 2 2" xfId="43006" xr:uid="{00000000-0005-0000-0000-000042100000}"/>
    <cellStyle name="20% - Accent2 2 12 3" xfId="31914" xr:uid="{00000000-0005-0000-0000-000043100000}"/>
    <cellStyle name="20% - Accent2 2 13" xfId="9672" xr:uid="{00000000-0005-0000-0000-000044100000}"/>
    <cellStyle name="20% - Accent2 2 13 2" xfId="20768" xr:uid="{00000000-0005-0000-0000-000045100000}"/>
    <cellStyle name="20% - Accent2 2 13 2 2" xfId="43032" xr:uid="{00000000-0005-0000-0000-000046100000}"/>
    <cellStyle name="20% - Accent2 2 13 3" xfId="31940" xr:uid="{00000000-0005-0000-0000-000047100000}"/>
    <cellStyle name="20% - Accent2 2 14" xfId="9698" xr:uid="{00000000-0005-0000-0000-000048100000}"/>
    <cellStyle name="20% - Accent2 2 14 2" xfId="20794" xr:uid="{00000000-0005-0000-0000-000049100000}"/>
    <cellStyle name="20% - Accent2 2 14 2 2" xfId="43058" xr:uid="{00000000-0005-0000-0000-00004A100000}"/>
    <cellStyle name="20% - Accent2 2 14 3" xfId="31966" xr:uid="{00000000-0005-0000-0000-00004B100000}"/>
    <cellStyle name="20% - Accent2 2 15" xfId="9724" xr:uid="{00000000-0005-0000-0000-00004C100000}"/>
    <cellStyle name="20% - Accent2 2 15 2" xfId="20820" xr:uid="{00000000-0005-0000-0000-00004D100000}"/>
    <cellStyle name="20% - Accent2 2 15 2 2" xfId="43084" xr:uid="{00000000-0005-0000-0000-00004E100000}"/>
    <cellStyle name="20% - Accent2 2 15 3" xfId="31992" xr:uid="{00000000-0005-0000-0000-00004F100000}"/>
    <cellStyle name="20% - Accent2 2 16" xfId="9750" xr:uid="{00000000-0005-0000-0000-000050100000}"/>
    <cellStyle name="20% - Accent2 2 16 2" xfId="20846" xr:uid="{00000000-0005-0000-0000-000051100000}"/>
    <cellStyle name="20% - Accent2 2 16 2 2" xfId="43110" xr:uid="{00000000-0005-0000-0000-000052100000}"/>
    <cellStyle name="20% - Accent2 2 16 3" xfId="32018" xr:uid="{00000000-0005-0000-0000-000053100000}"/>
    <cellStyle name="20% - Accent2 2 17" xfId="9776" xr:uid="{00000000-0005-0000-0000-000054100000}"/>
    <cellStyle name="20% - Accent2 2 17 2" xfId="20872" xr:uid="{00000000-0005-0000-0000-000055100000}"/>
    <cellStyle name="20% - Accent2 2 17 2 2" xfId="43136" xr:uid="{00000000-0005-0000-0000-000056100000}"/>
    <cellStyle name="20% - Accent2 2 17 3" xfId="32044" xr:uid="{00000000-0005-0000-0000-000057100000}"/>
    <cellStyle name="20% - Accent2 2 18" xfId="9802" xr:uid="{00000000-0005-0000-0000-000058100000}"/>
    <cellStyle name="20% - Accent2 2 18 2" xfId="20898" xr:uid="{00000000-0005-0000-0000-000059100000}"/>
    <cellStyle name="20% - Accent2 2 18 2 2" xfId="43162" xr:uid="{00000000-0005-0000-0000-00005A100000}"/>
    <cellStyle name="20% - Accent2 2 18 3" xfId="32070" xr:uid="{00000000-0005-0000-0000-00005B100000}"/>
    <cellStyle name="20% - Accent2 2 19" xfId="9828" xr:uid="{00000000-0005-0000-0000-00005C100000}"/>
    <cellStyle name="20% - Accent2 2 19 2" xfId="20924" xr:uid="{00000000-0005-0000-0000-00005D100000}"/>
    <cellStyle name="20% - Accent2 2 19 2 2" xfId="43188" xr:uid="{00000000-0005-0000-0000-00005E100000}"/>
    <cellStyle name="20% - Accent2 2 19 3" xfId="32096" xr:uid="{00000000-0005-0000-0000-00005F100000}"/>
    <cellStyle name="20% - Accent2 2 2" xfId="98" xr:uid="{00000000-0005-0000-0000-000060100000}"/>
    <cellStyle name="20% - Accent2 2 2 2" xfId="3085" xr:uid="{00000000-0005-0000-0000-000061100000}"/>
    <cellStyle name="20% - Accent2 2 2 2 2" xfId="7668" xr:uid="{00000000-0005-0000-0000-000062100000}"/>
    <cellStyle name="20% - Accent2 2 2 2 2 2" xfId="18765" xr:uid="{00000000-0005-0000-0000-000063100000}"/>
    <cellStyle name="20% - Accent2 2 2 2 2 2 2" xfId="41029" xr:uid="{00000000-0005-0000-0000-000064100000}"/>
    <cellStyle name="20% - Accent2 2 2 2 2 3" xfId="29937" xr:uid="{00000000-0005-0000-0000-000065100000}"/>
    <cellStyle name="20% - Accent2 2 2 2 3" xfId="14182" xr:uid="{00000000-0005-0000-0000-000066100000}"/>
    <cellStyle name="20% - Accent2 2 2 2 3 2" xfId="36447" xr:uid="{00000000-0005-0000-0000-000067100000}"/>
    <cellStyle name="20% - Accent2 2 2 2 4" xfId="25355" xr:uid="{00000000-0005-0000-0000-000068100000}"/>
    <cellStyle name="20% - Accent2 2 2 3" xfId="5859" xr:uid="{00000000-0005-0000-0000-000069100000}"/>
    <cellStyle name="20% - Accent2 2 2 3 2" xfId="16956" xr:uid="{00000000-0005-0000-0000-00006A100000}"/>
    <cellStyle name="20% - Accent2 2 2 3 2 2" xfId="39220" xr:uid="{00000000-0005-0000-0000-00006B100000}"/>
    <cellStyle name="20% - Accent2 2 2 3 3" xfId="28128" xr:uid="{00000000-0005-0000-0000-00006C100000}"/>
    <cellStyle name="20% - Accent2 2 2 4" xfId="1265" xr:uid="{00000000-0005-0000-0000-00006D100000}"/>
    <cellStyle name="20% - Accent2 2 2 4 2" xfId="12372" xr:uid="{00000000-0005-0000-0000-00006E100000}"/>
    <cellStyle name="20% - Accent2 2 2 4 2 2" xfId="34637" xr:uid="{00000000-0005-0000-0000-00006F100000}"/>
    <cellStyle name="20% - Accent2 2 2 4 3" xfId="23545" xr:uid="{00000000-0005-0000-0000-000070100000}"/>
    <cellStyle name="20% - Accent2 2 2 5" xfId="11220" xr:uid="{00000000-0005-0000-0000-000071100000}"/>
    <cellStyle name="20% - Accent2 2 2 5 2" xfId="33487" xr:uid="{00000000-0005-0000-0000-000072100000}"/>
    <cellStyle name="20% - Accent2 2 2 6" xfId="22395" xr:uid="{00000000-0005-0000-0000-000073100000}"/>
    <cellStyle name="20% - Accent2 2 20" xfId="9854" xr:uid="{00000000-0005-0000-0000-000074100000}"/>
    <cellStyle name="20% - Accent2 2 20 2" xfId="20950" xr:uid="{00000000-0005-0000-0000-000075100000}"/>
    <cellStyle name="20% - Accent2 2 20 2 2" xfId="43214" xr:uid="{00000000-0005-0000-0000-000076100000}"/>
    <cellStyle name="20% - Accent2 2 20 3" xfId="32122" xr:uid="{00000000-0005-0000-0000-000077100000}"/>
    <cellStyle name="20% - Accent2 2 21" xfId="9880" xr:uid="{00000000-0005-0000-0000-000078100000}"/>
    <cellStyle name="20% - Accent2 2 21 2" xfId="20976" xr:uid="{00000000-0005-0000-0000-000079100000}"/>
    <cellStyle name="20% - Accent2 2 21 2 2" xfId="43240" xr:uid="{00000000-0005-0000-0000-00007A100000}"/>
    <cellStyle name="20% - Accent2 2 21 3" xfId="32148" xr:uid="{00000000-0005-0000-0000-00007B100000}"/>
    <cellStyle name="20% - Accent2 2 22" xfId="9919" xr:uid="{00000000-0005-0000-0000-00007C100000}"/>
    <cellStyle name="20% - Accent2 2 22 2" xfId="21015" xr:uid="{00000000-0005-0000-0000-00007D100000}"/>
    <cellStyle name="20% - Accent2 2 22 2 2" xfId="43279" xr:uid="{00000000-0005-0000-0000-00007E100000}"/>
    <cellStyle name="20% - Accent2 2 22 3" xfId="32187" xr:uid="{00000000-0005-0000-0000-00007F100000}"/>
    <cellStyle name="20% - Accent2 2 23" xfId="10257" xr:uid="{00000000-0005-0000-0000-000080100000}"/>
    <cellStyle name="20% - Accent2 2 23 2" xfId="21353" xr:uid="{00000000-0005-0000-0000-000081100000}"/>
    <cellStyle name="20% - Accent2 2 23 2 2" xfId="43617" xr:uid="{00000000-0005-0000-0000-000082100000}"/>
    <cellStyle name="20% - Accent2 2 23 3" xfId="32525" xr:uid="{00000000-0005-0000-0000-000083100000}"/>
    <cellStyle name="20% - Accent2 2 24" xfId="10283" xr:uid="{00000000-0005-0000-0000-000084100000}"/>
    <cellStyle name="20% - Accent2 2 24 2" xfId="21379" xr:uid="{00000000-0005-0000-0000-000085100000}"/>
    <cellStyle name="20% - Accent2 2 24 2 2" xfId="43643" xr:uid="{00000000-0005-0000-0000-000086100000}"/>
    <cellStyle name="20% - Accent2 2 24 3" xfId="32551" xr:uid="{00000000-0005-0000-0000-000087100000}"/>
    <cellStyle name="20% - Accent2 2 25" xfId="10335" xr:uid="{00000000-0005-0000-0000-000088100000}"/>
    <cellStyle name="20% - Accent2 2 25 2" xfId="21431" xr:uid="{00000000-0005-0000-0000-000089100000}"/>
    <cellStyle name="20% - Accent2 2 25 2 2" xfId="43695" xr:uid="{00000000-0005-0000-0000-00008A100000}"/>
    <cellStyle name="20% - Accent2 2 25 3" xfId="32603" xr:uid="{00000000-0005-0000-0000-00008B100000}"/>
    <cellStyle name="20% - Accent2 2 26" xfId="10361" xr:uid="{00000000-0005-0000-0000-00008C100000}"/>
    <cellStyle name="20% - Accent2 2 26 2" xfId="21457" xr:uid="{00000000-0005-0000-0000-00008D100000}"/>
    <cellStyle name="20% - Accent2 2 26 2 2" xfId="43721" xr:uid="{00000000-0005-0000-0000-00008E100000}"/>
    <cellStyle name="20% - Accent2 2 26 3" xfId="32629" xr:uid="{00000000-0005-0000-0000-00008F100000}"/>
    <cellStyle name="20% - Accent2 2 27" xfId="10387" xr:uid="{00000000-0005-0000-0000-000090100000}"/>
    <cellStyle name="20% - Accent2 2 27 2" xfId="21483" xr:uid="{00000000-0005-0000-0000-000091100000}"/>
    <cellStyle name="20% - Accent2 2 27 2 2" xfId="43747" xr:uid="{00000000-0005-0000-0000-000092100000}"/>
    <cellStyle name="20% - Accent2 2 27 3" xfId="32655" xr:uid="{00000000-0005-0000-0000-000093100000}"/>
    <cellStyle name="20% - Accent2 2 28" xfId="10413" xr:uid="{00000000-0005-0000-0000-000094100000}"/>
    <cellStyle name="20% - Accent2 2 28 2" xfId="21509" xr:uid="{00000000-0005-0000-0000-000095100000}"/>
    <cellStyle name="20% - Accent2 2 28 2 2" xfId="43773" xr:uid="{00000000-0005-0000-0000-000096100000}"/>
    <cellStyle name="20% - Accent2 2 28 3" xfId="32681" xr:uid="{00000000-0005-0000-0000-000097100000}"/>
    <cellStyle name="20% - Accent2 2 29" xfId="10439" xr:uid="{00000000-0005-0000-0000-000098100000}"/>
    <cellStyle name="20% - Accent2 2 29 2" xfId="21535" xr:uid="{00000000-0005-0000-0000-000099100000}"/>
    <cellStyle name="20% - Accent2 2 29 2 2" xfId="43799" xr:uid="{00000000-0005-0000-0000-00009A100000}"/>
    <cellStyle name="20% - Accent2 2 29 3" xfId="32707" xr:uid="{00000000-0005-0000-0000-00009B100000}"/>
    <cellStyle name="20% - Accent2 2 3" xfId="140" xr:uid="{00000000-0005-0000-0000-00009C100000}"/>
    <cellStyle name="20% - Accent2 2 3 2" xfId="8592" xr:uid="{00000000-0005-0000-0000-00009D100000}"/>
    <cellStyle name="20% - Accent2 2 3 2 2" xfId="19689" xr:uid="{00000000-0005-0000-0000-00009E100000}"/>
    <cellStyle name="20% - Accent2 2 3 2 2 2" xfId="41953" xr:uid="{00000000-0005-0000-0000-00009F100000}"/>
    <cellStyle name="20% - Accent2 2 3 2 3" xfId="30861" xr:uid="{00000000-0005-0000-0000-0000A0100000}"/>
    <cellStyle name="20% - Accent2 2 3 3" xfId="4009" xr:uid="{00000000-0005-0000-0000-0000A1100000}"/>
    <cellStyle name="20% - Accent2 2 3 3 2" xfId="15106" xr:uid="{00000000-0005-0000-0000-0000A2100000}"/>
    <cellStyle name="20% - Accent2 2 3 3 2 2" xfId="37371" xr:uid="{00000000-0005-0000-0000-0000A3100000}"/>
    <cellStyle name="20% - Accent2 2 3 3 3" xfId="26279" xr:uid="{00000000-0005-0000-0000-0000A4100000}"/>
    <cellStyle name="20% - Accent2 2 3 4" xfId="11262" xr:uid="{00000000-0005-0000-0000-0000A5100000}"/>
    <cellStyle name="20% - Accent2 2 3 4 2" xfId="33528" xr:uid="{00000000-0005-0000-0000-0000A6100000}"/>
    <cellStyle name="20% - Accent2 2 3 5" xfId="22436" xr:uid="{00000000-0005-0000-0000-0000A7100000}"/>
    <cellStyle name="20% - Accent2 2 30" xfId="10465" xr:uid="{00000000-0005-0000-0000-0000A8100000}"/>
    <cellStyle name="20% - Accent2 2 30 2" xfId="21561" xr:uid="{00000000-0005-0000-0000-0000A9100000}"/>
    <cellStyle name="20% - Accent2 2 30 2 2" xfId="43825" xr:uid="{00000000-0005-0000-0000-0000AA100000}"/>
    <cellStyle name="20% - Accent2 2 30 3" xfId="32733" xr:uid="{00000000-0005-0000-0000-0000AB100000}"/>
    <cellStyle name="20% - Accent2 2 31" xfId="10491" xr:uid="{00000000-0005-0000-0000-0000AC100000}"/>
    <cellStyle name="20% - Accent2 2 31 2" xfId="21587" xr:uid="{00000000-0005-0000-0000-0000AD100000}"/>
    <cellStyle name="20% - Accent2 2 31 2 2" xfId="43851" xr:uid="{00000000-0005-0000-0000-0000AE100000}"/>
    <cellStyle name="20% - Accent2 2 31 3" xfId="32759" xr:uid="{00000000-0005-0000-0000-0000AF100000}"/>
    <cellStyle name="20% - Accent2 2 32" xfId="10517" xr:uid="{00000000-0005-0000-0000-0000B0100000}"/>
    <cellStyle name="20% - Accent2 2 32 2" xfId="21613" xr:uid="{00000000-0005-0000-0000-0000B1100000}"/>
    <cellStyle name="20% - Accent2 2 32 2 2" xfId="43877" xr:uid="{00000000-0005-0000-0000-0000B2100000}"/>
    <cellStyle name="20% - Accent2 2 32 3" xfId="32785" xr:uid="{00000000-0005-0000-0000-0000B3100000}"/>
    <cellStyle name="20% - Accent2 2 33" xfId="10595" xr:uid="{00000000-0005-0000-0000-0000B4100000}"/>
    <cellStyle name="20% - Accent2 2 33 2" xfId="21691" xr:uid="{00000000-0005-0000-0000-0000B5100000}"/>
    <cellStyle name="20% - Accent2 2 33 2 2" xfId="43955" xr:uid="{00000000-0005-0000-0000-0000B6100000}"/>
    <cellStyle name="20% - Accent2 2 33 3" xfId="32863" xr:uid="{00000000-0005-0000-0000-0000B7100000}"/>
    <cellStyle name="20% - Accent2 2 34" xfId="10777" xr:uid="{00000000-0005-0000-0000-0000B8100000}"/>
    <cellStyle name="20% - Accent2 2 34 2" xfId="21873" xr:uid="{00000000-0005-0000-0000-0000B9100000}"/>
    <cellStyle name="20% - Accent2 2 34 2 2" xfId="44137" xr:uid="{00000000-0005-0000-0000-0000BA100000}"/>
    <cellStyle name="20% - Accent2 2 34 3" xfId="33045" xr:uid="{00000000-0005-0000-0000-0000BB100000}"/>
    <cellStyle name="20% - Accent2 2 35" xfId="11181" xr:uid="{00000000-0005-0000-0000-0000BC100000}"/>
    <cellStyle name="20% - Accent2 2 35 2" xfId="33449" xr:uid="{00000000-0005-0000-0000-0000BD100000}"/>
    <cellStyle name="20% - Accent2 2 36" xfId="22357" xr:uid="{00000000-0005-0000-0000-0000BE100000}"/>
    <cellStyle name="20% - Accent2 2 4" xfId="167" xr:uid="{00000000-0005-0000-0000-0000BF100000}"/>
    <cellStyle name="20% - Accent2 2 4 2" xfId="6783" xr:uid="{00000000-0005-0000-0000-0000C0100000}"/>
    <cellStyle name="20% - Accent2 2 4 2 2" xfId="17880" xr:uid="{00000000-0005-0000-0000-0000C1100000}"/>
    <cellStyle name="20% - Accent2 2 4 2 2 2" xfId="40144" xr:uid="{00000000-0005-0000-0000-0000C2100000}"/>
    <cellStyle name="20% - Accent2 2 4 2 3" xfId="29052" xr:uid="{00000000-0005-0000-0000-0000C3100000}"/>
    <cellStyle name="20% - Accent2 2 4 3" xfId="2200" xr:uid="{00000000-0005-0000-0000-0000C4100000}"/>
    <cellStyle name="20% - Accent2 2 4 3 2" xfId="13297" xr:uid="{00000000-0005-0000-0000-0000C5100000}"/>
    <cellStyle name="20% - Accent2 2 4 3 2 2" xfId="35562" xr:uid="{00000000-0005-0000-0000-0000C6100000}"/>
    <cellStyle name="20% - Accent2 2 4 3 3" xfId="24470" xr:uid="{00000000-0005-0000-0000-0000C7100000}"/>
    <cellStyle name="20% - Accent2 2 4 4" xfId="11288" xr:uid="{00000000-0005-0000-0000-0000C8100000}"/>
    <cellStyle name="20% - Accent2 2 4 4 2" xfId="33554" xr:uid="{00000000-0005-0000-0000-0000C9100000}"/>
    <cellStyle name="20% - Accent2 2 4 5" xfId="22462" xr:uid="{00000000-0005-0000-0000-0000CA100000}"/>
    <cellStyle name="20% - Accent2 2 5" xfId="271" xr:uid="{00000000-0005-0000-0000-0000CB100000}"/>
    <cellStyle name="20% - Accent2 2 5 2" xfId="9476" xr:uid="{00000000-0005-0000-0000-0000CC100000}"/>
    <cellStyle name="20% - Accent2 2 5 2 2" xfId="20573" xr:uid="{00000000-0005-0000-0000-0000CD100000}"/>
    <cellStyle name="20% - Accent2 2 5 2 2 2" xfId="42837" xr:uid="{00000000-0005-0000-0000-0000CE100000}"/>
    <cellStyle name="20% - Accent2 2 5 2 3" xfId="31745" xr:uid="{00000000-0005-0000-0000-0000CF100000}"/>
    <cellStyle name="20% - Accent2 2 5 3" xfId="4893" xr:uid="{00000000-0005-0000-0000-0000D0100000}"/>
    <cellStyle name="20% - Accent2 2 5 3 2" xfId="15990" xr:uid="{00000000-0005-0000-0000-0000D1100000}"/>
    <cellStyle name="20% - Accent2 2 5 3 2 2" xfId="38255" xr:uid="{00000000-0005-0000-0000-0000D2100000}"/>
    <cellStyle name="20% - Accent2 2 5 3 3" xfId="27163" xr:uid="{00000000-0005-0000-0000-0000D3100000}"/>
    <cellStyle name="20% - Accent2 2 5 4" xfId="11392" xr:uid="{00000000-0005-0000-0000-0000D4100000}"/>
    <cellStyle name="20% - Accent2 2 5 4 2" xfId="33658" xr:uid="{00000000-0005-0000-0000-0000D5100000}"/>
    <cellStyle name="20% - Accent2 2 5 5" xfId="22566" xr:uid="{00000000-0005-0000-0000-0000D6100000}"/>
    <cellStyle name="20% - Accent2 2 6" xfId="310" xr:uid="{00000000-0005-0000-0000-0000D7100000}"/>
    <cellStyle name="20% - Accent2 2 6 2" xfId="4934" xr:uid="{00000000-0005-0000-0000-0000D8100000}"/>
    <cellStyle name="20% - Accent2 2 6 2 2" xfId="16031" xr:uid="{00000000-0005-0000-0000-0000D9100000}"/>
    <cellStyle name="20% - Accent2 2 6 2 2 2" xfId="38295" xr:uid="{00000000-0005-0000-0000-0000DA100000}"/>
    <cellStyle name="20% - Accent2 2 6 2 3" xfId="27203" xr:uid="{00000000-0005-0000-0000-0000DB100000}"/>
    <cellStyle name="20% - Accent2 2 6 3" xfId="11431" xr:uid="{00000000-0005-0000-0000-0000DC100000}"/>
    <cellStyle name="20% - Accent2 2 6 3 2" xfId="33697" xr:uid="{00000000-0005-0000-0000-0000DD100000}"/>
    <cellStyle name="20% - Accent2 2 6 4" xfId="22605" xr:uid="{00000000-0005-0000-0000-0000DE100000}"/>
    <cellStyle name="20% - Accent2 2 7" xfId="339" xr:uid="{00000000-0005-0000-0000-0000DF100000}"/>
    <cellStyle name="20% - Accent2 2 7 2" xfId="11459" xr:uid="{00000000-0005-0000-0000-0000E0100000}"/>
    <cellStyle name="20% - Accent2 2 7 2 2" xfId="33725" xr:uid="{00000000-0005-0000-0000-0000E1100000}"/>
    <cellStyle name="20% - Accent2 2 7 3" xfId="22633" xr:uid="{00000000-0005-0000-0000-0000E2100000}"/>
    <cellStyle name="20% - Accent2 2 8" xfId="9542" xr:uid="{00000000-0005-0000-0000-0000E3100000}"/>
    <cellStyle name="20% - Accent2 2 8 2" xfId="20638" xr:uid="{00000000-0005-0000-0000-0000E4100000}"/>
    <cellStyle name="20% - Accent2 2 8 2 2" xfId="42902" xr:uid="{00000000-0005-0000-0000-0000E5100000}"/>
    <cellStyle name="20% - Accent2 2 8 3" xfId="31810" xr:uid="{00000000-0005-0000-0000-0000E6100000}"/>
    <cellStyle name="20% - Accent2 2 9" xfId="9568" xr:uid="{00000000-0005-0000-0000-0000E7100000}"/>
    <cellStyle name="20% - Accent2 2 9 2" xfId="20664" xr:uid="{00000000-0005-0000-0000-0000E8100000}"/>
    <cellStyle name="20% - Accent2 2 9 2 2" xfId="42928" xr:uid="{00000000-0005-0000-0000-0000E9100000}"/>
    <cellStyle name="20% - Accent2 2 9 3" xfId="31836" xr:uid="{00000000-0005-0000-0000-0000EA100000}"/>
    <cellStyle name="20% - Accent2 20" xfId="565" xr:uid="{00000000-0005-0000-0000-0000EB100000}"/>
    <cellStyle name="20% - Accent2 20 2" xfId="1502" xr:uid="{00000000-0005-0000-0000-0000EC100000}"/>
    <cellStyle name="20% - Accent2 20 2 2" xfId="3319" xr:uid="{00000000-0005-0000-0000-0000ED100000}"/>
    <cellStyle name="20% - Accent2 20 2 2 2" xfId="7902" xr:uid="{00000000-0005-0000-0000-0000EE100000}"/>
    <cellStyle name="20% - Accent2 20 2 2 2 2" xfId="18999" xr:uid="{00000000-0005-0000-0000-0000EF100000}"/>
    <cellStyle name="20% - Accent2 20 2 2 2 2 2" xfId="41263" xr:uid="{00000000-0005-0000-0000-0000F0100000}"/>
    <cellStyle name="20% - Accent2 20 2 2 2 3" xfId="30171" xr:uid="{00000000-0005-0000-0000-0000F1100000}"/>
    <cellStyle name="20% - Accent2 20 2 2 3" xfId="14416" xr:uid="{00000000-0005-0000-0000-0000F2100000}"/>
    <cellStyle name="20% - Accent2 20 2 2 3 2" xfId="36681" xr:uid="{00000000-0005-0000-0000-0000F3100000}"/>
    <cellStyle name="20% - Accent2 20 2 2 4" xfId="25589" xr:uid="{00000000-0005-0000-0000-0000F4100000}"/>
    <cellStyle name="20% - Accent2 20 2 3" xfId="6093" xr:uid="{00000000-0005-0000-0000-0000F5100000}"/>
    <cellStyle name="20% - Accent2 20 2 3 2" xfId="17190" xr:uid="{00000000-0005-0000-0000-0000F6100000}"/>
    <cellStyle name="20% - Accent2 20 2 3 2 2" xfId="39454" xr:uid="{00000000-0005-0000-0000-0000F7100000}"/>
    <cellStyle name="20% - Accent2 20 2 3 3" xfId="28362" xr:uid="{00000000-0005-0000-0000-0000F8100000}"/>
    <cellStyle name="20% - Accent2 20 2 4" xfId="12606" xr:uid="{00000000-0005-0000-0000-0000F9100000}"/>
    <cellStyle name="20% - Accent2 20 2 4 2" xfId="34871" xr:uid="{00000000-0005-0000-0000-0000FA100000}"/>
    <cellStyle name="20% - Accent2 20 2 5" xfId="23779" xr:uid="{00000000-0005-0000-0000-0000FB100000}"/>
    <cellStyle name="20% - Accent2 20 3" xfId="4243" xr:uid="{00000000-0005-0000-0000-0000FC100000}"/>
    <cellStyle name="20% - Accent2 20 3 2" xfId="8826" xr:uid="{00000000-0005-0000-0000-0000FD100000}"/>
    <cellStyle name="20% - Accent2 20 3 2 2" xfId="19923" xr:uid="{00000000-0005-0000-0000-0000FE100000}"/>
    <cellStyle name="20% - Accent2 20 3 2 2 2" xfId="42187" xr:uid="{00000000-0005-0000-0000-0000FF100000}"/>
    <cellStyle name="20% - Accent2 20 3 2 3" xfId="31095" xr:uid="{00000000-0005-0000-0000-000000110000}"/>
    <cellStyle name="20% - Accent2 20 3 3" xfId="15340" xr:uid="{00000000-0005-0000-0000-000001110000}"/>
    <cellStyle name="20% - Accent2 20 3 3 2" xfId="37605" xr:uid="{00000000-0005-0000-0000-000002110000}"/>
    <cellStyle name="20% - Accent2 20 3 4" xfId="26513" xr:uid="{00000000-0005-0000-0000-000003110000}"/>
    <cellStyle name="20% - Accent2 20 4" xfId="2434" xr:uid="{00000000-0005-0000-0000-000004110000}"/>
    <cellStyle name="20% - Accent2 20 4 2" xfId="7017" xr:uid="{00000000-0005-0000-0000-000005110000}"/>
    <cellStyle name="20% - Accent2 20 4 2 2" xfId="18114" xr:uid="{00000000-0005-0000-0000-000006110000}"/>
    <cellStyle name="20% - Accent2 20 4 2 2 2" xfId="40378" xr:uid="{00000000-0005-0000-0000-000007110000}"/>
    <cellStyle name="20% - Accent2 20 4 2 3" xfId="29286" xr:uid="{00000000-0005-0000-0000-000008110000}"/>
    <cellStyle name="20% - Accent2 20 4 3" xfId="13531" xr:uid="{00000000-0005-0000-0000-000009110000}"/>
    <cellStyle name="20% - Accent2 20 4 3 2" xfId="35796" xr:uid="{00000000-0005-0000-0000-00000A110000}"/>
    <cellStyle name="20% - Accent2 20 4 4" xfId="24704" xr:uid="{00000000-0005-0000-0000-00000B110000}"/>
    <cellStyle name="20% - Accent2 20 5" xfId="5168" xr:uid="{00000000-0005-0000-0000-00000C110000}"/>
    <cellStyle name="20% - Accent2 20 5 2" xfId="16265" xr:uid="{00000000-0005-0000-0000-00000D110000}"/>
    <cellStyle name="20% - Accent2 20 5 2 2" xfId="38529" xr:uid="{00000000-0005-0000-0000-00000E110000}"/>
    <cellStyle name="20% - Accent2 20 5 3" xfId="27437" xr:uid="{00000000-0005-0000-0000-00000F110000}"/>
    <cellStyle name="20% - Accent2 20 6" xfId="11680" xr:uid="{00000000-0005-0000-0000-000010110000}"/>
    <cellStyle name="20% - Accent2 20 6 2" xfId="33946" xr:uid="{00000000-0005-0000-0000-000011110000}"/>
    <cellStyle name="20% - Accent2 20 7" xfId="22854" xr:uid="{00000000-0005-0000-0000-000012110000}"/>
    <cellStyle name="20% - Accent2 200" xfId="22173" xr:uid="{00000000-0005-0000-0000-000013110000}"/>
    <cellStyle name="20% - Accent2 200 2" xfId="44437" xr:uid="{00000000-0005-0000-0000-000014110000}"/>
    <cellStyle name="20% - Accent2 201" xfId="22186" xr:uid="{00000000-0005-0000-0000-000015110000}"/>
    <cellStyle name="20% - Accent2 201 2" xfId="44450" xr:uid="{00000000-0005-0000-0000-000016110000}"/>
    <cellStyle name="20% - Accent2 202" xfId="22199" xr:uid="{00000000-0005-0000-0000-000017110000}"/>
    <cellStyle name="20% - Accent2 202 2" xfId="44463" xr:uid="{00000000-0005-0000-0000-000018110000}"/>
    <cellStyle name="20% - Accent2 203" xfId="22212" xr:uid="{00000000-0005-0000-0000-000019110000}"/>
    <cellStyle name="20% - Accent2 203 2" xfId="44476" xr:uid="{00000000-0005-0000-0000-00001A110000}"/>
    <cellStyle name="20% - Accent2 204" xfId="22225" xr:uid="{00000000-0005-0000-0000-00001B110000}"/>
    <cellStyle name="20% - Accent2 204 2" xfId="44489" xr:uid="{00000000-0005-0000-0000-00001C110000}"/>
    <cellStyle name="20% - Accent2 205" xfId="22238" xr:uid="{00000000-0005-0000-0000-00001D110000}"/>
    <cellStyle name="20% - Accent2 205 2" xfId="44502" xr:uid="{00000000-0005-0000-0000-00001E110000}"/>
    <cellStyle name="20% - Accent2 206" xfId="22251" xr:uid="{00000000-0005-0000-0000-00001F110000}"/>
    <cellStyle name="20% - Accent2 206 2" xfId="44515" xr:uid="{00000000-0005-0000-0000-000020110000}"/>
    <cellStyle name="20% - Accent2 207" xfId="22264" xr:uid="{00000000-0005-0000-0000-000021110000}"/>
    <cellStyle name="20% - Accent2 207 2" xfId="44528" xr:uid="{00000000-0005-0000-0000-000022110000}"/>
    <cellStyle name="20% - Accent2 208" xfId="22277" xr:uid="{00000000-0005-0000-0000-000023110000}"/>
    <cellStyle name="20% - Accent2 208 2" xfId="44541" xr:uid="{00000000-0005-0000-0000-000024110000}"/>
    <cellStyle name="20% - Accent2 209" xfId="22290" xr:uid="{00000000-0005-0000-0000-000025110000}"/>
    <cellStyle name="20% - Accent2 209 2" xfId="44554" xr:uid="{00000000-0005-0000-0000-000026110000}"/>
    <cellStyle name="20% - Accent2 21" xfId="578" xr:uid="{00000000-0005-0000-0000-000027110000}"/>
    <cellStyle name="20% - Accent2 21 2" xfId="1515" xr:uid="{00000000-0005-0000-0000-000028110000}"/>
    <cellStyle name="20% - Accent2 21 2 2" xfId="3332" xr:uid="{00000000-0005-0000-0000-000029110000}"/>
    <cellStyle name="20% - Accent2 21 2 2 2" xfId="7915" xr:uid="{00000000-0005-0000-0000-00002A110000}"/>
    <cellStyle name="20% - Accent2 21 2 2 2 2" xfId="19012" xr:uid="{00000000-0005-0000-0000-00002B110000}"/>
    <cellStyle name="20% - Accent2 21 2 2 2 2 2" xfId="41276" xr:uid="{00000000-0005-0000-0000-00002C110000}"/>
    <cellStyle name="20% - Accent2 21 2 2 2 3" xfId="30184" xr:uid="{00000000-0005-0000-0000-00002D110000}"/>
    <cellStyle name="20% - Accent2 21 2 2 3" xfId="14429" xr:uid="{00000000-0005-0000-0000-00002E110000}"/>
    <cellStyle name="20% - Accent2 21 2 2 3 2" xfId="36694" xr:uid="{00000000-0005-0000-0000-00002F110000}"/>
    <cellStyle name="20% - Accent2 21 2 2 4" xfId="25602" xr:uid="{00000000-0005-0000-0000-000030110000}"/>
    <cellStyle name="20% - Accent2 21 2 3" xfId="6106" xr:uid="{00000000-0005-0000-0000-000031110000}"/>
    <cellStyle name="20% - Accent2 21 2 3 2" xfId="17203" xr:uid="{00000000-0005-0000-0000-000032110000}"/>
    <cellStyle name="20% - Accent2 21 2 3 2 2" xfId="39467" xr:uid="{00000000-0005-0000-0000-000033110000}"/>
    <cellStyle name="20% - Accent2 21 2 3 3" xfId="28375" xr:uid="{00000000-0005-0000-0000-000034110000}"/>
    <cellStyle name="20% - Accent2 21 2 4" xfId="12619" xr:uid="{00000000-0005-0000-0000-000035110000}"/>
    <cellStyle name="20% - Accent2 21 2 4 2" xfId="34884" xr:uid="{00000000-0005-0000-0000-000036110000}"/>
    <cellStyle name="20% - Accent2 21 2 5" xfId="23792" xr:uid="{00000000-0005-0000-0000-000037110000}"/>
    <cellStyle name="20% - Accent2 21 3" xfId="4256" xr:uid="{00000000-0005-0000-0000-000038110000}"/>
    <cellStyle name="20% - Accent2 21 3 2" xfId="8839" xr:uid="{00000000-0005-0000-0000-000039110000}"/>
    <cellStyle name="20% - Accent2 21 3 2 2" xfId="19936" xr:uid="{00000000-0005-0000-0000-00003A110000}"/>
    <cellStyle name="20% - Accent2 21 3 2 2 2" xfId="42200" xr:uid="{00000000-0005-0000-0000-00003B110000}"/>
    <cellStyle name="20% - Accent2 21 3 2 3" xfId="31108" xr:uid="{00000000-0005-0000-0000-00003C110000}"/>
    <cellStyle name="20% - Accent2 21 3 3" xfId="15353" xr:uid="{00000000-0005-0000-0000-00003D110000}"/>
    <cellStyle name="20% - Accent2 21 3 3 2" xfId="37618" xr:uid="{00000000-0005-0000-0000-00003E110000}"/>
    <cellStyle name="20% - Accent2 21 3 4" xfId="26526" xr:uid="{00000000-0005-0000-0000-00003F110000}"/>
    <cellStyle name="20% - Accent2 21 4" xfId="2447" xr:uid="{00000000-0005-0000-0000-000040110000}"/>
    <cellStyle name="20% - Accent2 21 4 2" xfId="7030" xr:uid="{00000000-0005-0000-0000-000041110000}"/>
    <cellStyle name="20% - Accent2 21 4 2 2" xfId="18127" xr:uid="{00000000-0005-0000-0000-000042110000}"/>
    <cellStyle name="20% - Accent2 21 4 2 2 2" xfId="40391" xr:uid="{00000000-0005-0000-0000-000043110000}"/>
    <cellStyle name="20% - Accent2 21 4 2 3" xfId="29299" xr:uid="{00000000-0005-0000-0000-000044110000}"/>
    <cellStyle name="20% - Accent2 21 4 3" xfId="13544" xr:uid="{00000000-0005-0000-0000-000045110000}"/>
    <cellStyle name="20% - Accent2 21 4 3 2" xfId="35809" xr:uid="{00000000-0005-0000-0000-000046110000}"/>
    <cellStyle name="20% - Accent2 21 4 4" xfId="24717" xr:uid="{00000000-0005-0000-0000-000047110000}"/>
    <cellStyle name="20% - Accent2 21 5" xfId="5181" xr:uid="{00000000-0005-0000-0000-000048110000}"/>
    <cellStyle name="20% - Accent2 21 5 2" xfId="16278" xr:uid="{00000000-0005-0000-0000-000049110000}"/>
    <cellStyle name="20% - Accent2 21 5 2 2" xfId="38542" xr:uid="{00000000-0005-0000-0000-00004A110000}"/>
    <cellStyle name="20% - Accent2 21 5 3" xfId="27450" xr:uid="{00000000-0005-0000-0000-00004B110000}"/>
    <cellStyle name="20% - Accent2 21 6" xfId="11693" xr:uid="{00000000-0005-0000-0000-00004C110000}"/>
    <cellStyle name="20% - Accent2 21 6 2" xfId="33959" xr:uid="{00000000-0005-0000-0000-00004D110000}"/>
    <cellStyle name="20% - Accent2 21 7" xfId="22867" xr:uid="{00000000-0005-0000-0000-00004E110000}"/>
    <cellStyle name="20% - Accent2 210" xfId="22303" xr:uid="{00000000-0005-0000-0000-00004F110000}"/>
    <cellStyle name="20% - Accent2 210 2" xfId="44567" xr:uid="{00000000-0005-0000-0000-000050110000}"/>
    <cellStyle name="20% - Accent2 211" xfId="22316" xr:uid="{00000000-0005-0000-0000-000051110000}"/>
    <cellStyle name="20% - Accent2 211 2" xfId="44580" xr:uid="{00000000-0005-0000-0000-000052110000}"/>
    <cellStyle name="20% - Accent2 212" xfId="22329" xr:uid="{00000000-0005-0000-0000-000053110000}"/>
    <cellStyle name="20% - Accent2 212 2" xfId="44593" xr:uid="{00000000-0005-0000-0000-000054110000}"/>
    <cellStyle name="20% - Accent2 213" xfId="22342" xr:uid="{00000000-0005-0000-0000-000055110000}"/>
    <cellStyle name="20% - Accent2 213 2" xfId="44606" xr:uid="{00000000-0005-0000-0000-000056110000}"/>
    <cellStyle name="20% - Accent2 214" xfId="22383" xr:uid="{00000000-0005-0000-0000-000057110000}"/>
    <cellStyle name="20% - Accent2 22" xfId="591" xr:uid="{00000000-0005-0000-0000-000058110000}"/>
    <cellStyle name="20% - Accent2 22 2" xfId="1528" xr:uid="{00000000-0005-0000-0000-000059110000}"/>
    <cellStyle name="20% - Accent2 22 2 2" xfId="3345" xr:uid="{00000000-0005-0000-0000-00005A110000}"/>
    <cellStyle name="20% - Accent2 22 2 2 2" xfId="7928" xr:uid="{00000000-0005-0000-0000-00005B110000}"/>
    <cellStyle name="20% - Accent2 22 2 2 2 2" xfId="19025" xr:uid="{00000000-0005-0000-0000-00005C110000}"/>
    <cellStyle name="20% - Accent2 22 2 2 2 2 2" xfId="41289" xr:uid="{00000000-0005-0000-0000-00005D110000}"/>
    <cellStyle name="20% - Accent2 22 2 2 2 3" xfId="30197" xr:uid="{00000000-0005-0000-0000-00005E110000}"/>
    <cellStyle name="20% - Accent2 22 2 2 3" xfId="14442" xr:uid="{00000000-0005-0000-0000-00005F110000}"/>
    <cellStyle name="20% - Accent2 22 2 2 3 2" xfId="36707" xr:uid="{00000000-0005-0000-0000-000060110000}"/>
    <cellStyle name="20% - Accent2 22 2 2 4" xfId="25615" xr:uid="{00000000-0005-0000-0000-000061110000}"/>
    <cellStyle name="20% - Accent2 22 2 3" xfId="6119" xr:uid="{00000000-0005-0000-0000-000062110000}"/>
    <cellStyle name="20% - Accent2 22 2 3 2" xfId="17216" xr:uid="{00000000-0005-0000-0000-000063110000}"/>
    <cellStyle name="20% - Accent2 22 2 3 2 2" xfId="39480" xr:uid="{00000000-0005-0000-0000-000064110000}"/>
    <cellStyle name="20% - Accent2 22 2 3 3" xfId="28388" xr:uid="{00000000-0005-0000-0000-000065110000}"/>
    <cellStyle name="20% - Accent2 22 2 4" xfId="12632" xr:uid="{00000000-0005-0000-0000-000066110000}"/>
    <cellStyle name="20% - Accent2 22 2 4 2" xfId="34897" xr:uid="{00000000-0005-0000-0000-000067110000}"/>
    <cellStyle name="20% - Accent2 22 2 5" xfId="23805" xr:uid="{00000000-0005-0000-0000-000068110000}"/>
    <cellStyle name="20% - Accent2 22 3" xfId="4269" xr:uid="{00000000-0005-0000-0000-000069110000}"/>
    <cellStyle name="20% - Accent2 22 3 2" xfId="8852" xr:uid="{00000000-0005-0000-0000-00006A110000}"/>
    <cellStyle name="20% - Accent2 22 3 2 2" xfId="19949" xr:uid="{00000000-0005-0000-0000-00006B110000}"/>
    <cellStyle name="20% - Accent2 22 3 2 2 2" xfId="42213" xr:uid="{00000000-0005-0000-0000-00006C110000}"/>
    <cellStyle name="20% - Accent2 22 3 2 3" xfId="31121" xr:uid="{00000000-0005-0000-0000-00006D110000}"/>
    <cellStyle name="20% - Accent2 22 3 3" xfId="15366" xr:uid="{00000000-0005-0000-0000-00006E110000}"/>
    <cellStyle name="20% - Accent2 22 3 3 2" xfId="37631" xr:uid="{00000000-0005-0000-0000-00006F110000}"/>
    <cellStyle name="20% - Accent2 22 3 4" xfId="26539" xr:uid="{00000000-0005-0000-0000-000070110000}"/>
    <cellStyle name="20% - Accent2 22 4" xfId="2460" xr:uid="{00000000-0005-0000-0000-000071110000}"/>
    <cellStyle name="20% - Accent2 22 4 2" xfId="7043" xr:uid="{00000000-0005-0000-0000-000072110000}"/>
    <cellStyle name="20% - Accent2 22 4 2 2" xfId="18140" xr:uid="{00000000-0005-0000-0000-000073110000}"/>
    <cellStyle name="20% - Accent2 22 4 2 2 2" xfId="40404" xr:uid="{00000000-0005-0000-0000-000074110000}"/>
    <cellStyle name="20% - Accent2 22 4 2 3" xfId="29312" xr:uid="{00000000-0005-0000-0000-000075110000}"/>
    <cellStyle name="20% - Accent2 22 4 3" xfId="13557" xr:uid="{00000000-0005-0000-0000-000076110000}"/>
    <cellStyle name="20% - Accent2 22 4 3 2" xfId="35822" xr:uid="{00000000-0005-0000-0000-000077110000}"/>
    <cellStyle name="20% - Accent2 22 4 4" xfId="24730" xr:uid="{00000000-0005-0000-0000-000078110000}"/>
    <cellStyle name="20% - Accent2 22 5" xfId="5194" xr:uid="{00000000-0005-0000-0000-000079110000}"/>
    <cellStyle name="20% - Accent2 22 5 2" xfId="16291" xr:uid="{00000000-0005-0000-0000-00007A110000}"/>
    <cellStyle name="20% - Accent2 22 5 2 2" xfId="38555" xr:uid="{00000000-0005-0000-0000-00007B110000}"/>
    <cellStyle name="20% - Accent2 22 5 3" xfId="27463" xr:uid="{00000000-0005-0000-0000-00007C110000}"/>
    <cellStyle name="20% - Accent2 22 6" xfId="11706" xr:uid="{00000000-0005-0000-0000-00007D110000}"/>
    <cellStyle name="20% - Accent2 22 6 2" xfId="33972" xr:uid="{00000000-0005-0000-0000-00007E110000}"/>
    <cellStyle name="20% - Accent2 22 7" xfId="22880" xr:uid="{00000000-0005-0000-0000-00007F110000}"/>
    <cellStyle name="20% - Accent2 23" xfId="604" xr:uid="{00000000-0005-0000-0000-000080110000}"/>
    <cellStyle name="20% - Accent2 23 2" xfId="1541" xr:uid="{00000000-0005-0000-0000-000081110000}"/>
    <cellStyle name="20% - Accent2 23 2 2" xfId="3358" xr:uid="{00000000-0005-0000-0000-000082110000}"/>
    <cellStyle name="20% - Accent2 23 2 2 2" xfId="7941" xr:uid="{00000000-0005-0000-0000-000083110000}"/>
    <cellStyle name="20% - Accent2 23 2 2 2 2" xfId="19038" xr:uid="{00000000-0005-0000-0000-000084110000}"/>
    <cellStyle name="20% - Accent2 23 2 2 2 2 2" xfId="41302" xr:uid="{00000000-0005-0000-0000-000085110000}"/>
    <cellStyle name="20% - Accent2 23 2 2 2 3" xfId="30210" xr:uid="{00000000-0005-0000-0000-000086110000}"/>
    <cellStyle name="20% - Accent2 23 2 2 3" xfId="14455" xr:uid="{00000000-0005-0000-0000-000087110000}"/>
    <cellStyle name="20% - Accent2 23 2 2 3 2" xfId="36720" xr:uid="{00000000-0005-0000-0000-000088110000}"/>
    <cellStyle name="20% - Accent2 23 2 2 4" xfId="25628" xr:uid="{00000000-0005-0000-0000-000089110000}"/>
    <cellStyle name="20% - Accent2 23 2 3" xfId="6132" xr:uid="{00000000-0005-0000-0000-00008A110000}"/>
    <cellStyle name="20% - Accent2 23 2 3 2" xfId="17229" xr:uid="{00000000-0005-0000-0000-00008B110000}"/>
    <cellStyle name="20% - Accent2 23 2 3 2 2" xfId="39493" xr:uid="{00000000-0005-0000-0000-00008C110000}"/>
    <cellStyle name="20% - Accent2 23 2 3 3" xfId="28401" xr:uid="{00000000-0005-0000-0000-00008D110000}"/>
    <cellStyle name="20% - Accent2 23 2 4" xfId="12645" xr:uid="{00000000-0005-0000-0000-00008E110000}"/>
    <cellStyle name="20% - Accent2 23 2 4 2" xfId="34910" xr:uid="{00000000-0005-0000-0000-00008F110000}"/>
    <cellStyle name="20% - Accent2 23 2 5" xfId="23818" xr:uid="{00000000-0005-0000-0000-000090110000}"/>
    <cellStyle name="20% - Accent2 23 3" xfId="4282" xr:uid="{00000000-0005-0000-0000-000091110000}"/>
    <cellStyle name="20% - Accent2 23 3 2" xfId="8865" xr:uid="{00000000-0005-0000-0000-000092110000}"/>
    <cellStyle name="20% - Accent2 23 3 2 2" xfId="19962" xr:uid="{00000000-0005-0000-0000-000093110000}"/>
    <cellStyle name="20% - Accent2 23 3 2 2 2" xfId="42226" xr:uid="{00000000-0005-0000-0000-000094110000}"/>
    <cellStyle name="20% - Accent2 23 3 2 3" xfId="31134" xr:uid="{00000000-0005-0000-0000-000095110000}"/>
    <cellStyle name="20% - Accent2 23 3 3" xfId="15379" xr:uid="{00000000-0005-0000-0000-000096110000}"/>
    <cellStyle name="20% - Accent2 23 3 3 2" xfId="37644" xr:uid="{00000000-0005-0000-0000-000097110000}"/>
    <cellStyle name="20% - Accent2 23 3 4" xfId="26552" xr:uid="{00000000-0005-0000-0000-000098110000}"/>
    <cellStyle name="20% - Accent2 23 4" xfId="2473" xr:uid="{00000000-0005-0000-0000-000099110000}"/>
    <cellStyle name="20% - Accent2 23 4 2" xfId="7056" xr:uid="{00000000-0005-0000-0000-00009A110000}"/>
    <cellStyle name="20% - Accent2 23 4 2 2" xfId="18153" xr:uid="{00000000-0005-0000-0000-00009B110000}"/>
    <cellStyle name="20% - Accent2 23 4 2 2 2" xfId="40417" xr:uid="{00000000-0005-0000-0000-00009C110000}"/>
    <cellStyle name="20% - Accent2 23 4 2 3" xfId="29325" xr:uid="{00000000-0005-0000-0000-00009D110000}"/>
    <cellStyle name="20% - Accent2 23 4 3" xfId="13570" xr:uid="{00000000-0005-0000-0000-00009E110000}"/>
    <cellStyle name="20% - Accent2 23 4 3 2" xfId="35835" xr:uid="{00000000-0005-0000-0000-00009F110000}"/>
    <cellStyle name="20% - Accent2 23 4 4" xfId="24743" xr:uid="{00000000-0005-0000-0000-0000A0110000}"/>
    <cellStyle name="20% - Accent2 23 5" xfId="5207" xr:uid="{00000000-0005-0000-0000-0000A1110000}"/>
    <cellStyle name="20% - Accent2 23 5 2" xfId="16304" xr:uid="{00000000-0005-0000-0000-0000A2110000}"/>
    <cellStyle name="20% - Accent2 23 5 2 2" xfId="38568" xr:uid="{00000000-0005-0000-0000-0000A3110000}"/>
    <cellStyle name="20% - Accent2 23 5 3" xfId="27476" xr:uid="{00000000-0005-0000-0000-0000A4110000}"/>
    <cellStyle name="20% - Accent2 23 6" xfId="11719" xr:uid="{00000000-0005-0000-0000-0000A5110000}"/>
    <cellStyle name="20% - Accent2 23 6 2" xfId="33985" xr:uid="{00000000-0005-0000-0000-0000A6110000}"/>
    <cellStyle name="20% - Accent2 23 7" xfId="22893" xr:uid="{00000000-0005-0000-0000-0000A7110000}"/>
    <cellStyle name="20% - Accent2 24" xfId="617" xr:uid="{00000000-0005-0000-0000-0000A8110000}"/>
    <cellStyle name="20% - Accent2 24 2" xfId="1554" xr:uid="{00000000-0005-0000-0000-0000A9110000}"/>
    <cellStyle name="20% - Accent2 24 2 2" xfId="3371" xr:uid="{00000000-0005-0000-0000-0000AA110000}"/>
    <cellStyle name="20% - Accent2 24 2 2 2" xfId="7954" xr:uid="{00000000-0005-0000-0000-0000AB110000}"/>
    <cellStyle name="20% - Accent2 24 2 2 2 2" xfId="19051" xr:uid="{00000000-0005-0000-0000-0000AC110000}"/>
    <cellStyle name="20% - Accent2 24 2 2 2 2 2" xfId="41315" xr:uid="{00000000-0005-0000-0000-0000AD110000}"/>
    <cellStyle name="20% - Accent2 24 2 2 2 3" xfId="30223" xr:uid="{00000000-0005-0000-0000-0000AE110000}"/>
    <cellStyle name="20% - Accent2 24 2 2 3" xfId="14468" xr:uid="{00000000-0005-0000-0000-0000AF110000}"/>
    <cellStyle name="20% - Accent2 24 2 2 3 2" xfId="36733" xr:uid="{00000000-0005-0000-0000-0000B0110000}"/>
    <cellStyle name="20% - Accent2 24 2 2 4" xfId="25641" xr:uid="{00000000-0005-0000-0000-0000B1110000}"/>
    <cellStyle name="20% - Accent2 24 2 3" xfId="6145" xr:uid="{00000000-0005-0000-0000-0000B2110000}"/>
    <cellStyle name="20% - Accent2 24 2 3 2" xfId="17242" xr:uid="{00000000-0005-0000-0000-0000B3110000}"/>
    <cellStyle name="20% - Accent2 24 2 3 2 2" xfId="39506" xr:uid="{00000000-0005-0000-0000-0000B4110000}"/>
    <cellStyle name="20% - Accent2 24 2 3 3" xfId="28414" xr:uid="{00000000-0005-0000-0000-0000B5110000}"/>
    <cellStyle name="20% - Accent2 24 2 4" xfId="12658" xr:uid="{00000000-0005-0000-0000-0000B6110000}"/>
    <cellStyle name="20% - Accent2 24 2 4 2" xfId="34923" xr:uid="{00000000-0005-0000-0000-0000B7110000}"/>
    <cellStyle name="20% - Accent2 24 2 5" xfId="23831" xr:uid="{00000000-0005-0000-0000-0000B8110000}"/>
    <cellStyle name="20% - Accent2 24 3" xfId="4295" xr:uid="{00000000-0005-0000-0000-0000B9110000}"/>
    <cellStyle name="20% - Accent2 24 3 2" xfId="8878" xr:uid="{00000000-0005-0000-0000-0000BA110000}"/>
    <cellStyle name="20% - Accent2 24 3 2 2" xfId="19975" xr:uid="{00000000-0005-0000-0000-0000BB110000}"/>
    <cellStyle name="20% - Accent2 24 3 2 2 2" xfId="42239" xr:uid="{00000000-0005-0000-0000-0000BC110000}"/>
    <cellStyle name="20% - Accent2 24 3 2 3" xfId="31147" xr:uid="{00000000-0005-0000-0000-0000BD110000}"/>
    <cellStyle name="20% - Accent2 24 3 3" xfId="15392" xr:uid="{00000000-0005-0000-0000-0000BE110000}"/>
    <cellStyle name="20% - Accent2 24 3 3 2" xfId="37657" xr:uid="{00000000-0005-0000-0000-0000BF110000}"/>
    <cellStyle name="20% - Accent2 24 3 4" xfId="26565" xr:uid="{00000000-0005-0000-0000-0000C0110000}"/>
    <cellStyle name="20% - Accent2 24 4" xfId="2486" xr:uid="{00000000-0005-0000-0000-0000C1110000}"/>
    <cellStyle name="20% - Accent2 24 4 2" xfId="7069" xr:uid="{00000000-0005-0000-0000-0000C2110000}"/>
    <cellStyle name="20% - Accent2 24 4 2 2" xfId="18166" xr:uid="{00000000-0005-0000-0000-0000C3110000}"/>
    <cellStyle name="20% - Accent2 24 4 2 2 2" xfId="40430" xr:uid="{00000000-0005-0000-0000-0000C4110000}"/>
    <cellStyle name="20% - Accent2 24 4 2 3" xfId="29338" xr:uid="{00000000-0005-0000-0000-0000C5110000}"/>
    <cellStyle name="20% - Accent2 24 4 3" xfId="13583" xr:uid="{00000000-0005-0000-0000-0000C6110000}"/>
    <cellStyle name="20% - Accent2 24 4 3 2" xfId="35848" xr:uid="{00000000-0005-0000-0000-0000C7110000}"/>
    <cellStyle name="20% - Accent2 24 4 4" xfId="24756" xr:uid="{00000000-0005-0000-0000-0000C8110000}"/>
    <cellStyle name="20% - Accent2 24 5" xfId="5220" xr:uid="{00000000-0005-0000-0000-0000C9110000}"/>
    <cellStyle name="20% - Accent2 24 5 2" xfId="16317" xr:uid="{00000000-0005-0000-0000-0000CA110000}"/>
    <cellStyle name="20% - Accent2 24 5 2 2" xfId="38581" xr:uid="{00000000-0005-0000-0000-0000CB110000}"/>
    <cellStyle name="20% - Accent2 24 5 3" xfId="27489" xr:uid="{00000000-0005-0000-0000-0000CC110000}"/>
    <cellStyle name="20% - Accent2 24 6" xfId="11732" xr:uid="{00000000-0005-0000-0000-0000CD110000}"/>
    <cellStyle name="20% - Accent2 24 6 2" xfId="33998" xr:uid="{00000000-0005-0000-0000-0000CE110000}"/>
    <cellStyle name="20% - Accent2 24 7" xfId="22906" xr:uid="{00000000-0005-0000-0000-0000CF110000}"/>
    <cellStyle name="20% - Accent2 25" xfId="631" xr:uid="{00000000-0005-0000-0000-0000D0110000}"/>
    <cellStyle name="20% - Accent2 25 2" xfId="1568" xr:uid="{00000000-0005-0000-0000-0000D1110000}"/>
    <cellStyle name="20% - Accent2 25 2 2" xfId="3384" xr:uid="{00000000-0005-0000-0000-0000D2110000}"/>
    <cellStyle name="20% - Accent2 25 2 2 2" xfId="7967" xr:uid="{00000000-0005-0000-0000-0000D3110000}"/>
    <cellStyle name="20% - Accent2 25 2 2 2 2" xfId="19064" xr:uid="{00000000-0005-0000-0000-0000D4110000}"/>
    <cellStyle name="20% - Accent2 25 2 2 2 2 2" xfId="41328" xr:uid="{00000000-0005-0000-0000-0000D5110000}"/>
    <cellStyle name="20% - Accent2 25 2 2 2 3" xfId="30236" xr:uid="{00000000-0005-0000-0000-0000D6110000}"/>
    <cellStyle name="20% - Accent2 25 2 2 3" xfId="14481" xr:uid="{00000000-0005-0000-0000-0000D7110000}"/>
    <cellStyle name="20% - Accent2 25 2 2 3 2" xfId="36746" xr:uid="{00000000-0005-0000-0000-0000D8110000}"/>
    <cellStyle name="20% - Accent2 25 2 2 4" xfId="25654" xr:uid="{00000000-0005-0000-0000-0000D9110000}"/>
    <cellStyle name="20% - Accent2 25 2 3" xfId="6158" xr:uid="{00000000-0005-0000-0000-0000DA110000}"/>
    <cellStyle name="20% - Accent2 25 2 3 2" xfId="17255" xr:uid="{00000000-0005-0000-0000-0000DB110000}"/>
    <cellStyle name="20% - Accent2 25 2 3 2 2" xfId="39519" xr:uid="{00000000-0005-0000-0000-0000DC110000}"/>
    <cellStyle name="20% - Accent2 25 2 3 3" xfId="28427" xr:uid="{00000000-0005-0000-0000-0000DD110000}"/>
    <cellStyle name="20% - Accent2 25 2 4" xfId="12671" xr:uid="{00000000-0005-0000-0000-0000DE110000}"/>
    <cellStyle name="20% - Accent2 25 2 4 2" xfId="34936" xr:uid="{00000000-0005-0000-0000-0000DF110000}"/>
    <cellStyle name="20% - Accent2 25 2 5" xfId="23844" xr:uid="{00000000-0005-0000-0000-0000E0110000}"/>
    <cellStyle name="20% - Accent2 25 3" xfId="4308" xr:uid="{00000000-0005-0000-0000-0000E1110000}"/>
    <cellStyle name="20% - Accent2 25 3 2" xfId="8891" xr:uid="{00000000-0005-0000-0000-0000E2110000}"/>
    <cellStyle name="20% - Accent2 25 3 2 2" xfId="19988" xr:uid="{00000000-0005-0000-0000-0000E3110000}"/>
    <cellStyle name="20% - Accent2 25 3 2 2 2" xfId="42252" xr:uid="{00000000-0005-0000-0000-0000E4110000}"/>
    <cellStyle name="20% - Accent2 25 3 2 3" xfId="31160" xr:uid="{00000000-0005-0000-0000-0000E5110000}"/>
    <cellStyle name="20% - Accent2 25 3 3" xfId="15405" xr:uid="{00000000-0005-0000-0000-0000E6110000}"/>
    <cellStyle name="20% - Accent2 25 3 3 2" xfId="37670" xr:uid="{00000000-0005-0000-0000-0000E7110000}"/>
    <cellStyle name="20% - Accent2 25 3 4" xfId="26578" xr:uid="{00000000-0005-0000-0000-0000E8110000}"/>
    <cellStyle name="20% - Accent2 25 4" xfId="2499" xr:uid="{00000000-0005-0000-0000-0000E9110000}"/>
    <cellStyle name="20% - Accent2 25 4 2" xfId="7082" xr:uid="{00000000-0005-0000-0000-0000EA110000}"/>
    <cellStyle name="20% - Accent2 25 4 2 2" xfId="18179" xr:uid="{00000000-0005-0000-0000-0000EB110000}"/>
    <cellStyle name="20% - Accent2 25 4 2 2 2" xfId="40443" xr:uid="{00000000-0005-0000-0000-0000EC110000}"/>
    <cellStyle name="20% - Accent2 25 4 2 3" xfId="29351" xr:uid="{00000000-0005-0000-0000-0000ED110000}"/>
    <cellStyle name="20% - Accent2 25 4 3" xfId="13596" xr:uid="{00000000-0005-0000-0000-0000EE110000}"/>
    <cellStyle name="20% - Accent2 25 4 3 2" xfId="35861" xr:uid="{00000000-0005-0000-0000-0000EF110000}"/>
    <cellStyle name="20% - Accent2 25 4 4" xfId="24769" xr:uid="{00000000-0005-0000-0000-0000F0110000}"/>
    <cellStyle name="20% - Accent2 25 5" xfId="5233" xr:uid="{00000000-0005-0000-0000-0000F1110000}"/>
    <cellStyle name="20% - Accent2 25 5 2" xfId="16330" xr:uid="{00000000-0005-0000-0000-0000F2110000}"/>
    <cellStyle name="20% - Accent2 25 5 2 2" xfId="38594" xr:uid="{00000000-0005-0000-0000-0000F3110000}"/>
    <cellStyle name="20% - Accent2 25 5 3" xfId="27502" xr:uid="{00000000-0005-0000-0000-0000F4110000}"/>
    <cellStyle name="20% - Accent2 25 6" xfId="11745" xr:uid="{00000000-0005-0000-0000-0000F5110000}"/>
    <cellStyle name="20% - Accent2 25 6 2" xfId="34011" xr:uid="{00000000-0005-0000-0000-0000F6110000}"/>
    <cellStyle name="20% - Accent2 25 7" xfId="22919" xr:uid="{00000000-0005-0000-0000-0000F7110000}"/>
    <cellStyle name="20% - Accent2 26" xfId="644" xr:uid="{00000000-0005-0000-0000-0000F8110000}"/>
    <cellStyle name="20% - Accent2 26 2" xfId="1581" xr:uid="{00000000-0005-0000-0000-0000F9110000}"/>
    <cellStyle name="20% - Accent2 26 2 2" xfId="3397" xr:uid="{00000000-0005-0000-0000-0000FA110000}"/>
    <cellStyle name="20% - Accent2 26 2 2 2" xfId="7980" xr:uid="{00000000-0005-0000-0000-0000FB110000}"/>
    <cellStyle name="20% - Accent2 26 2 2 2 2" xfId="19077" xr:uid="{00000000-0005-0000-0000-0000FC110000}"/>
    <cellStyle name="20% - Accent2 26 2 2 2 2 2" xfId="41341" xr:uid="{00000000-0005-0000-0000-0000FD110000}"/>
    <cellStyle name="20% - Accent2 26 2 2 2 3" xfId="30249" xr:uid="{00000000-0005-0000-0000-0000FE110000}"/>
    <cellStyle name="20% - Accent2 26 2 2 3" xfId="14494" xr:uid="{00000000-0005-0000-0000-0000FF110000}"/>
    <cellStyle name="20% - Accent2 26 2 2 3 2" xfId="36759" xr:uid="{00000000-0005-0000-0000-000000120000}"/>
    <cellStyle name="20% - Accent2 26 2 2 4" xfId="25667" xr:uid="{00000000-0005-0000-0000-000001120000}"/>
    <cellStyle name="20% - Accent2 26 2 3" xfId="6171" xr:uid="{00000000-0005-0000-0000-000002120000}"/>
    <cellStyle name="20% - Accent2 26 2 3 2" xfId="17268" xr:uid="{00000000-0005-0000-0000-000003120000}"/>
    <cellStyle name="20% - Accent2 26 2 3 2 2" xfId="39532" xr:uid="{00000000-0005-0000-0000-000004120000}"/>
    <cellStyle name="20% - Accent2 26 2 3 3" xfId="28440" xr:uid="{00000000-0005-0000-0000-000005120000}"/>
    <cellStyle name="20% - Accent2 26 2 4" xfId="12684" xr:uid="{00000000-0005-0000-0000-000006120000}"/>
    <cellStyle name="20% - Accent2 26 2 4 2" xfId="34949" xr:uid="{00000000-0005-0000-0000-000007120000}"/>
    <cellStyle name="20% - Accent2 26 2 5" xfId="23857" xr:uid="{00000000-0005-0000-0000-000008120000}"/>
    <cellStyle name="20% - Accent2 26 3" xfId="4321" xr:uid="{00000000-0005-0000-0000-000009120000}"/>
    <cellStyle name="20% - Accent2 26 3 2" xfId="8904" xr:uid="{00000000-0005-0000-0000-00000A120000}"/>
    <cellStyle name="20% - Accent2 26 3 2 2" xfId="20001" xr:uid="{00000000-0005-0000-0000-00000B120000}"/>
    <cellStyle name="20% - Accent2 26 3 2 2 2" xfId="42265" xr:uid="{00000000-0005-0000-0000-00000C120000}"/>
    <cellStyle name="20% - Accent2 26 3 2 3" xfId="31173" xr:uid="{00000000-0005-0000-0000-00000D120000}"/>
    <cellStyle name="20% - Accent2 26 3 3" xfId="15418" xr:uid="{00000000-0005-0000-0000-00000E120000}"/>
    <cellStyle name="20% - Accent2 26 3 3 2" xfId="37683" xr:uid="{00000000-0005-0000-0000-00000F120000}"/>
    <cellStyle name="20% - Accent2 26 3 4" xfId="26591" xr:uid="{00000000-0005-0000-0000-000010120000}"/>
    <cellStyle name="20% - Accent2 26 4" xfId="2512" xr:uid="{00000000-0005-0000-0000-000011120000}"/>
    <cellStyle name="20% - Accent2 26 4 2" xfId="7095" xr:uid="{00000000-0005-0000-0000-000012120000}"/>
    <cellStyle name="20% - Accent2 26 4 2 2" xfId="18192" xr:uid="{00000000-0005-0000-0000-000013120000}"/>
    <cellStyle name="20% - Accent2 26 4 2 2 2" xfId="40456" xr:uid="{00000000-0005-0000-0000-000014120000}"/>
    <cellStyle name="20% - Accent2 26 4 2 3" xfId="29364" xr:uid="{00000000-0005-0000-0000-000015120000}"/>
    <cellStyle name="20% - Accent2 26 4 3" xfId="13609" xr:uid="{00000000-0005-0000-0000-000016120000}"/>
    <cellStyle name="20% - Accent2 26 4 3 2" xfId="35874" xr:uid="{00000000-0005-0000-0000-000017120000}"/>
    <cellStyle name="20% - Accent2 26 4 4" xfId="24782" xr:uid="{00000000-0005-0000-0000-000018120000}"/>
    <cellStyle name="20% - Accent2 26 5" xfId="5246" xr:uid="{00000000-0005-0000-0000-000019120000}"/>
    <cellStyle name="20% - Accent2 26 5 2" xfId="16343" xr:uid="{00000000-0005-0000-0000-00001A120000}"/>
    <cellStyle name="20% - Accent2 26 5 2 2" xfId="38607" xr:uid="{00000000-0005-0000-0000-00001B120000}"/>
    <cellStyle name="20% - Accent2 26 5 3" xfId="27515" xr:uid="{00000000-0005-0000-0000-00001C120000}"/>
    <cellStyle name="20% - Accent2 26 6" xfId="11758" xr:uid="{00000000-0005-0000-0000-00001D120000}"/>
    <cellStyle name="20% - Accent2 26 6 2" xfId="34024" xr:uid="{00000000-0005-0000-0000-00001E120000}"/>
    <cellStyle name="20% - Accent2 26 7" xfId="22932" xr:uid="{00000000-0005-0000-0000-00001F120000}"/>
    <cellStyle name="20% - Accent2 27" xfId="657" xr:uid="{00000000-0005-0000-0000-000020120000}"/>
    <cellStyle name="20% - Accent2 27 2" xfId="1594" xr:uid="{00000000-0005-0000-0000-000021120000}"/>
    <cellStyle name="20% - Accent2 27 2 2" xfId="3410" xr:uid="{00000000-0005-0000-0000-000022120000}"/>
    <cellStyle name="20% - Accent2 27 2 2 2" xfId="7993" xr:uid="{00000000-0005-0000-0000-000023120000}"/>
    <cellStyle name="20% - Accent2 27 2 2 2 2" xfId="19090" xr:uid="{00000000-0005-0000-0000-000024120000}"/>
    <cellStyle name="20% - Accent2 27 2 2 2 2 2" xfId="41354" xr:uid="{00000000-0005-0000-0000-000025120000}"/>
    <cellStyle name="20% - Accent2 27 2 2 2 3" xfId="30262" xr:uid="{00000000-0005-0000-0000-000026120000}"/>
    <cellStyle name="20% - Accent2 27 2 2 3" xfId="14507" xr:uid="{00000000-0005-0000-0000-000027120000}"/>
    <cellStyle name="20% - Accent2 27 2 2 3 2" xfId="36772" xr:uid="{00000000-0005-0000-0000-000028120000}"/>
    <cellStyle name="20% - Accent2 27 2 2 4" xfId="25680" xr:uid="{00000000-0005-0000-0000-000029120000}"/>
    <cellStyle name="20% - Accent2 27 2 3" xfId="6184" xr:uid="{00000000-0005-0000-0000-00002A120000}"/>
    <cellStyle name="20% - Accent2 27 2 3 2" xfId="17281" xr:uid="{00000000-0005-0000-0000-00002B120000}"/>
    <cellStyle name="20% - Accent2 27 2 3 2 2" xfId="39545" xr:uid="{00000000-0005-0000-0000-00002C120000}"/>
    <cellStyle name="20% - Accent2 27 2 3 3" xfId="28453" xr:uid="{00000000-0005-0000-0000-00002D120000}"/>
    <cellStyle name="20% - Accent2 27 2 4" xfId="12697" xr:uid="{00000000-0005-0000-0000-00002E120000}"/>
    <cellStyle name="20% - Accent2 27 2 4 2" xfId="34962" xr:uid="{00000000-0005-0000-0000-00002F120000}"/>
    <cellStyle name="20% - Accent2 27 2 5" xfId="23870" xr:uid="{00000000-0005-0000-0000-000030120000}"/>
    <cellStyle name="20% - Accent2 27 3" xfId="4334" xr:uid="{00000000-0005-0000-0000-000031120000}"/>
    <cellStyle name="20% - Accent2 27 3 2" xfId="8917" xr:uid="{00000000-0005-0000-0000-000032120000}"/>
    <cellStyle name="20% - Accent2 27 3 2 2" xfId="20014" xr:uid="{00000000-0005-0000-0000-000033120000}"/>
    <cellStyle name="20% - Accent2 27 3 2 2 2" xfId="42278" xr:uid="{00000000-0005-0000-0000-000034120000}"/>
    <cellStyle name="20% - Accent2 27 3 2 3" xfId="31186" xr:uid="{00000000-0005-0000-0000-000035120000}"/>
    <cellStyle name="20% - Accent2 27 3 3" xfId="15431" xr:uid="{00000000-0005-0000-0000-000036120000}"/>
    <cellStyle name="20% - Accent2 27 3 3 2" xfId="37696" xr:uid="{00000000-0005-0000-0000-000037120000}"/>
    <cellStyle name="20% - Accent2 27 3 4" xfId="26604" xr:uid="{00000000-0005-0000-0000-000038120000}"/>
    <cellStyle name="20% - Accent2 27 4" xfId="2525" xr:uid="{00000000-0005-0000-0000-000039120000}"/>
    <cellStyle name="20% - Accent2 27 4 2" xfId="7108" xr:uid="{00000000-0005-0000-0000-00003A120000}"/>
    <cellStyle name="20% - Accent2 27 4 2 2" xfId="18205" xr:uid="{00000000-0005-0000-0000-00003B120000}"/>
    <cellStyle name="20% - Accent2 27 4 2 2 2" xfId="40469" xr:uid="{00000000-0005-0000-0000-00003C120000}"/>
    <cellStyle name="20% - Accent2 27 4 2 3" xfId="29377" xr:uid="{00000000-0005-0000-0000-00003D120000}"/>
    <cellStyle name="20% - Accent2 27 4 3" xfId="13622" xr:uid="{00000000-0005-0000-0000-00003E120000}"/>
    <cellStyle name="20% - Accent2 27 4 3 2" xfId="35887" xr:uid="{00000000-0005-0000-0000-00003F120000}"/>
    <cellStyle name="20% - Accent2 27 4 4" xfId="24795" xr:uid="{00000000-0005-0000-0000-000040120000}"/>
    <cellStyle name="20% - Accent2 27 5" xfId="5259" xr:uid="{00000000-0005-0000-0000-000041120000}"/>
    <cellStyle name="20% - Accent2 27 5 2" xfId="16356" xr:uid="{00000000-0005-0000-0000-000042120000}"/>
    <cellStyle name="20% - Accent2 27 5 2 2" xfId="38620" xr:uid="{00000000-0005-0000-0000-000043120000}"/>
    <cellStyle name="20% - Accent2 27 5 3" xfId="27528" xr:uid="{00000000-0005-0000-0000-000044120000}"/>
    <cellStyle name="20% - Accent2 27 6" xfId="11771" xr:uid="{00000000-0005-0000-0000-000045120000}"/>
    <cellStyle name="20% - Accent2 27 6 2" xfId="34037" xr:uid="{00000000-0005-0000-0000-000046120000}"/>
    <cellStyle name="20% - Accent2 27 7" xfId="22945" xr:uid="{00000000-0005-0000-0000-000047120000}"/>
    <cellStyle name="20% - Accent2 28" xfId="670" xr:uid="{00000000-0005-0000-0000-000048120000}"/>
    <cellStyle name="20% - Accent2 28 2" xfId="1607" xr:uid="{00000000-0005-0000-0000-000049120000}"/>
    <cellStyle name="20% - Accent2 28 2 2" xfId="3423" xr:uid="{00000000-0005-0000-0000-00004A120000}"/>
    <cellStyle name="20% - Accent2 28 2 2 2" xfId="8006" xr:uid="{00000000-0005-0000-0000-00004B120000}"/>
    <cellStyle name="20% - Accent2 28 2 2 2 2" xfId="19103" xr:uid="{00000000-0005-0000-0000-00004C120000}"/>
    <cellStyle name="20% - Accent2 28 2 2 2 2 2" xfId="41367" xr:uid="{00000000-0005-0000-0000-00004D120000}"/>
    <cellStyle name="20% - Accent2 28 2 2 2 3" xfId="30275" xr:uid="{00000000-0005-0000-0000-00004E120000}"/>
    <cellStyle name="20% - Accent2 28 2 2 3" xfId="14520" xr:uid="{00000000-0005-0000-0000-00004F120000}"/>
    <cellStyle name="20% - Accent2 28 2 2 3 2" xfId="36785" xr:uid="{00000000-0005-0000-0000-000050120000}"/>
    <cellStyle name="20% - Accent2 28 2 2 4" xfId="25693" xr:uid="{00000000-0005-0000-0000-000051120000}"/>
    <cellStyle name="20% - Accent2 28 2 3" xfId="6197" xr:uid="{00000000-0005-0000-0000-000052120000}"/>
    <cellStyle name="20% - Accent2 28 2 3 2" xfId="17294" xr:uid="{00000000-0005-0000-0000-000053120000}"/>
    <cellStyle name="20% - Accent2 28 2 3 2 2" xfId="39558" xr:uid="{00000000-0005-0000-0000-000054120000}"/>
    <cellStyle name="20% - Accent2 28 2 3 3" xfId="28466" xr:uid="{00000000-0005-0000-0000-000055120000}"/>
    <cellStyle name="20% - Accent2 28 2 4" xfId="12710" xr:uid="{00000000-0005-0000-0000-000056120000}"/>
    <cellStyle name="20% - Accent2 28 2 4 2" xfId="34975" xr:uid="{00000000-0005-0000-0000-000057120000}"/>
    <cellStyle name="20% - Accent2 28 2 5" xfId="23883" xr:uid="{00000000-0005-0000-0000-000058120000}"/>
    <cellStyle name="20% - Accent2 28 3" xfId="4347" xr:uid="{00000000-0005-0000-0000-000059120000}"/>
    <cellStyle name="20% - Accent2 28 3 2" xfId="8930" xr:uid="{00000000-0005-0000-0000-00005A120000}"/>
    <cellStyle name="20% - Accent2 28 3 2 2" xfId="20027" xr:uid="{00000000-0005-0000-0000-00005B120000}"/>
    <cellStyle name="20% - Accent2 28 3 2 2 2" xfId="42291" xr:uid="{00000000-0005-0000-0000-00005C120000}"/>
    <cellStyle name="20% - Accent2 28 3 2 3" xfId="31199" xr:uid="{00000000-0005-0000-0000-00005D120000}"/>
    <cellStyle name="20% - Accent2 28 3 3" xfId="15444" xr:uid="{00000000-0005-0000-0000-00005E120000}"/>
    <cellStyle name="20% - Accent2 28 3 3 2" xfId="37709" xr:uid="{00000000-0005-0000-0000-00005F120000}"/>
    <cellStyle name="20% - Accent2 28 3 4" xfId="26617" xr:uid="{00000000-0005-0000-0000-000060120000}"/>
    <cellStyle name="20% - Accent2 28 4" xfId="2538" xr:uid="{00000000-0005-0000-0000-000061120000}"/>
    <cellStyle name="20% - Accent2 28 4 2" xfId="7121" xr:uid="{00000000-0005-0000-0000-000062120000}"/>
    <cellStyle name="20% - Accent2 28 4 2 2" xfId="18218" xr:uid="{00000000-0005-0000-0000-000063120000}"/>
    <cellStyle name="20% - Accent2 28 4 2 2 2" xfId="40482" xr:uid="{00000000-0005-0000-0000-000064120000}"/>
    <cellStyle name="20% - Accent2 28 4 2 3" xfId="29390" xr:uid="{00000000-0005-0000-0000-000065120000}"/>
    <cellStyle name="20% - Accent2 28 4 3" xfId="13635" xr:uid="{00000000-0005-0000-0000-000066120000}"/>
    <cellStyle name="20% - Accent2 28 4 3 2" xfId="35900" xr:uid="{00000000-0005-0000-0000-000067120000}"/>
    <cellStyle name="20% - Accent2 28 4 4" xfId="24808" xr:uid="{00000000-0005-0000-0000-000068120000}"/>
    <cellStyle name="20% - Accent2 28 5" xfId="5272" xr:uid="{00000000-0005-0000-0000-000069120000}"/>
    <cellStyle name="20% - Accent2 28 5 2" xfId="16369" xr:uid="{00000000-0005-0000-0000-00006A120000}"/>
    <cellStyle name="20% - Accent2 28 5 2 2" xfId="38633" xr:uid="{00000000-0005-0000-0000-00006B120000}"/>
    <cellStyle name="20% - Accent2 28 5 3" xfId="27541" xr:uid="{00000000-0005-0000-0000-00006C120000}"/>
    <cellStyle name="20% - Accent2 28 6" xfId="11784" xr:uid="{00000000-0005-0000-0000-00006D120000}"/>
    <cellStyle name="20% - Accent2 28 6 2" xfId="34050" xr:uid="{00000000-0005-0000-0000-00006E120000}"/>
    <cellStyle name="20% - Accent2 28 7" xfId="22958" xr:uid="{00000000-0005-0000-0000-00006F120000}"/>
    <cellStyle name="20% - Accent2 29" xfId="683" xr:uid="{00000000-0005-0000-0000-000070120000}"/>
    <cellStyle name="20% - Accent2 29 2" xfId="1620" xr:uid="{00000000-0005-0000-0000-000071120000}"/>
    <cellStyle name="20% - Accent2 29 2 2" xfId="3436" xr:uid="{00000000-0005-0000-0000-000072120000}"/>
    <cellStyle name="20% - Accent2 29 2 2 2" xfId="8019" xr:uid="{00000000-0005-0000-0000-000073120000}"/>
    <cellStyle name="20% - Accent2 29 2 2 2 2" xfId="19116" xr:uid="{00000000-0005-0000-0000-000074120000}"/>
    <cellStyle name="20% - Accent2 29 2 2 2 2 2" xfId="41380" xr:uid="{00000000-0005-0000-0000-000075120000}"/>
    <cellStyle name="20% - Accent2 29 2 2 2 3" xfId="30288" xr:uid="{00000000-0005-0000-0000-000076120000}"/>
    <cellStyle name="20% - Accent2 29 2 2 3" xfId="14533" xr:uid="{00000000-0005-0000-0000-000077120000}"/>
    <cellStyle name="20% - Accent2 29 2 2 3 2" xfId="36798" xr:uid="{00000000-0005-0000-0000-000078120000}"/>
    <cellStyle name="20% - Accent2 29 2 2 4" xfId="25706" xr:uid="{00000000-0005-0000-0000-000079120000}"/>
    <cellStyle name="20% - Accent2 29 2 3" xfId="6210" xr:uid="{00000000-0005-0000-0000-00007A120000}"/>
    <cellStyle name="20% - Accent2 29 2 3 2" xfId="17307" xr:uid="{00000000-0005-0000-0000-00007B120000}"/>
    <cellStyle name="20% - Accent2 29 2 3 2 2" xfId="39571" xr:uid="{00000000-0005-0000-0000-00007C120000}"/>
    <cellStyle name="20% - Accent2 29 2 3 3" xfId="28479" xr:uid="{00000000-0005-0000-0000-00007D120000}"/>
    <cellStyle name="20% - Accent2 29 2 4" xfId="12723" xr:uid="{00000000-0005-0000-0000-00007E120000}"/>
    <cellStyle name="20% - Accent2 29 2 4 2" xfId="34988" xr:uid="{00000000-0005-0000-0000-00007F120000}"/>
    <cellStyle name="20% - Accent2 29 2 5" xfId="23896" xr:uid="{00000000-0005-0000-0000-000080120000}"/>
    <cellStyle name="20% - Accent2 29 3" xfId="4360" xr:uid="{00000000-0005-0000-0000-000081120000}"/>
    <cellStyle name="20% - Accent2 29 3 2" xfId="8943" xr:uid="{00000000-0005-0000-0000-000082120000}"/>
    <cellStyle name="20% - Accent2 29 3 2 2" xfId="20040" xr:uid="{00000000-0005-0000-0000-000083120000}"/>
    <cellStyle name="20% - Accent2 29 3 2 2 2" xfId="42304" xr:uid="{00000000-0005-0000-0000-000084120000}"/>
    <cellStyle name="20% - Accent2 29 3 2 3" xfId="31212" xr:uid="{00000000-0005-0000-0000-000085120000}"/>
    <cellStyle name="20% - Accent2 29 3 3" xfId="15457" xr:uid="{00000000-0005-0000-0000-000086120000}"/>
    <cellStyle name="20% - Accent2 29 3 3 2" xfId="37722" xr:uid="{00000000-0005-0000-0000-000087120000}"/>
    <cellStyle name="20% - Accent2 29 3 4" xfId="26630" xr:uid="{00000000-0005-0000-0000-000088120000}"/>
    <cellStyle name="20% - Accent2 29 4" xfId="2551" xr:uid="{00000000-0005-0000-0000-000089120000}"/>
    <cellStyle name="20% - Accent2 29 4 2" xfId="7134" xr:uid="{00000000-0005-0000-0000-00008A120000}"/>
    <cellStyle name="20% - Accent2 29 4 2 2" xfId="18231" xr:uid="{00000000-0005-0000-0000-00008B120000}"/>
    <cellStyle name="20% - Accent2 29 4 2 2 2" xfId="40495" xr:uid="{00000000-0005-0000-0000-00008C120000}"/>
    <cellStyle name="20% - Accent2 29 4 2 3" xfId="29403" xr:uid="{00000000-0005-0000-0000-00008D120000}"/>
    <cellStyle name="20% - Accent2 29 4 3" xfId="13648" xr:uid="{00000000-0005-0000-0000-00008E120000}"/>
    <cellStyle name="20% - Accent2 29 4 3 2" xfId="35913" xr:uid="{00000000-0005-0000-0000-00008F120000}"/>
    <cellStyle name="20% - Accent2 29 4 4" xfId="24821" xr:uid="{00000000-0005-0000-0000-000090120000}"/>
    <cellStyle name="20% - Accent2 29 5" xfId="5285" xr:uid="{00000000-0005-0000-0000-000091120000}"/>
    <cellStyle name="20% - Accent2 29 5 2" xfId="16382" xr:uid="{00000000-0005-0000-0000-000092120000}"/>
    <cellStyle name="20% - Accent2 29 5 2 2" xfId="38646" xr:uid="{00000000-0005-0000-0000-000093120000}"/>
    <cellStyle name="20% - Accent2 29 5 3" xfId="27554" xr:uid="{00000000-0005-0000-0000-000094120000}"/>
    <cellStyle name="20% - Accent2 29 6" xfId="11797" xr:uid="{00000000-0005-0000-0000-000095120000}"/>
    <cellStyle name="20% - Accent2 29 6 2" xfId="34063" xr:uid="{00000000-0005-0000-0000-000096120000}"/>
    <cellStyle name="20% - Accent2 29 7" xfId="22971" xr:uid="{00000000-0005-0000-0000-000097120000}"/>
    <cellStyle name="20% - Accent2 3" xfId="4" xr:uid="{00000000-0005-0000-0000-000098120000}"/>
    <cellStyle name="20% - Accent2 3 2" xfId="284" xr:uid="{00000000-0005-0000-0000-000099120000}"/>
    <cellStyle name="20% - Accent2 3 2 2" xfId="3098" xr:uid="{00000000-0005-0000-0000-00009A120000}"/>
    <cellStyle name="20% - Accent2 3 2 2 2" xfId="7681" xr:uid="{00000000-0005-0000-0000-00009B120000}"/>
    <cellStyle name="20% - Accent2 3 2 2 2 2" xfId="18778" xr:uid="{00000000-0005-0000-0000-00009C120000}"/>
    <cellStyle name="20% - Accent2 3 2 2 2 2 2" xfId="41042" xr:uid="{00000000-0005-0000-0000-00009D120000}"/>
    <cellStyle name="20% - Accent2 3 2 2 2 3" xfId="29950" xr:uid="{00000000-0005-0000-0000-00009E120000}"/>
    <cellStyle name="20% - Accent2 3 2 2 3" xfId="14195" xr:uid="{00000000-0005-0000-0000-00009F120000}"/>
    <cellStyle name="20% - Accent2 3 2 2 3 2" xfId="36460" xr:uid="{00000000-0005-0000-0000-0000A0120000}"/>
    <cellStyle name="20% - Accent2 3 2 2 4" xfId="25368" xr:uid="{00000000-0005-0000-0000-0000A1120000}"/>
    <cellStyle name="20% - Accent2 3 2 3" xfId="5872" xr:uid="{00000000-0005-0000-0000-0000A2120000}"/>
    <cellStyle name="20% - Accent2 3 2 3 2" xfId="16969" xr:uid="{00000000-0005-0000-0000-0000A3120000}"/>
    <cellStyle name="20% - Accent2 3 2 3 2 2" xfId="39233" xr:uid="{00000000-0005-0000-0000-0000A4120000}"/>
    <cellStyle name="20% - Accent2 3 2 3 3" xfId="28141" xr:uid="{00000000-0005-0000-0000-0000A5120000}"/>
    <cellStyle name="20% - Accent2 3 2 4" xfId="1278" xr:uid="{00000000-0005-0000-0000-0000A6120000}"/>
    <cellStyle name="20% - Accent2 3 2 4 2" xfId="12385" xr:uid="{00000000-0005-0000-0000-0000A7120000}"/>
    <cellStyle name="20% - Accent2 3 2 4 2 2" xfId="34650" xr:uid="{00000000-0005-0000-0000-0000A8120000}"/>
    <cellStyle name="20% - Accent2 3 2 4 3" xfId="23558" xr:uid="{00000000-0005-0000-0000-0000A9120000}"/>
    <cellStyle name="20% - Accent2 3 2 5" xfId="11405" xr:uid="{00000000-0005-0000-0000-0000AA120000}"/>
    <cellStyle name="20% - Accent2 3 2 5 2" xfId="33671" xr:uid="{00000000-0005-0000-0000-0000AB120000}"/>
    <cellStyle name="20% - Accent2 3 2 6" xfId="22579" xr:uid="{00000000-0005-0000-0000-0000AC120000}"/>
    <cellStyle name="20% - Accent2 3 3" xfId="4022" xr:uid="{00000000-0005-0000-0000-0000AD120000}"/>
    <cellStyle name="20% - Accent2 3 3 2" xfId="8605" xr:uid="{00000000-0005-0000-0000-0000AE120000}"/>
    <cellStyle name="20% - Accent2 3 3 2 2" xfId="19702" xr:uid="{00000000-0005-0000-0000-0000AF120000}"/>
    <cellStyle name="20% - Accent2 3 3 2 2 2" xfId="41966" xr:uid="{00000000-0005-0000-0000-0000B0120000}"/>
    <cellStyle name="20% - Accent2 3 3 2 3" xfId="30874" xr:uid="{00000000-0005-0000-0000-0000B1120000}"/>
    <cellStyle name="20% - Accent2 3 3 3" xfId="15119" xr:uid="{00000000-0005-0000-0000-0000B2120000}"/>
    <cellStyle name="20% - Accent2 3 3 3 2" xfId="37384" xr:uid="{00000000-0005-0000-0000-0000B3120000}"/>
    <cellStyle name="20% - Accent2 3 3 4" xfId="26292" xr:uid="{00000000-0005-0000-0000-0000B4120000}"/>
    <cellStyle name="20% - Accent2 3 4" xfId="2213" xr:uid="{00000000-0005-0000-0000-0000B5120000}"/>
    <cellStyle name="20% - Accent2 3 4 2" xfId="6796" xr:uid="{00000000-0005-0000-0000-0000B6120000}"/>
    <cellStyle name="20% - Accent2 3 4 2 2" xfId="17893" xr:uid="{00000000-0005-0000-0000-0000B7120000}"/>
    <cellStyle name="20% - Accent2 3 4 2 2 2" xfId="40157" xr:uid="{00000000-0005-0000-0000-0000B8120000}"/>
    <cellStyle name="20% - Accent2 3 4 2 3" xfId="29065" xr:uid="{00000000-0005-0000-0000-0000B9120000}"/>
    <cellStyle name="20% - Accent2 3 4 3" xfId="13310" xr:uid="{00000000-0005-0000-0000-0000BA120000}"/>
    <cellStyle name="20% - Accent2 3 4 3 2" xfId="35575" xr:uid="{00000000-0005-0000-0000-0000BB120000}"/>
    <cellStyle name="20% - Accent2 3 4 4" xfId="24483" xr:uid="{00000000-0005-0000-0000-0000BC120000}"/>
    <cellStyle name="20% - Accent2 3 5" xfId="4947" xr:uid="{00000000-0005-0000-0000-0000BD120000}"/>
    <cellStyle name="20% - Accent2 3 5 2" xfId="16044" xr:uid="{00000000-0005-0000-0000-0000BE120000}"/>
    <cellStyle name="20% - Accent2 3 5 2 2" xfId="38308" xr:uid="{00000000-0005-0000-0000-0000BF120000}"/>
    <cellStyle name="20% - Accent2 3 5 3" xfId="27216" xr:uid="{00000000-0005-0000-0000-0000C0120000}"/>
    <cellStyle name="20% - Accent2 3 6" xfId="354" xr:uid="{00000000-0005-0000-0000-0000C1120000}"/>
    <cellStyle name="20% - Accent2 3 6 2" xfId="11472" xr:uid="{00000000-0005-0000-0000-0000C2120000}"/>
    <cellStyle name="20% - Accent2 3 6 2 2" xfId="33738" xr:uid="{00000000-0005-0000-0000-0000C3120000}"/>
    <cellStyle name="20% - Accent2 3 6 3" xfId="22646" xr:uid="{00000000-0005-0000-0000-0000C4120000}"/>
    <cellStyle name="20% - Accent2 3 7" xfId="11182" xr:uid="{00000000-0005-0000-0000-0000C5120000}"/>
    <cellStyle name="20% - Accent2 3 7 2" xfId="33450" xr:uid="{00000000-0005-0000-0000-0000C6120000}"/>
    <cellStyle name="20% - Accent2 3 8" xfId="22358" xr:uid="{00000000-0005-0000-0000-0000C7120000}"/>
    <cellStyle name="20% - Accent2 30" xfId="696" xr:uid="{00000000-0005-0000-0000-0000C8120000}"/>
    <cellStyle name="20% - Accent2 30 2" xfId="1633" xr:uid="{00000000-0005-0000-0000-0000C9120000}"/>
    <cellStyle name="20% - Accent2 30 2 2" xfId="3449" xr:uid="{00000000-0005-0000-0000-0000CA120000}"/>
    <cellStyle name="20% - Accent2 30 2 2 2" xfId="8032" xr:uid="{00000000-0005-0000-0000-0000CB120000}"/>
    <cellStyle name="20% - Accent2 30 2 2 2 2" xfId="19129" xr:uid="{00000000-0005-0000-0000-0000CC120000}"/>
    <cellStyle name="20% - Accent2 30 2 2 2 2 2" xfId="41393" xr:uid="{00000000-0005-0000-0000-0000CD120000}"/>
    <cellStyle name="20% - Accent2 30 2 2 2 3" xfId="30301" xr:uid="{00000000-0005-0000-0000-0000CE120000}"/>
    <cellStyle name="20% - Accent2 30 2 2 3" xfId="14546" xr:uid="{00000000-0005-0000-0000-0000CF120000}"/>
    <cellStyle name="20% - Accent2 30 2 2 3 2" xfId="36811" xr:uid="{00000000-0005-0000-0000-0000D0120000}"/>
    <cellStyle name="20% - Accent2 30 2 2 4" xfId="25719" xr:uid="{00000000-0005-0000-0000-0000D1120000}"/>
    <cellStyle name="20% - Accent2 30 2 3" xfId="6223" xr:uid="{00000000-0005-0000-0000-0000D2120000}"/>
    <cellStyle name="20% - Accent2 30 2 3 2" xfId="17320" xr:uid="{00000000-0005-0000-0000-0000D3120000}"/>
    <cellStyle name="20% - Accent2 30 2 3 2 2" xfId="39584" xr:uid="{00000000-0005-0000-0000-0000D4120000}"/>
    <cellStyle name="20% - Accent2 30 2 3 3" xfId="28492" xr:uid="{00000000-0005-0000-0000-0000D5120000}"/>
    <cellStyle name="20% - Accent2 30 2 4" xfId="12736" xr:uid="{00000000-0005-0000-0000-0000D6120000}"/>
    <cellStyle name="20% - Accent2 30 2 4 2" xfId="35001" xr:uid="{00000000-0005-0000-0000-0000D7120000}"/>
    <cellStyle name="20% - Accent2 30 2 5" xfId="23909" xr:uid="{00000000-0005-0000-0000-0000D8120000}"/>
    <cellStyle name="20% - Accent2 30 3" xfId="4373" xr:uid="{00000000-0005-0000-0000-0000D9120000}"/>
    <cellStyle name="20% - Accent2 30 3 2" xfId="8956" xr:uid="{00000000-0005-0000-0000-0000DA120000}"/>
    <cellStyle name="20% - Accent2 30 3 2 2" xfId="20053" xr:uid="{00000000-0005-0000-0000-0000DB120000}"/>
    <cellStyle name="20% - Accent2 30 3 2 2 2" xfId="42317" xr:uid="{00000000-0005-0000-0000-0000DC120000}"/>
    <cellStyle name="20% - Accent2 30 3 2 3" xfId="31225" xr:uid="{00000000-0005-0000-0000-0000DD120000}"/>
    <cellStyle name="20% - Accent2 30 3 3" xfId="15470" xr:uid="{00000000-0005-0000-0000-0000DE120000}"/>
    <cellStyle name="20% - Accent2 30 3 3 2" xfId="37735" xr:uid="{00000000-0005-0000-0000-0000DF120000}"/>
    <cellStyle name="20% - Accent2 30 3 4" xfId="26643" xr:uid="{00000000-0005-0000-0000-0000E0120000}"/>
    <cellStyle name="20% - Accent2 30 4" xfId="2564" xr:uid="{00000000-0005-0000-0000-0000E1120000}"/>
    <cellStyle name="20% - Accent2 30 4 2" xfId="7147" xr:uid="{00000000-0005-0000-0000-0000E2120000}"/>
    <cellStyle name="20% - Accent2 30 4 2 2" xfId="18244" xr:uid="{00000000-0005-0000-0000-0000E3120000}"/>
    <cellStyle name="20% - Accent2 30 4 2 2 2" xfId="40508" xr:uid="{00000000-0005-0000-0000-0000E4120000}"/>
    <cellStyle name="20% - Accent2 30 4 2 3" xfId="29416" xr:uid="{00000000-0005-0000-0000-0000E5120000}"/>
    <cellStyle name="20% - Accent2 30 4 3" xfId="13661" xr:uid="{00000000-0005-0000-0000-0000E6120000}"/>
    <cellStyle name="20% - Accent2 30 4 3 2" xfId="35926" xr:uid="{00000000-0005-0000-0000-0000E7120000}"/>
    <cellStyle name="20% - Accent2 30 4 4" xfId="24834" xr:uid="{00000000-0005-0000-0000-0000E8120000}"/>
    <cellStyle name="20% - Accent2 30 5" xfId="5298" xr:uid="{00000000-0005-0000-0000-0000E9120000}"/>
    <cellStyle name="20% - Accent2 30 5 2" xfId="16395" xr:uid="{00000000-0005-0000-0000-0000EA120000}"/>
    <cellStyle name="20% - Accent2 30 5 2 2" xfId="38659" xr:uid="{00000000-0005-0000-0000-0000EB120000}"/>
    <cellStyle name="20% - Accent2 30 5 3" xfId="27567" xr:uid="{00000000-0005-0000-0000-0000EC120000}"/>
    <cellStyle name="20% - Accent2 30 6" xfId="11810" xr:uid="{00000000-0005-0000-0000-0000ED120000}"/>
    <cellStyle name="20% - Accent2 30 6 2" xfId="34076" xr:uid="{00000000-0005-0000-0000-0000EE120000}"/>
    <cellStyle name="20% - Accent2 30 7" xfId="22984" xr:uid="{00000000-0005-0000-0000-0000EF120000}"/>
    <cellStyle name="20% - Accent2 31" xfId="709" xr:uid="{00000000-0005-0000-0000-0000F0120000}"/>
    <cellStyle name="20% - Accent2 31 2" xfId="1646" xr:uid="{00000000-0005-0000-0000-0000F1120000}"/>
    <cellStyle name="20% - Accent2 31 2 2" xfId="3462" xr:uid="{00000000-0005-0000-0000-0000F2120000}"/>
    <cellStyle name="20% - Accent2 31 2 2 2" xfId="8045" xr:uid="{00000000-0005-0000-0000-0000F3120000}"/>
    <cellStyle name="20% - Accent2 31 2 2 2 2" xfId="19142" xr:uid="{00000000-0005-0000-0000-0000F4120000}"/>
    <cellStyle name="20% - Accent2 31 2 2 2 2 2" xfId="41406" xr:uid="{00000000-0005-0000-0000-0000F5120000}"/>
    <cellStyle name="20% - Accent2 31 2 2 2 3" xfId="30314" xr:uid="{00000000-0005-0000-0000-0000F6120000}"/>
    <cellStyle name="20% - Accent2 31 2 2 3" xfId="14559" xr:uid="{00000000-0005-0000-0000-0000F7120000}"/>
    <cellStyle name="20% - Accent2 31 2 2 3 2" xfId="36824" xr:uid="{00000000-0005-0000-0000-0000F8120000}"/>
    <cellStyle name="20% - Accent2 31 2 2 4" xfId="25732" xr:uid="{00000000-0005-0000-0000-0000F9120000}"/>
    <cellStyle name="20% - Accent2 31 2 3" xfId="6236" xr:uid="{00000000-0005-0000-0000-0000FA120000}"/>
    <cellStyle name="20% - Accent2 31 2 3 2" xfId="17333" xr:uid="{00000000-0005-0000-0000-0000FB120000}"/>
    <cellStyle name="20% - Accent2 31 2 3 2 2" xfId="39597" xr:uid="{00000000-0005-0000-0000-0000FC120000}"/>
    <cellStyle name="20% - Accent2 31 2 3 3" xfId="28505" xr:uid="{00000000-0005-0000-0000-0000FD120000}"/>
    <cellStyle name="20% - Accent2 31 2 4" xfId="12749" xr:uid="{00000000-0005-0000-0000-0000FE120000}"/>
    <cellStyle name="20% - Accent2 31 2 4 2" xfId="35014" xr:uid="{00000000-0005-0000-0000-0000FF120000}"/>
    <cellStyle name="20% - Accent2 31 2 5" xfId="23922" xr:uid="{00000000-0005-0000-0000-000000130000}"/>
    <cellStyle name="20% - Accent2 31 3" xfId="4386" xr:uid="{00000000-0005-0000-0000-000001130000}"/>
    <cellStyle name="20% - Accent2 31 3 2" xfId="8969" xr:uid="{00000000-0005-0000-0000-000002130000}"/>
    <cellStyle name="20% - Accent2 31 3 2 2" xfId="20066" xr:uid="{00000000-0005-0000-0000-000003130000}"/>
    <cellStyle name="20% - Accent2 31 3 2 2 2" xfId="42330" xr:uid="{00000000-0005-0000-0000-000004130000}"/>
    <cellStyle name="20% - Accent2 31 3 2 3" xfId="31238" xr:uid="{00000000-0005-0000-0000-000005130000}"/>
    <cellStyle name="20% - Accent2 31 3 3" xfId="15483" xr:uid="{00000000-0005-0000-0000-000006130000}"/>
    <cellStyle name="20% - Accent2 31 3 3 2" xfId="37748" xr:uid="{00000000-0005-0000-0000-000007130000}"/>
    <cellStyle name="20% - Accent2 31 3 4" xfId="26656" xr:uid="{00000000-0005-0000-0000-000008130000}"/>
    <cellStyle name="20% - Accent2 31 4" xfId="2577" xr:uid="{00000000-0005-0000-0000-000009130000}"/>
    <cellStyle name="20% - Accent2 31 4 2" xfId="7160" xr:uid="{00000000-0005-0000-0000-00000A130000}"/>
    <cellStyle name="20% - Accent2 31 4 2 2" xfId="18257" xr:uid="{00000000-0005-0000-0000-00000B130000}"/>
    <cellStyle name="20% - Accent2 31 4 2 2 2" xfId="40521" xr:uid="{00000000-0005-0000-0000-00000C130000}"/>
    <cellStyle name="20% - Accent2 31 4 2 3" xfId="29429" xr:uid="{00000000-0005-0000-0000-00000D130000}"/>
    <cellStyle name="20% - Accent2 31 4 3" xfId="13674" xr:uid="{00000000-0005-0000-0000-00000E130000}"/>
    <cellStyle name="20% - Accent2 31 4 3 2" xfId="35939" xr:uid="{00000000-0005-0000-0000-00000F130000}"/>
    <cellStyle name="20% - Accent2 31 4 4" xfId="24847" xr:uid="{00000000-0005-0000-0000-000010130000}"/>
    <cellStyle name="20% - Accent2 31 5" xfId="5311" xr:uid="{00000000-0005-0000-0000-000011130000}"/>
    <cellStyle name="20% - Accent2 31 5 2" xfId="16408" xr:uid="{00000000-0005-0000-0000-000012130000}"/>
    <cellStyle name="20% - Accent2 31 5 2 2" xfId="38672" xr:uid="{00000000-0005-0000-0000-000013130000}"/>
    <cellStyle name="20% - Accent2 31 5 3" xfId="27580" xr:uid="{00000000-0005-0000-0000-000014130000}"/>
    <cellStyle name="20% - Accent2 31 6" xfId="11823" xr:uid="{00000000-0005-0000-0000-000015130000}"/>
    <cellStyle name="20% - Accent2 31 6 2" xfId="34089" xr:uid="{00000000-0005-0000-0000-000016130000}"/>
    <cellStyle name="20% - Accent2 31 7" xfId="22997" xr:uid="{00000000-0005-0000-0000-000017130000}"/>
    <cellStyle name="20% - Accent2 32" xfId="722" xr:uid="{00000000-0005-0000-0000-000018130000}"/>
    <cellStyle name="20% - Accent2 32 2" xfId="1659" xr:uid="{00000000-0005-0000-0000-000019130000}"/>
    <cellStyle name="20% - Accent2 32 2 2" xfId="3475" xr:uid="{00000000-0005-0000-0000-00001A130000}"/>
    <cellStyle name="20% - Accent2 32 2 2 2" xfId="8058" xr:uid="{00000000-0005-0000-0000-00001B130000}"/>
    <cellStyle name="20% - Accent2 32 2 2 2 2" xfId="19155" xr:uid="{00000000-0005-0000-0000-00001C130000}"/>
    <cellStyle name="20% - Accent2 32 2 2 2 2 2" xfId="41419" xr:uid="{00000000-0005-0000-0000-00001D130000}"/>
    <cellStyle name="20% - Accent2 32 2 2 2 3" xfId="30327" xr:uid="{00000000-0005-0000-0000-00001E130000}"/>
    <cellStyle name="20% - Accent2 32 2 2 3" xfId="14572" xr:uid="{00000000-0005-0000-0000-00001F130000}"/>
    <cellStyle name="20% - Accent2 32 2 2 3 2" xfId="36837" xr:uid="{00000000-0005-0000-0000-000020130000}"/>
    <cellStyle name="20% - Accent2 32 2 2 4" xfId="25745" xr:uid="{00000000-0005-0000-0000-000021130000}"/>
    <cellStyle name="20% - Accent2 32 2 3" xfId="6249" xr:uid="{00000000-0005-0000-0000-000022130000}"/>
    <cellStyle name="20% - Accent2 32 2 3 2" xfId="17346" xr:uid="{00000000-0005-0000-0000-000023130000}"/>
    <cellStyle name="20% - Accent2 32 2 3 2 2" xfId="39610" xr:uid="{00000000-0005-0000-0000-000024130000}"/>
    <cellStyle name="20% - Accent2 32 2 3 3" xfId="28518" xr:uid="{00000000-0005-0000-0000-000025130000}"/>
    <cellStyle name="20% - Accent2 32 2 4" xfId="12762" xr:uid="{00000000-0005-0000-0000-000026130000}"/>
    <cellStyle name="20% - Accent2 32 2 4 2" xfId="35027" xr:uid="{00000000-0005-0000-0000-000027130000}"/>
    <cellStyle name="20% - Accent2 32 2 5" xfId="23935" xr:uid="{00000000-0005-0000-0000-000028130000}"/>
    <cellStyle name="20% - Accent2 32 3" xfId="4399" xr:uid="{00000000-0005-0000-0000-000029130000}"/>
    <cellStyle name="20% - Accent2 32 3 2" xfId="8982" xr:uid="{00000000-0005-0000-0000-00002A130000}"/>
    <cellStyle name="20% - Accent2 32 3 2 2" xfId="20079" xr:uid="{00000000-0005-0000-0000-00002B130000}"/>
    <cellStyle name="20% - Accent2 32 3 2 2 2" xfId="42343" xr:uid="{00000000-0005-0000-0000-00002C130000}"/>
    <cellStyle name="20% - Accent2 32 3 2 3" xfId="31251" xr:uid="{00000000-0005-0000-0000-00002D130000}"/>
    <cellStyle name="20% - Accent2 32 3 3" xfId="15496" xr:uid="{00000000-0005-0000-0000-00002E130000}"/>
    <cellStyle name="20% - Accent2 32 3 3 2" xfId="37761" xr:uid="{00000000-0005-0000-0000-00002F130000}"/>
    <cellStyle name="20% - Accent2 32 3 4" xfId="26669" xr:uid="{00000000-0005-0000-0000-000030130000}"/>
    <cellStyle name="20% - Accent2 32 4" xfId="2590" xr:uid="{00000000-0005-0000-0000-000031130000}"/>
    <cellStyle name="20% - Accent2 32 4 2" xfId="7173" xr:uid="{00000000-0005-0000-0000-000032130000}"/>
    <cellStyle name="20% - Accent2 32 4 2 2" xfId="18270" xr:uid="{00000000-0005-0000-0000-000033130000}"/>
    <cellStyle name="20% - Accent2 32 4 2 2 2" xfId="40534" xr:uid="{00000000-0005-0000-0000-000034130000}"/>
    <cellStyle name="20% - Accent2 32 4 2 3" xfId="29442" xr:uid="{00000000-0005-0000-0000-000035130000}"/>
    <cellStyle name="20% - Accent2 32 4 3" xfId="13687" xr:uid="{00000000-0005-0000-0000-000036130000}"/>
    <cellStyle name="20% - Accent2 32 4 3 2" xfId="35952" xr:uid="{00000000-0005-0000-0000-000037130000}"/>
    <cellStyle name="20% - Accent2 32 4 4" xfId="24860" xr:uid="{00000000-0005-0000-0000-000038130000}"/>
    <cellStyle name="20% - Accent2 32 5" xfId="5324" xr:uid="{00000000-0005-0000-0000-000039130000}"/>
    <cellStyle name="20% - Accent2 32 5 2" xfId="16421" xr:uid="{00000000-0005-0000-0000-00003A130000}"/>
    <cellStyle name="20% - Accent2 32 5 2 2" xfId="38685" xr:uid="{00000000-0005-0000-0000-00003B130000}"/>
    <cellStyle name="20% - Accent2 32 5 3" xfId="27593" xr:uid="{00000000-0005-0000-0000-00003C130000}"/>
    <cellStyle name="20% - Accent2 32 6" xfId="11836" xr:uid="{00000000-0005-0000-0000-00003D130000}"/>
    <cellStyle name="20% - Accent2 32 6 2" xfId="34102" xr:uid="{00000000-0005-0000-0000-00003E130000}"/>
    <cellStyle name="20% - Accent2 32 7" xfId="23010" xr:uid="{00000000-0005-0000-0000-00003F130000}"/>
    <cellStyle name="20% - Accent2 33" xfId="736" xr:uid="{00000000-0005-0000-0000-000040130000}"/>
    <cellStyle name="20% - Accent2 33 2" xfId="1673" xr:uid="{00000000-0005-0000-0000-000041130000}"/>
    <cellStyle name="20% - Accent2 33 2 2" xfId="3488" xr:uid="{00000000-0005-0000-0000-000042130000}"/>
    <cellStyle name="20% - Accent2 33 2 2 2" xfId="8071" xr:uid="{00000000-0005-0000-0000-000043130000}"/>
    <cellStyle name="20% - Accent2 33 2 2 2 2" xfId="19168" xr:uid="{00000000-0005-0000-0000-000044130000}"/>
    <cellStyle name="20% - Accent2 33 2 2 2 2 2" xfId="41432" xr:uid="{00000000-0005-0000-0000-000045130000}"/>
    <cellStyle name="20% - Accent2 33 2 2 2 3" xfId="30340" xr:uid="{00000000-0005-0000-0000-000046130000}"/>
    <cellStyle name="20% - Accent2 33 2 2 3" xfId="14585" xr:uid="{00000000-0005-0000-0000-000047130000}"/>
    <cellStyle name="20% - Accent2 33 2 2 3 2" xfId="36850" xr:uid="{00000000-0005-0000-0000-000048130000}"/>
    <cellStyle name="20% - Accent2 33 2 2 4" xfId="25758" xr:uid="{00000000-0005-0000-0000-000049130000}"/>
    <cellStyle name="20% - Accent2 33 2 3" xfId="6262" xr:uid="{00000000-0005-0000-0000-00004A130000}"/>
    <cellStyle name="20% - Accent2 33 2 3 2" xfId="17359" xr:uid="{00000000-0005-0000-0000-00004B130000}"/>
    <cellStyle name="20% - Accent2 33 2 3 2 2" xfId="39623" xr:uid="{00000000-0005-0000-0000-00004C130000}"/>
    <cellStyle name="20% - Accent2 33 2 3 3" xfId="28531" xr:uid="{00000000-0005-0000-0000-00004D130000}"/>
    <cellStyle name="20% - Accent2 33 2 4" xfId="12775" xr:uid="{00000000-0005-0000-0000-00004E130000}"/>
    <cellStyle name="20% - Accent2 33 2 4 2" xfId="35040" xr:uid="{00000000-0005-0000-0000-00004F130000}"/>
    <cellStyle name="20% - Accent2 33 2 5" xfId="23948" xr:uid="{00000000-0005-0000-0000-000050130000}"/>
    <cellStyle name="20% - Accent2 33 3" xfId="4412" xr:uid="{00000000-0005-0000-0000-000051130000}"/>
    <cellStyle name="20% - Accent2 33 3 2" xfId="8995" xr:uid="{00000000-0005-0000-0000-000052130000}"/>
    <cellStyle name="20% - Accent2 33 3 2 2" xfId="20092" xr:uid="{00000000-0005-0000-0000-000053130000}"/>
    <cellStyle name="20% - Accent2 33 3 2 2 2" xfId="42356" xr:uid="{00000000-0005-0000-0000-000054130000}"/>
    <cellStyle name="20% - Accent2 33 3 2 3" xfId="31264" xr:uid="{00000000-0005-0000-0000-000055130000}"/>
    <cellStyle name="20% - Accent2 33 3 3" xfId="15509" xr:uid="{00000000-0005-0000-0000-000056130000}"/>
    <cellStyle name="20% - Accent2 33 3 3 2" xfId="37774" xr:uid="{00000000-0005-0000-0000-000057130000}"/>
    <cellStyle name="20% - Accent2 33 3 4" xfId="26682" xr:uid="{00000000-0005-0000-0000-000058130000}"/>
    <cellStyle name="20% - Accent2 33 4" xfId="2603" xr:uid="{00000000-0005-0000-0000-000059130000}"/>
    <cellStyle name="20% - Accent2 33 4 2" xfId="7186" xr:uid="{00000000-0005-0000-0000-00005A130000}"/>
    <cellStyle name="20% - Accent2 33 4 2 2" xfId="18283" xr:uid="{00000000-0005-0000-0000-00005B130000}"/>
    <cellStyle name="20% - Accent2 33 4 2 2 2" xfId="40547" xr:uid="{00000000-0005-0000-0000-00005C130000}"/>
    <cellStyle name="20% - Accent2 33 4 2 3" xfId="29455" xr:uid="{00000000-0005-0000-0000-00005D130000}"/>
    <cellStyle name="20% - Accent2 33 4 3" xfId="13700" xr:uid="{00000000-0005-0000-0000-00005E130000}"/>
    <cellStyle name="20% - Accent2 33 4 3 2" xfId="35965" xr:uid="{00000000-0005-0000-0000-00005F130000}"/>
    <cellStyle name="20% - Accent2 33 4 4" xfId="24873" xr:uid="{00000000-0005-0000-0000-000060130000}"/>
    <cellStyle name="20% - Accent2 33 5" xfId="5337" xr:uid="{00000000-0005-0000-0000-000061130000}"/>
    <cellStyle name="20% - Accent2 33 5 2" xfId="16434" xr:uid="{00000000-0005-0000-0000-000062130000}"/>
    <cellStyle name="20% - Accent2 33 5 2 2" xfId="38698" xr:uid="{00000000-0005-0000-0000-000063130000}"/>
    <cellStyle name="20% - Accent2 33 5 3" xfId="27606" xr:uid="{00000000-0005-0000-0000-000064130000}"/>
    <cellStyle name="20% - Accent2 33 6" xfId="11849" xr:uid="{00000000-0005-0000-0000-000065130000}"/>
    <cellStyle name="20% - Accent2 33 6 2" xfId="34115" xr:uid="{00000000-0005-0000-0000-000066130000}"/>
    <cellStyle name="20% - Accent2 33 7" xfId="23023" xr:uid="{00000000-0005-0000-0000-000067130000}"/>
    <cellStyle name="20% - Accent2 34" xfId="749" xr:uid="{00000000-0005-0000-0000-000068130000}"/>
    <cellStyle name="20% - Accent2 34 2" xfId="1686" xr:uid="{00000000-0005-0000-0000-000069130000}"/>
    <cellStyle name="20% - Accent2 34 2 2" xfId="3501" xr:uid="{00000000-0005-0000-0000-00006A130000}"/>
    <cellStyle name="20% - Accent2 34 2 2 2" xfId="8084" xr:uid="{00000000-0005-0000-0000-00006B130000}"/>
    <cellStyle name="20% - Accent2 34 2 2 2 2" xfId="19181" xr:uid="{00000000-0005-0000-0000-00006C130000}"/>
    <cellStyle name="20% - Accent2 34 2 2 2 2 2" xfId="41445" xr:uid="{00000000-0005-0000-0000-00006D130000}"/>
    <cellStyle name="20% - Accent2 34 2 2 2 3" xfId="30353" xr:uid="{00000000-0005-0000-0000-00006E130000}"/>
    <cellStyle name="20% - Accent2 34 2 2 3" xfId="14598" xr:uid="{00000000-0005-0000-0000-00006F130000}"/>
    <cellStyle name="20% - Accent2 34 2 2 3 2" xfId="36863" xr:uid="{00000000-0005-0000-0000-000070130000}"/>
    <cellStyle name="20% - Accent2 34 2 2 4" xfId="25771" xr:uid="{00000000-0005-0000-0000-000071130000}"/>
    <cellStyle name="20% - Accent2 34 2 3" xfId="6275" xr:uid="{00000000-0005-0000-0000-000072130000}"/>
    <cellStyle name="20% - Accent2 34 2 3 2" xfId="17372" xr:uid="{00000000-0005-0000-0000-000073130000}"/>
    <cellStyle name="20% - Accent2 34 2 3 2 2" xfId="39636" xr:uid="{00000000-0005-0000-0000-000074130000}"/>
    <cellStyle name="20% - Accent2 34 2 3 3" xfId="28544" xr:uid="{00000000-0005-0000-0000-000075130000}"/>
    <cellStyle name="20% - Accent2 34 2 4" xfId="12788" xr:uid="{00000000-0005-0000-0000-000076130000}"/>
    <cellStyle name="20% - Accent2 34 2 4 2" xfId="35053" xr:uid="{00000000-0005-0000-0000-000077130000}"/>
    <cellStyle name="20% - Accent2 34 2 5" xfId="23961" xr:uid="{00000000-0005-0000-0000-000078130000}"/>
    <cellStyle name="20% - Accent2 34 3" xfId="4425" xr:uid="{00000000-0005-0000-0000-000079130000}"/>
    <cellStyle name="20% - Accent2 34 3 2" xfId="9008" xr:uid="{00000000-0005-0000-0000-00007A130000}"/>
    <cellStyle name="20% - Accent2 34 3 2 2" xfId="20105" xr:uid="{00000000-0005-0000-0000-00007B130000}"/>
    <cellStyle name="20% - Accent2 34 3 2 2 2" xfId="42369" xr:uid="{00000000-0005-0000-0000-00007C130000}"/>
    <cellStyle name="20% - Accent2 34 3 2 3" xfId="31277" xr:uid="{00000000-0005-0000-0000-00007D130000}"/>
    <cellStyle name="20% - Accent2 34 3 3" xfId="15522" xr:uid="{00000000-0005-0000-0000-00007E130000}"/>
    <cellStyle name="20% - Accent2 34 3 3 2" xfId="37787" xr:uid="{00000000-0005-0000-0000-00007F130000}"/>
    <cellStyle name="20% - Accent2 34 3 4" xfId="26695" xr:uid="{00000000-0005-0000-0000-000080130000}"/>
    <cellStyle name="20% - Accent2 34 4" xfId="2616" xr:uid="{00000000-0005-0000-0000-000081130000}"/>
    <cellStyle name="20% - Accent2 34 4 2" xfId="7199" xr:uid="{00000000-0005-0000-0000-000082130000}"/>
    <cellStyle name="20% - Accent2 34 4 2 2" xfId="18296" xr:uid="{00000000-0005-0000-0000-000083130000}"/>
    <cellStyle name="20% - Accent2 34 4 2 2 2" xfId="40560" xr:uid="{00000000-0005-0000-0000-000084130000}"/>
    <cellStyle name="20% - Accent2 34 4 2 3" xfId="29468" xr:uid="{00000000-0005-0000-0000-000085130000}"/>
    <cellStyle name="20% - Accent2 34 4 3" xfId="13713" xr:uid="{00000000-0005-0000-0000-000086130000}"/>
    <cellStyle name="20% - Accent2 34 4 3 2" xfId="35978" xr:uid="{00000000-0005-0000-0000-000087130000}"/>
    <cellStyle name="20% - Accent2 34 4 4" xfId="24886" xr:uid="{00000000-0005-0000-0000-000088130000}"/>
    <cellStyle name="20% - Accent2 34 5" xfId="5350" xr:uid="{00000000-0005-0000-0000-000089130000}"/>
    <cellStyle name="20% - Accent2 34 5 2" xfId="16447" xr:uid="{00000000-0005-0000-0000-00008A130000}"/>
    <cellStyle name="20% - Accent2 34 5 2 2" xfId="38711" xr:uid="{00000000-0005-0000-0000-00008B130000}"/>
    <cellStyle name="20% - Accent2 34 5 3" xfId="27619" xr:uid="{00000000-0005-0000-0000-00008C130000}"/>
    <cellStyle name="20% - Accent2 34 6" xfId="11862" xr:uid="{00000000-0005-0000-0000-00008D130000}"/>
    <cellStyle name="20% - Accent2 34 6 2" xfId="34128" xr:uid="{00000000-0005-0000-0000-00008E130000}"/>
    <cellStyle name="20% - Accent2 34 7" xfId="23036" xr:uid="{00000000-0005-0000-0000-00008F130000}"/>
    <cellStyle name="20% - Accent2 35" xfId="762" xr:uid="{00000000-0005-0000-0000-000090130000}"/>
    <cellStyle name="20% - Accent2 35 2" xfId="1699" xr:uid="{00000000-0005-0000-0000-000091130000}"/>
    <cellStyle name="20% - Accent2 35 2 2" xfId="3514" xr:uid="{00000000-0005-0000-0000-000092130000}"/>
    <cellStyle name="20% - Accent2 35 2 2 2" xfId="8097" xr:uid="{00000000-0005-0000-0000-000093130000}"/>
    <cellStyle name="20% - Accent2 35 2 2 2 2" xfId="19194" xr:uid="{00000000-0005-0000-0000-000094130000}"/>
    <cellStyle name="20% - Accent2 35 2 2 2 2 2" xfId="41458" xr:uid="{00000000-0005-0000-0000-000095130000}"/>
    <cellStyle name="20% - Accent2 35 2 2 2 3" xfId="30366" xr:uid="{00000000-0005-0000-0000-000096130000}"/>
    <cellStyle name="20% - Accent2 35 2 2 3" xfId="14611" xr:uid="{00000000-0005-0000-0000-000097130000}"/>
    <cellStyle name="20% - Accent2 35 2 2 3 2" xfId="36876" xr:uid="{00000000-0005-0000-0000-000098130000}"/>
    <cellStyle name="20% - Accent2 35 2 2 4" xfId="25784" xr:uid="{00000000-0005-0000-0000-000099130000}"/>
    <cellStyle name="20% - Accent2 35 2 3" xfId="6288" xr:uid="{00000000-0005-0000-0000-00009A130000}"/>
    <cellStyle name="20% - Accent2 35 2 3 2" xfId="17385" xr:uid="{00000000-0005-0000-0000-00009B130000}"/>
    <cellStyle name="20% - Accent2 35 2 3 2 2" xfId="39649" xr:uid="{00000000-0005-0000-0000-00009C130000}"/>
    <cellStyle name="20% - Accent2 35 2 3 3" xfId="28557" xr:uid="{00000000-0005-0000-0000-00009D130000}"/>
    <cellStyle name="20% - Accent2 35 2 4" xfId="12801" xr:uid="{00000000-0005-0000-0000-00009E130000}"/>
    <cellStyle name="20% - Accent2 35 2 4 2" xfId="35066" xr:uid="{00000000-0005-0000-0000-00009F130000}"/>
    <cellStyle name="20% - Accent2 35 2 5" xfId="23974" xr:uid="{00000000-0005-0000-0000-0000A0130000}"/>
    <cellStyle name="20% - Accent2 35 3" xfId="4438" xr:uid="{00000000-0005-0000-0000-0000A1130000}"/>
    <cellStyle name="20% - Accent2 35 3 2" xfId="9021" xr:uid="{00000000-0005-0000-0000-0000A2130000}"/>
    <cellStyle name="20% - Accent2 35 3 2 2" xfId="20118" xr:uid="{00000000-0005-0000-0000-0000A3130000}"/>
    <cellStyle name="20% - Accent2 35 3 2 2 2" xfId="42382" xr:uid="{00000000-0005-0000-0000-0000A4130000}"/>
    <cellStyle name="20% - Accent2 35 3 2 3" xfId="31290" xr:uid="{00000000-0005-0000-0000-0000A5130000}"/>
    <cellStyle name="20% - Accent2 35 3 3" xfId="15535" xr:uid="{00000000-0005-0000-0000-0000A6130000}"/>
    <cellStyle name="20% - Accent2 35 3 3 2" xfId="37800" xr:uid="{00000000-0005-0000-0000-0000A7130000}"/>
    <cellStyle name="20% - Accent2 35 3 4" xfId="26708" xr:uid="{00000000-0005-0000-0000-0000A8130000}"/>
    <cellStyle name="20% - Accent2 35 4" xfId="2629" xr:uid="{00000000-0005-0000-0000-0000A9130000}"/>
    <cellStyle name="20% - Accent2 35 4 2" xfId="7212" xr:uid="{00000000-0005-0000-0000-0000AA130000}"/>
    <cellStyle name="20% - Accent2 35 4 2 2" xfId="18309" xr:uid="{00000000-0005-0000-0000-0000AB130000}"/>
    <cellStyle name="20% - Accent2 35 4 2 2 2" xfId="40573" xr:uid="{00000000-0005-0000-0000-0000AC130000}"/>
    <cellStyle name="20% - Accent2 35 4 2 3" xfId="29481" xr:uid="{00000000-0005-0000-0000-0000AD130000}"/>
    <cellStyle name="20% - Accent2 35 4 3" xfId="13726" xr:uid="{00000000-0005-0000-0000-0000AE130000}"/>
    <cellStyle name="20% - Accent2 35 4 3 2" xfId="35991" xr:uid="{00000000-0005-0000-0000-0000AF130000}"/>
    <cellStyle name="20% - Accent2 35 4 4" xfId="24899" xr:uid="{00000000-0005-0000-0000-0000B0130000}"/>
    <cellStyle name="20% - Accent2 35 5" xfId="5363" xr:uid="{00000000-0005-0000-0000-0000B1130000}"/>
    <cellStyle name="20% - Accent2 35 5 2" xfId="16460" xr:uid="{00000000-0005-0000-0000-0000B2130000}"/>
    <cellStyle name="20% - Accent2 35 5 2 2" xfId="38724" xr:uid="{00000000-0005-0000-0000-0000B3130000}"/>
    <cellStyle name="20% - Accent2 35 5 3" xfId="27632" xr:uid="{00000000-0005-0000-0000-0000B4130000}"/>
    <cellStyle name="20% - Accent2 35 6" xfId="11875" xr:uid="{00000000-0005-0000-0000-0000B5130000}"/>
    <cellStyle name="20% - Accent2 35 6 2" xfId="34141" xr:uid="{00000000-0005-0000-0000-0000B6130000}"/>
    <cellStyle name="20% - Accent2 35 7" xfId="23049" xr:uid="{00000000-0005-0000-0000-0000B7130000}"/>
    <cellStyle name="20% - Accent2 36" xfId="775" xr:uid="{00000000-0005-0000-0000-0000B8130000}"/>
    <cellStyle name="20% - Accent2 36 2" xfId="1712" xr:uid="{00000000-0005-0000-0000-0000B9130000}"/>
    <cellStyle name="20% - Accent2 36 2 2" xfId="3527" xr:uid="{00000000-0005-0000-0000-0000BA130000}"/>
    <cellStyle name="20% - Accent2 36 2 2 2" xfId="8110" xr:uid="{00000000-0005-0000-0000-0000BB130000}"/>
    <cellStyle name="20% - Accent2 36 2 2 2 2" xfId="19207" xr:uid="{00000000-0005-0000-0000-0000BC130000}"/>
    <cellStyle name="20% - Accent2 36 2 2 2 2 2" xfId="41471" xr:uid="{00000000-0005-0000-0000-0000BD130000}"/>
    <cellStyle name="20% - Accent2 36 2 2 2 3" xfId="30379" xr:uid="{00000000-0005-0000-0000-0000BE130000}"/>
    <cellStyle name="20% - Accent2 36 2 2 3" xfId="14624" xr:uid="{00000000-0005-0000-0000-0000BF130000}"/>
    <cellStyle name="20% - Accent2 36 2 2 3 2" xfId="36889" xr:uid="{00000000-0005-0000-0000-0000C0130000}"/>
    <cellStyle name="20% - Accent2 36 2 2 4" xfId="25797" xr:uid="{00000000-0005-0000-0000-0000C1130000}"/>
    <cellStyle name="20% - Accent2 36 2 3" xfId="6301" xr:uid="{00000000-0005-0000-0000-0000C2130000}"/>
    <cellStyle name="20% - Accent2 36 2 3 2" xfId="17398" xr:uid="{00000000-0005-0000-0000-0000C3130000}"/>
    <cellStyle name="20% - Accent2 36 2 3 2 2" xfId="39662" xr:uid="{00000000-0005-0000-0000-0000C4130000}"/>
    <cellStyle name="20% - Accent2 36 2 3 3" xfId="28570" xr:uid="{00000000-0005-0000-0000-0000C5130000}"/>
    <cellStyle name="20% - Accent2 36 2 4" xfId="12814" xr:uid="{00000000-0005-0000-0000-0000C6130000}"/>
    <cellStyle name="20% - Accent2 36 2 4 2" xfId="35079" xr:uid="{00000000-0005-0000-0000-0000C7130000}"/>
    <cellStyle name="20% - Accent2 36 2 5" xfId="23987" xr:uid="{00000000-0005-0000-0000-0000C8130000}"/>
    <cellStyle name="20% - Accent2 36 3" xfId="4451" xr:uid="{00000000-0005-0000-0000-0000C9130000}"/>
    <cellStyle name="20% - Accent2 36 3 2" xfId="9034" xr:uid="{00000000-0005-0000-0000-0000CA130000}"/>
    <cellStyle name="20% - Accent2 36 3 2 2" xfId="20131" xr:uid="{00000000-0005-0000-0000-0000CB130000}"/>
    <cellStyle name="20% - Accent2 36 3 2 2 2" xfId="42395" xr:uid="{00000000-0005-0000-0000-0000CC130000}"/>
    <cellStyle name="20% - Accent2 36 3 2 3" xfId="31303" xr:uid="{00000000-0005-0000-0000-0000CD130000}"/>
    <cellStyle name="20% - Accent2 36 3 3" xfId="15548" xr:uid="{00000000-0005-0000-0000-0000CE130000}"/>
    <cellStyle name="20% - Accent2 36 3 3 2" xfId="37813" xr:uid="{00000000-0005-0000-0000-0000CF130000}"/>
    <cellStyle name="20% - Accent2 36 3 4" xfId="26721" xr:uid="{00000000-0005-0000-0000-0000D0130000}"/>
    <cellStyle name="20% - Accent2 36 4" xfId="2642" xr:uid="{00000000-0005-0000-0000-0000D1130000}"/>
    <cellStyle name="20% - Accent2 36 4 2" xfId="7225" xr:uid="{00000000-0005-0000-0000-0000D2130000}"/>
    <cellStyle name="20% - Accent2 36 4 2 2" xfId="18322" xr:uid="{00000000-0005-0000-0000-0000D3130000}"/>
    <cellStyle name="20% - Accent2 36 4 2 2 2" xfId="40586" xr:uid="{00000000-0005-0000-0000-0000D4130000}"/>
    <cellStyle name="20% - Accent2 36 4 2 3" xfId="29494" xr:uid="{00000000-0005-0000-0000-0000D5130000}"/>
    <cellStyle name="20% - Accent2 36 4 3" xfId="13739" xr:uid="{00000000-0005-0000-0000-0000D6130000}"/>
    <cellStyle name="20% - Accent2 36 4 3 2" xfId="36004" xr:uid="{00000000-0005-0000-0000-0000D7130000}"/>
    <cellStyle name="20% - Accent2 36 4 4" xfId="24912" xr:uid="{00000000-0005-0000-0000-0000D8130000}"/>
    <cellStyle name="20% - Accent2 36 5" xfId="5376" xr:uid="{00000000-0005-0000-0000-0000D9130000}"/>
    <cellStyle name="20% - Accent2 36 5 2" xfId="16473" xr:uid="{00000000-0005-0000-0000-0000DA130000}"/>
    <cellStyle name="20% - Accent2 36 5 2 2" xfId="38737" xr:uid="{00000000-0005-0000-0000-0000DB130000}"/>
    <cellStyle name="20% - Accent2 36 5 3" xfId="27645" xr:uid="{00000000-0005-0000-0000-0000DC130000}"/>
    <cellStyle name="20% - Accent2 36 6" xfId="11888" xr:uid="{00000000-0005-0000-0000-0000DD130000}"/>
    <cellStyle name="20% - Accent2 36 6 2" xfId="34154" xr:uid="{00000000-0005-0000-0000-0000DE130000}"/>
    <cellStyle name="20% - Accent2 36 7" xfId="23062" xr:uid="{00000000-0005-0000-0000-0000DF130000}"/>
    <cellStyle name="20% - Accent2 37" xfId="788" xr:uid="{00000000-0005-0000-0000-0000E0130000}"/>
    <cellStyle name="20% - Accent2 37 2" xfId="1725" xr:uid="{00000000-0005-0000-0000-0000E1130000}"/>
    <cellStyle name="20% - Accent2 37 2 2" xfId="3540" xr:uid="{00000000-0005-0000-0000-0000E2130000}"/>
    <cellStyle name="20% - Accent2 37 2 2 2" xfId="8123" xr:uid="{00000000-0005-0000-0000-0000E3130000}"/>
    <cellStyle name="20% - Accent2 37 2 2 2 2" xfId="19220" xr:uid="{00000000-0005-0000-0000-0000E4130000}"/>
    <cellStyle name="20% - Accent2 37 2 2 2 2 2" xfId="41484" xr:uid="{00000000-0005-0000-0000-0000E5130000}"/>
    <cellStyle name="20% - Accent2 37 2 2 2 3" xfId="30392" xr:uid="{00000000-0005-0000-0000-0000E6130000}"/>
    <cellStyle name="20% - Accent2 37 2 2 3" xfId="14637" xr:uid="{00000000-0005-0000-0000-0000E7130000}"/>
    <cellStyle name="20% - Accent2 37 2 2 3 2" xfId="36902" xr:uid="{00000000-0005-0000-0000-0000E8130000}"/>
    <cellStyle name="20% - Accent2 37 2 2 4" xfId="25810" xr:uid="{00000000-0005-0000-0000-0000E9130000}"/>
    <cellStyle name="20% - Accent2 37 2 3" xfId="6314" xr:uid="{00000000-0005-0000-0000-0000EA130000}"/>
    <cellStyle name="20% - Accent2 37 2 3 2" xfId="17411" xr:uid="{00000000-0005-0000-0000-0000EB130000}"/>
    <cellStyle name="20% - Accent2 37 2 3 2 2" xfId="39675" xr:uid="{00000000-0005-0000-0000-0000EC130000}"/>
    <cellStyle name="20% - Accent2 37 2 3 3" xfId="28583" xr:uid="{00000000-0005-0000-0000-0000ED130000}"/>
    <cellStyle name="20% - Accent2 37 2 4" xfId="12827" xr:uid="{00000000-0005-0000-0000-0000EE130000}"/>
    <cellStyle name="20% - Accent2 37 2 4 2" xfId="35092" xr:uid="{00000000-0005-0000-0000-0000EF130000}"/>
    <cellStyle name="20% - Accent2 37 2 5" xfId="24000" xr:uid="{00000000-0005-0000-0000-0000F0130000}"/>
    <cellStyle name="20% - Accent2 37 3" xfId="4464" xr:uid="{00000000-0005-0000-0000-0000F1130000}"/>
    <cellStyle name="20% - Accent2 37 3 2" xfId="9047" xr:uid="{00000000-0005-0000-0000-0000F2130000}"/>
    <cellStyle name="20% - Accent2 37 3 2 2" xfId="20144" xr:uid="{00000000-0005-0000-0000-0000F3130000}"/>
    <cellStyle name="20% - Accent2 37 3 2 2 2" xfId="42408" xr:uid="{00000000-0005-0000-0000-0000F4130000}"/>
    <cellStyle name="20% - Accent2 37 3 2 3" xfId="31316" xr:uid="{00000000-0005-0000-0000-0000F5130000}"/>
    <cellStyle name="20% - Accent2 37 3 3" xfId="15561" xr:uid="{00000000-0005-0000-0000-0000F6130000}"/>
    <cellStyle name="20% - Accent2 37 3 3 2" xfId="37826" xr:uid="{00000000-0005-0000-0000-0000F7130000}"/>
    <cellStyle name="20% - Accent2 37 3 4" xfId="26734" xr:uid="{00000000-0005-0000-0000-0000F8130000}"/>
    <cellStyle name="20% - Accent2 37 4" xfId="2655" xr:uid="{00000000-0005-0000-0000-0000F9130000}"/>
    <cellStyle name="20% - Accent2 37 4 2" xfId="7238" xr:uid="{00000000-0005-0000-0000-0000FA130000}"/>
    <cellStyle name="20% - Accent2 37 4 2 2" xfId="18335" xr:uid="{00000000-0005-0000-0000-0000FB130000}"/>
    <cellStyle name="20% - Accent2 37 4 2 2 2" xfId="40599" xr:uid="{00000000-0005-0000-0000-0000FC130000}"/>
    <cellStyle name="20% - Accent2 37 4 2 3" xfId="29507" xr:uid="{00000000-0005-0000-0000-0000FD130000}"/>
    <cellStyle name="20% - Accent2 37 4 3" xfId="13752" xr:uid="{00000000-0005-0000-0000-0000FE130000}"/>
    <cellStyle name="20% - Accent2 37 4 3 2" xfId="36017" xr:uid="{00000000-0005-0000-0000-0000FF130000}"/>
    <cellStyle name="20% - Accent2 37 4 4" xfId="24925" xr:uid="{00000000-0005-0000-0000-000000140000}"/>
    <cellStyle name="20% - Accent2 37 5" xfId="5389" xr:uid="{00000000-0005-0000-0000-000001140000}"/>
    <cellStyle name="20% - Accent2 37 5 2" xfId="16486" xr:uid="{00000000-0005-0000-0000-000002140000}"/>
    <cellStyle name="20% - Accent2 37 5 2 2" xfId="38750" xr:uid="{00000000-0005-0000-0000-000003140000}"/>
    <cellStyle name="20% - Accent2 37 5 3" xfId="27658" xr:uid="{00000000-0005-0000-0000-000004140000}"/>
    <cellStyle name="20% - Accent2 37 6" xfId="11901" xr:uid="{00000000-0005-0000-0000-000005140000}"/>
    <cellStyle name="20% - Accent2 37 6 2" xfId="34167" xr:uid="{00000000-0005-0000-0000-000006140000}"/>
    <cellStyle name="20% - Accent2 37 7" xfId="23075" xr:uid="{00000000-0005-0000-0000-000007140000}"/>
    <cellStyle name="20% - Accent2 38" xfId="802" xr:uid="{00000000-0005-0000-0000-000008140000}"/>
    <cellStyle name="20% - Accent2 38 2" xfId="1739" xr:uid="{00000000-0005-0000-0000-000009140000}"/>
    <cellStyle name="20% - Accent2 38 2 2" xfId="3553" xr:uid="{00000000-0005-0000-0000-00000A140000}"/>
    <cellStyle name="20% - Accent2 38 2 2 2" xfId="8136" xr:uid="{00000000-0005-0000-0000-00000B140000}"/>
    <cellStyle name="20% - Accent2 38 2 2 2 2" xfId="19233" xr:uid="{00000000-0005-0000-0000-00000C140000}"/>
    <cellStyle name="20% - Accent2 38 2 2 2 2 2" xfId="41497" xr:uid="{00000000-0005-0000-0000-00000D140000}"/>
    <cellStyle name="20% - Accent2 38 2 2 2 3" xfId="30405" xr:uid="{00000000-0005-0000-0000-00000E140000}"/>
    <cellStyle name="20% - Accent2 38 2 2 3" xfId="14650" xr:uid="{00000000-0005-0000-0000-00000F140000}"/>
    <cellStyle name="20% - Accent2 38 2 2 3 2" xfId="36915" xr:uid="{00000000-0005-0000-0000-000010140000}"/>
    <cellStyle name="20% - Accent2 38 2 2 4" xfId="25823" xr:uid="{00000000-0005-0000-0000-000011140000}"/>
    <cellStyle name="20% - Accent2 38 2 3" xfId="6327" xr:uid="{00000000-0005-0000-0000-000012140000}"/>
    <cellStyle name="20% - Accent2 38 2 3 2" xfId="17424" xr:uid="{00000000-0005-0000-0000-000013140000}"/>
    <cellStyle name="20% - Accent2 38 2 3 2 2" xfId="39688" xr:uid="{00000000-0005-0000-0000-000014140000}"/>
    <cellStyle name="20% - Accent2 38 2 3 3" xfId="28596" xr:uid="{00000000-0005-0000-0000-000015140000}"/>
    <cellStyle name="20% - Accent2 38 2 4" xfId="12840" xr:uid="{00000000-0005-0000-0000-000016140000}"/>
    <cellStyle name="20% - Accent2 38 2 4 2" xfId="35105" xr:uid="{00000000-0005-0000-0000-000017140000}"/>
    <cellStyle name="20% - Accent2 38 2 5" xfId="24013" xr:uid="{00000000-0005-0000-0000-000018140000}"/>
    <cellStyle name="20% - Accent2 38 3" xfId="4477" xr:uid="{00000000-0005-0000-0000-000019140000}"/>
    <cellStyle name="20% - Accent2 38 3 2" xfId="9060" xr:uid="{00000000-0005-0000-0000-00001A140000}"/>
    <cellStyle name="20% - Accent2 38 3 2 2" xfId="20157" xr:uid="{00000000-0005-0000-0000-00001B140000}"/>
    <cellStyle name="20% - Accent2 38 3 2 2 2" xfId="42421" xr:uid="{00000000-0005-0000-0000-00001C140000}"/>
    <cellStyle name="20% - Accent2 38 3 2 3" xfId="31329" xr:uid="{00000000-0005-0000-0000-00001D140000}"/>
    <cellStyle name="20% - Accent2 38 3 3" xfId="15574" xr:uid="{00000000-0005-0000-0000-00001E140000}"/>
    <cellStyle name="20% - Accent2 38 3 3 2" xfId="37839" xr:uid="{00000000-0005-0000-0000-00001F140000}"/>
    <cellStyle name="20% - Accent2 38 3 4" xfId="26747" xr:uid="{00000000-0005-0000-0000-000020140000}"/>
    <cellStyle name="20% - Accent2 38 4" xfId="2668" xr:uid="{00000000-0005-0000-0000-000021140000}"/>
    <cellStyle name="20% - Accent2 38 4 2" xfId="7251" xr:uid="{00000000-0005-0000-0000-000022140000}"/>
    <cellStyle name="20% - Accent2 38 4 2 2" xfId="18348" xr:uid="{00000000-0005-0000-0000-000023140000}"/>
    <cellStyle name="20% - Accent2 38 4 2 2 2" xfId="40612" xr:uid="{00000000-0005-0000-0000-000024140000}"/>
    <cellStyle name="20% - Accent2 38 4 2 3" xfId="29520" xr:uid="{00000000-0005-0000-0000-000025140000}"/>
    <cellStyle name="20% - Accent2 38 4 3" xfId="13765" xr:uid="{00000000-0005-0000-0000-000026140000}"/>
    <cellStyle name="20% - Accent2 38 4 3 2" xfId="36030" xr:uid="{00000000-0005-0000-0000-000027140000}"/>
    <cellStyle name="20% - Accent2 38 4 4" xfId="24938" xr:uid="{00000000-0005-0000-0000-000028140000}"/>
    <cellStyle name="20% - Accent2 38 5" xfId="5402" xr:uid="{00000000-0005-0000-0000-000029140000}"/>
    <cellStyle name="20% - Accent2 38 5 2" xfId="16499" xr:uid="{00000000-0005-0000-0000-00002A140000}"/>
    <cellStyle name="20% - Accent2 38 5 2 2" xfId="38763" xr:uid="{00000000-0005-0000-0000-00002B140000}"/>
    <cellStyle name="20% - Accent2 38 5 3" xfId="27671" xr:uid="{00000000-0005-0000-0000-00002C140000}"/>
    <cellStyle name="20% - Accent2 38 6" xfId="11914" xr:uid="{00000000-0005-0000-0000-00002D140000}"/>
    <cellStyle name="20% - Accent2 38 6 2" xfId="34180" xr:uid="{00000000-0005-0000-0000-00002E140000}"/>
    <cellStyle name="20% - Accent2 38 7" xfId="23088" xr:uid="{00000000-0005-0000-0000-00002F140000}"/>
    <cellStyle name="20% - Accent2 39" xfId="815" xr:uid="{00000000-0005-0000-0000-000030140000}"/>
    <cellStyle name="20% - Accent2 39 2" xfId="1752" xr:uid="{00000000-0005-0000-0000-000031140000}"/>
    <cellStyle name="20% - Accent2 39 2 2" xfId="3566" xr:uid="{00000000-0005-0000-0000-000032140000}"/>
    <cellStyle name="20% - Accent2 39 2 2 2" xfId="8149" xr:uid="{00000000-0005-0000-0000-000033140000}"/>
    <cellStyle name="20% - Accent2 39 2 2 2 2" xfId="19246" xr:uid="{00000000-0005-0000-0000-000034140000}"/>
    <cellStyle name="20% - Accent2 39 2 2 2 2 2" xfId="41510" xr:uid="{00000000-0005-0000-0000-000035140000}"/>
    <cellStyle name="20% - Accent2 39 2 2 2 3" xfId="30418" xr:uid="{00000000-0005-0000-0000-000036140000}"/>
    <cellStyle name="20% - Accent2 39 2 2 3" xfId="14663" xr:uid="{00000000-0005-0000-0000-000037140000}"/>
    <cellStyle name="20% - Accent2 39 2 2 3 2" xfId="36928" xr:uid="{00000000-0005-0000-0000-000038140000}"/>
    <cellStyle name="20% - Accent2 39 2 2 4" xfId="25836" xr:uid="{00000000-0005-0000-0000-000039140000}"/>
    <cellStyle name="20% - Accent2 39 2 3" xfId="6340" xr:uid="{00000000-0005-0000-0000-00003A140000}"/>
    <cellStyle name="20% - Accent2 39 2 3 2" xfId="17437" xr:uid="{00000000-0005-0000-0000-00003B140000}"/>
    <cellStyle name="20% - Accent2 39 2 3 2 2" xfId="39701" xr:uid="{00000000-0005-0000-0000-00003C140000}"/>
    <cellStyle name="20% - Accent2 39 2 3 3" xfId="28609" xr:uid="{00000000-0005-0000-0000-00003D140000}"/>
    <cellStyle name="20% - Accent2 39 2 4" xfId="12853" xr:uid="{00000000-0005-0000-0000-00003E140000}"/>
    <cellStyle name="20% - Accent2 39 2 4 2" xfId="35118" xr:uid="{00000000-0005-0000-0000-00003F140000}"/>
    <cellStyle name="20% - Accent2 39 2 5" xfId="24026" xr:uid="{00000000-0005-0000-0000-000040140000}"/>
    <cellStyle name="20% - Accent2 39 3" xfId="4490" xr:uid="{00000000-0005-0000-0000-000041140000}"/>
    <cellStyle name="20% - Accent2 39 3 2" xfId="9073" xr:uid="{00000000-0005-0000-0000-000042140000}"/>
    <cellStyle name="20% - Accent2 39 3 2 2" xfId="20170" xr:uid="{00000000-0005-0000-0000-000043140000}"/>
    <cellStyle name="20% - Accent2 39 3 2 2 2" xfId="42434" xr:uid="{00000000-0005-0000-0000-000044140000}"/>
    <cellStyle name="20% - Accent2 39 3 2 3" xfId="31342" xr:uid="{00000000-0005-0000-0000-000045140000}"/>
    <cellStyle name="20% - Accent2 39 3 3" xfId="15587" xr:uid="{00000000-0005-0000-0000-000046140000}"/>
    <cellStyle name="20% - Accent2 39 3 3 2" xfId="37852" xr:uid="{00000000-0005-0000-0000-000047140000}"/>
    <cellStyle name="20% - Accent2 39 3 4" xfId="26760" xr:uid="{00000000-0005-0000-0000-000048140000}"/>
    <cellStyle name="20% - Accent2 39 4" xfId="2681" xr:uid="{00000000-0005-0000-0000-000049140000}"/>
    <cellStyle name="20% - Accent2 39 4 2" xfId="7264" xr:uid="{00000000-0005-0000-0000-00004A140000}"/>
    <cellStyle name="20% - Accent2 39 4 2 2" xfId="18361" xr:uid="{00000000-0005-0000-0000-00004B140000}"/>
    <cellStyle name="20% - Accent2 39 4 2 2 2" xfId="40625" xr:uid="{00000000-0005-0000-0000-00004C140000}"/>
    <cellStyle name="20% - Accent2 39 4 2 3" xfId="29533" xr:uid="{00000000-0005-0000-0000-00004D140000}"/>
    <cellStyle name="20% - Accent2 39 4 3" xfId="13778" xr:uid="{00000000-0005-0000-0000-00004E140000}"/>
    <cellStyle name="20% - Accent2 39 4 3 2" xfId="36043" xr:uid="{00000000-0005-0000-0000-00004F140000}"/>
    <cellStyle name="20% - Accent2 39 4 4" xfId="24951" xr:uid="{00000000-0005-0000-0000-000050140000}"/>
    <cellStyle name="20% - Accent2 39 5" xfId="5415" xr:uid="{00000000-0005-0000-0000-000051140000}"/>
    <cellStyle name="20% - Accent2 39 5 2" xfId="16512" xr:uid="{00000000-0005-0000-0000-000052140000}"/>
    <cellStyle name="20% - Accent2 39 5 2 2" xfId="38776" xr:uid="{00000000-0005-0000-0000-000053140000}"/>
    <cellStyle name="20% - Accent2 39 5 3" xfId="27684" xr:uid="{00000000-0005-0000-0000-000054140000}"/>
    <cellStyle name="20% - Accent2 39 6" xfId="11927" xr:uid="{00000000-0005-0000-0000-000055140000}"/>
    <cellStyle name="20% - Accent2 39 6 2" xfId="34193" xr:uid="{00000000-0005-0000-0000-000056140000}"/>
    <cellStyle name="20% - Accent2 39 7" xfId="23101" xr:uid="{00000000-0005-0000-0000-000057140000}"/>
    <cellStyle name="20% - Accent2 4" xfId="114" xr:uid="{00000000-0005-0000-0000-000058140000}"/>
    <cellStyle name="20% - Accent2 4 2" xfId="1291" xr:uid="{00000000-0005-0000-0000-000059140000}"/>
    <cellStyle name="20% - Accent2 4 2 2" xfId="3111" xr:uid="{00000000-0005-0000-0000-00005A140000}"/>
    <cellStyle name="20% - Accent2 4 2 2 2" xfId="7694" xr:uid="{00000000-0005-0000-0000-00005B140000}"/>
    <cellStyle name="20% - Accent2 4 2 2 2 2" xfId="18791" xr:uid="{00000000-0005-0000-0000-00005C140000}"/>
    <cellStyle name="20% - Accent2 4 2 2 2 2 2" xfId="41055" xr:uid="{00000000-0005-0000-0000-00005D140000}"/>
    <cellStyle name="20% - Accent2 4 2 2 2 3" xfId="29963" xr:uid="{00000000-0005-0000-0000-00005E140000}"/>
    <cellStyle name="20% - Accent2 4 2 2 3" xfId="14208" xr:uid="{00000000-0005-0000-0000-00005F140000}"/>
    <cellStyle name="20% - Accent2 4 2 2 3 2" xfId="36473" xr:uid="{00000000-0005-0000-0000-000060140000}"/>
    <cellStyle name="20% - Accent2 4 2 2 4" xfId="25381" xr:uid="{00000000-0005-0000-0000-000061140000}"/>
    <cellStyle name="20% - Accent2 4 2 3" xfId="5885" xr:uid="{00000000-0005-0000-0000-000062140000}"/>
    <cellStyle name="20% - Accent2 4 2 3 2" xfId="16982" xr:uid="{00000000-0005-0000-0000-000063140000}"/>
    <cellStyle name="20% - Accent2 4 2 3 2 2" xfId="39246" xr:uid="{00000000-0005-0000-0000-000064140000}"/>
    <cellStyle name="20% - Accent2 4 2 3 3" xfId="28154" xr:uid="{00000000-0005-0000-0000-000065140000}"/>
    <cellStyle name="20% - Accent2 4 2 4" xfId="12398" xr:uid="{00000000-0005-0000-0000-000066140000}"/>
    <cellStyle name="20% - Accent2 4 2 4 2" xfId="34663" xr:uid="{00000000-0005-0000-0000-000067140000}"/>
    <cellStyle name="20% - Accent2 4 2 5" xfId="23571" xr:uid="{00000000-0005-0000-0000-000068140000}"/>
    <cellStyle name="20% - Accent2 4 3" xfId="4035" xr:uid="{00000000-0005-0000-0000-000069140000}"/>
    <cellStyle name="20% - Accent2 4 3 2" xfId="8618" xr:uid="{00000000-0005-0000-0000-00006A140000}"/>
    <cellStyle name="20% - Accent2 4 3 2 2" xfId="19715" xr:uid="{00000000-0005-0000-0000-00006B140000}"/>
    <cellStyle name="20% - Accent2 4 3 2 2 2" xfId="41979" xr:uid="{00000000-0005-0000-0000-00006C140000}"/>
    <cellStyle name="20% - Accent2 4 3 2 3" xfId="30887" xr:uid="{00000000-0005-0000-0000-00006D140000}"/>
    <cellStyle name="20% - Accent2 4 3 3" xfId="15132" xr:uid="{00000000-0005-0000-0000-00006E140000}"/>
    <cellStyle name="20% - Accent2 4 3 3 2" xfId="37397" xr:uid="{00000000-0005-0000-0000-00006F140000}"/>
    <cellStyle name="20% - Accent2 4 3 4" xfId="26305" xr:uid="{00000000-0005-0000-0000-000070140000}"/>
    <cellStyle name="20% - Accent2 4 4" xfId="2226" xr:uid="{00000000-0005-0000-0000-000071140000}"/>
    <cellStyle name="20% - Accent2 4 4 2" xfId="6809" xr:uid="{00000000-0005-0000-0000-000072140000}"/>
    <cellStyle name="20% - Accent2 4 4 2 2" xfId="17906" xr:uid="{00000000-0005-0000-0000-000073140000}"/>
    <cellStyle name="20% - Accent2 4 4 2 2 2" xfId="40170" xr:uid="{00000000-0005-0000-0000-000074140000}"/>
    <cellStyle name="20% - Accent2 4 4 2 3" xfId="29078" xr:uid="{00000000-0005-0000-0000-000075140000}"/>
    <cellStyle name="20% - Accent2 4 4 3" xfId="13323" xr:uid="{00000000-0005-0000-0000-000076140000}"/>
    <cellStyle name="20% - Accent2 4 4 3 2" xfId="35588" xr:uid="{00000000-0005-0000-0000-000077140000}"/>
    <cellStyle name="20% - Accent2 4 4 4" xfId="24496" xr:uid="{00000000-0005-0000-0000-000078140000}"/>
    <cellStyle name="20% - Accent2 4 5" xfId="4960" xr:uid="{00000000-0005-0000-0000-000079140000}"/>
    <cellStyle name="20% - Accent2 4 5 2" xfId="16057" xr:uid="{00000000-0005-0000-0000-00007A140000}"/>
    <cellStyle name="20% - Accent2 4 5 2 2" xfId="38321" xr:uid="{00000000-0005-0000-0000-00007B140000}"/>
    <cellStyle name="20% - Accent2 4 5 3" xfId="27229" xr:uid="{00000000-0005-0000-0000-00007C140000}"/>
    <cellStyle name="20% - Accent2 4 6" xfId="367" xr:uid="{00000000-0005-0000-0000-00007D140000}"/>
    <cellStyle name="20% - Accent2 4 6 2" xfId="11485" xr:uid="{00000000-0005-0000-0000-00007E140000}"/>
    <cellStyle name="20% - Accent2 4 6 2 2" xfId="33751" xr:uid="{00000000-0005-0000-0000-00007F140000}"/>
    <cellStyle name="20% - Accent2 4 6 3" xfId="22659" xr:uid="{00000000-0005-0000-0000-000080140000}"/>
    <cellStyle name="20% - Accent2 4 7" xfId="11236" xr:uid="{00000000-0005-0000-0000-000081140000}"/>
    <cellStyle name="20% - Accent2 4 7 2" xfId="33502" xr:uid="{00000000-0005-0000-0000-000082140000}"/>
    <cellStyle name="20% - Accent2 4 8" xfId="22410" xr:uid="{00000000-0005-0000-0000-000083140000}"/>
    <cellStyle name="20% - Accent2 40" xfId="828" xr:uid="{00000000-0005-0000-0000-000084140000}"/>
    <cellStyle name="20% - Accent2 40 2" xfId="1765" xr:uid="{00000000-0005-0000-0000-000085140000}"/>
    <cellStyle name="20% - Accent2 40 2 2" xfId="3579" xr:uid="{00000000-0005-0000-0000-000086140000}"/>
    <cellStyle name="20% - Accent2 40 2 2 2" xfId="8162" xr:uid="{00000000-0005-0000-0000-000087140000}"/>
    <cellStyle name="20% - Accent2 40 2 2 2 2" xfId="19259" xr:uid="{00000000-0005-0000-0000-000088140000}"/>
    <cellStyle name="20% - Accent2 40 2 2 2 2 2" xfId="41523" xr:uid="{00000000-0005-0000-0000-000089140000}"/>
    <cellStyle name="20% - Accent2 40 2 2 2 3" xfId="30431" xr:uid="{00000000-0005-0000-0000-00008A140000}"/>
    <cellStyle name="20% - Accent2 40 2 2 3" xfId="14676" xr:uid="{00000000-0005-0000-0000-00008B140000}"/>
    <cellStyle name="20% - Accent2 40 2 2 3 2" xfId="36941" xr:uid="{00000000-0005-0000-0000-00008C140000}"/>
    <cellStyle name="20% - Accent2 40 2 2 4" xfId="25849" xr:uid="{00000000-0005-0000-0000-00008D140000}"/>
    <cellStyle name="20% - Accent2 40 2 3" xfId="6353" xr:uid="{00000000-0005-0000-0000-00008E140000}"/>
    <cellStyle name="20% - Accent2 40 2 3 2" xfId="17450" xr:uid="{00000000-0005-0000-0000-00008F140000}"/>
    <cellStyle name="20% - Accent2 40 2 3 2 2" xfId="39714" xr:uid="{00000000-0005-0000-0000-000090140000}"/>
    <cellStyle name="20% - Accent2 40 2 3 3" xfId="28622" xr:uid="{00000000-0005-0000-0000-000091140000}"/>
    <cellStyle name="20% - Accent2 40 2 4" xfId="12866" xr:uid="{00000000-0005-0000-0000-000092140000}"/>
    <cellStyle name="20% - Accent2 40 2 4 2" xfId="35131" xr:uid="{00000000-0005-0000-0000-000093140000}"/>
    <cellStyle name="20% - Accent2 40 2 5" xfId="24039" xr:uid="{00000000-0005-0000-0000-000094140000}"/>
    <cellStyle name="20% - Accent2 40 3" xfId="4503" xr:uid="{00000000-0005-0000-0000-000095140000}"/>
    <cellStyle name="20% - Accent2 40 3 2" xfId="9086" xr:uid="{00000000-0005-0000-0000-000096140000}"/>
    <cellStyle name="20% - Accent2 40 3 2 2" xfId="20183" xr:uid="{00000000-0005-0000-0000-000097140000}"/>
    <cellStyle name="20% - Accent2 40 3 2 2 2" xfId="42447" xr:uid="{00000000-0005-0000-0000-000098140000}"/>
    <cellStyle name="20% - Accent2 40 3 2 3" xfId="31355" xr:uid="{00000000-0005-0000-0000-000099140000}"/>
    <cellStyle name="20% - Accent2 40 3 3" xfId="15600" xr:uid="{00000000-0005-0000-0000-00009A140000}"/>
    <cellStyle name="20% - Accent2 40 3 3 2" xfId="37865" xr:uid="{00000000-0005-0000-0000-00009B140000}"/>
    <cellStyle name="20% - Accent2 40 3 4" xfId="26773" xr:uid="{00000000-0005-0000-0000-00009C140000}"/>
    <cellStyle name="20% - Accent2 40 4" xfId="2694" xr:uid="{00000000-0005-0000-0000-00009D140000}"/>
    <cellStyle name="20% - Accent2 40 4 2" xfId="7277" xr:uid="{00000000-0005-0000-0000-00009E140000}"/>
    <cellStyle name="20% - Accent2 40 4 2 2" xfId="18374" xr:uid="{00000000-0005-0000-0000-00009F140000}"/>
    <cellStyle name="20% - Accent2 40 4 2 2 2" xfId="40638" xr:uid="{00000000-0005-0000-0000-0000A0140000}"/>
    <cellStyle name="20% - Accent2 40 4 2 3" xfId="29546" xr:uid="{00000000-0005-0000-0000-0000A1140000}"/>
    <cellStyle name="20% - Accent2 40 4 3" xfId="13791" xr:uid="{00000000-0005-0000-0000-0000A2140000}"/>
    <cellStyle name="20% - Accent2 40 4 3 2" xfId="36056" xr:uid="{00000000-0005-0000-0000-0000A3140000}"/>
    <cellStyle name="20% - Accent2 40 4 4" xfId="24964" xr:uid="{00000000-0005-0000-0000-0000A4140000}"/>
    <cellStyle name="20% - Accent2 40 5" xfId="5428" xr:uid="{00000000-0005-0000-0000-0000A5140000}"/>
    <cellStyle name="20% - Accent2 40 5 2" xfId="16525" xr:uid="{00000000-0005-0000-0000-0000A6140000}"/>
    <cellStyle name="20% - Accent2 40 5 2 2" xfId="38789" xr:uid="{00000000-0005-0000-0000-0000A7140000}"/>
    <cellStyle name="20% - Accent2 40 5 3" xfId="27697" xr:uid="{00000000-0005-0000-0000-0000A8140000}"/>
    <cellStyle name="20% - Accent2 40 6" xfId="11940" xr:uid="{00000000-0005-0000-0000-0000A9140000}"/>
    <cellStyle name="20% - Accent2 40 6 2" xfId="34206" xr:uid="{00000000-0005-0000-0000-0000AA140000}"/>
    <cellStyle name="20% - Accent2 40 7" xfId="23114" xr:uid="{00000000-0005-0000-0000-0000AB140000}"/>
    <cellStyle name="20% - Accent2 41" xfId="841" xr:uid="{00000000-0005-0000-0000-0000AC140000}"/>
    <cellStyle name="20% - Accent2 41 2" xfId="1778" xr:uid="{00000000-0005-0000-0000-0000AD140000}"/>
    <cellStyle name="20% - Accent2 41 2 2" xfId="3592" xr:uid="{00000000-0005-0000-0000-0000AE140000}"/>
    <cellStyle name="20% - Accent2 41 2 2 2" xfId="8175" xr:uid="{00000000-0005-0000-0000-0000AF140000}"/>
    <cellStyle name="20% - Accent2 41 2 2 2 2" xfId="19272" xr:uid="{00000000-0005-0000-0000-0000B0140000}"/>
    <cellStyle name="20% - Accent2 41 2 2 2 2 2" xfId="41536" xr:uid="{00000000-0005-0000-0000-0000B1140000}"/>
    <cellStyle name="20% - Accent2 41 2 2 2 3" xfId="30444" xr:uid="{00000000-0005-0000-0000-0000B2140000}"/>
    <cellStyle name="20% - Accent2 41 2 2 3" xfId="14689" xr:uid="{00000000-0005-0000-0000-0000B3140000}"/>
    <cellStyle name="20% - Accent2 41 2 2 3 2" xfId="36954" xr:uid="{00000000-0005-0000-0000-0000B4140000}"/>
    <cellStyle name="20% - Accent2 41 2 2 4" xfId="25862" xr:uid="{00000000-0005-0000-0000-0000B5140000}"/>
    <cellStyle name="20% - Accent2 41 2 3" xfId="6366" xr:uid="{00000000-0005-0000-0000-0000B6140000}"/>
    <cellStyle name="20% - Accent2 41 2 3 2" xfId="17463" xr:uid="{00000000-0005-0000-0000-0000B7140000}"/>
    <cellStyle name="20% - Accent2 41 2 3 2 2" xfId="39727" xr:uid="{00000000-0005-0000-0000-0000B8140000}"/>
    <cellStyle name="20% - Accent2 41 2 3 3" xfId="28635" xr:uid="{00000000-0005-0000-0000-0000B9140000}"/>
    <cellStyle name="20% - Accent2 41 2 4" xfId="12879" xr:uid="{00000000-0005-0000-0000-0000BA140000}"/>
    <cellStyle name="20% - Accent2 41 2 4 2" xfId="35144" xr:uid="{00000000-0005-0000-0000-0000BB140000}"/>
    <cellStyle name="20% - Accent2 41 2 5" xfId="24052" xr:uid="{00000000-0005-0000-0000-0000BC140000}"/>
    <cellStyle name="20% - Accent2 41 3" xfId="4516" xr:uid="{00000000-0005-0000-0000-0000BD140000}"/>
    <cellStyle name="20% - Accent2 41 3 2" xfId="9099" xr:uid="{00000000-0005-0000-0000-0000BE140000}"/>
    <cellStyle name="20% - Accent2 41 3 2 2" xfId="20196" xr:uid="{00000000-0005-0000-0000-0000BF140000}"/>
    <cellStyle name="20% - Accent2 41 3 2 2 2" xfId="42460" xr:uid="{00000000-0005-0000-0000-0000C0140000}"/>
    <cellStyle name="20% - Accent2 41 3 2 3" xfId="31368" xr:uid="{00000000-0005-0000-0000-0000C1140000}"/>
    <cellStyle name="20% - Accent2 41 3 3" xfId="15613" xr:uid="{00000000-0005-0000-0000-0000C2140000}"/>
    <cellStyle name="20% - Accent2 41 3 3 2" xfId="37878" xr:uid="{00000000-0005-0000-0000-0000C3140000}"/>
    <cellStyle name="20% - Accent2 41 3 4" xfId="26786" xr:uid="{00000000-0005-0000-0000-0000C4140000}"/>
    <cellStyle name="20% - Accent2 41 4" xfId="2707" xr:uid="{00000000-0005-0000-0000-0000C5140000}"/>
    <cellStyle name="20% - Accent2 41 4 2" xfId="7290" xr:uid="{00000000-0005-0000-0000-0000C6140000}"/>
    <cellStyle name="20% - Accent2 41 4 2 2" xfId="18387" xr:uid="{00000000-0005-0000-0000-0000C7140000}"/>
    <cellStyle name="20% - Accent2 41 4 2 2 2" xfId="40651" xr:uid="{00000000-0005-0000-0000-0000C8140000}"/>
    <cellStyle name="20% - Accent2 41 4 2 3" xfId="29559" xr:uid="{00000000-0005-0000-0000-0000C9140000}"/>
    <cellStyle name="20% - Accent2 41 4 3" xfId="13804" xr:uid="{00000000-0005-0000-0000-0000CA140000}"/>
    <cellStyle name="20% - Accent2 41 4 3 2" xfId="36069" xr:uid="{00000000-0005-0000-0000-0000CB140000}"/>
    <cellStyle name="20% - Accent2 41 4 4" xfId="24977" xr:uid="{00000000-0005-0000-0000-0000CC140000}"/>
    <cellStyle name="20% - Accent2 41 5" xfId="5441" xr:uid="{00000000-0005-0000-0000-0000CD140000}"/>
    <cellStyle name="20% - Accent2 41 5 2" xfId="16538" xr:uid="{00000000-0005-0000-0000-0000CE140000}"/>
    <cellStyle name="20% - Accent2 41 5 2 2" xfId="38802" xr:uid="{00000000-0005-0000-0000-0000CF140000}"/>
    <cellStyle name="20% - Accent2 41 5 3" xfId="27710" xr:uid="{00000000-0005-0000-0000-0000D0140000}"/>
    <cellStyle name="20% - Accent2 41 6" xfId="11953" xr:uid="{00000000-0005-0000-0000-0000D1140000}"/>
    <cellStyle name="20% - Accent2 41 6 2" xfId="34219" xr:uid="{00000000-0005-0000-0000-0000D2140000}"/>
    <cellStyle name="20% - Accent2 41 7" xfId="23127" xr:uid="{00000000-0005-0000-0000-0000D3140000}"/>
    <cellStyle name="20% - Accent2 42" xfId="855" xr:uid="{00000000-0005-0000-0000-0000D4140000}"/>
    <cellStyle name="20% - Accent2 42 2" xfId="1792" xr:uid="{00000000-0005-0000-0000-0000D5140000}"/>
    <cellStyle name="20% - Accent2 42 2 2" xfId="3605" xr:uid="{00000000-0005-0000-0000-0000D6140000}"/>
    <cellStyle name="20% - Accent2 42 2 2 2" xfId="8188" xr:uid="{00000000-0005-0000-0000-0000D7140000}"/>
    <cellStyle name="20% - Accent2 42 2 2 2 2" xfId="19285" xr:uid="{00000000-0005-0000-0000-0000D8140000}"/>
    <cellStyle name="20% - Accent2 42 2 2 2 2 2" xfId="41549" xr:uid="{00000000-0005-0000-0000-0000D9140000}"/>
    <cellStyle name="20% - Accent2 42 2 2 2 3" xfId="30457" xr:uid="{00000000-0005-0000-0000-0000DA140000}"/>
    <cellStyle name="20% - Accent2 42 2 2 3" xfId="14702" xr:uid="{00000000-0005-0000-0000-0000DB140000}"/>
    <cellStyle name="20% - Accent2 42 2 2 3 2" xfId="36967" xr:uid="{00000000-0005-0000-0000-0000DC140000}"/>
    <cellStyle name="20% - Accent2 42 2 2 4" xfId="25875" xr:uid="{00000000-0005-0000-0000-0000DD140000}"/>
    <cellStyle name="20% - Accent2 42 2 3" xfId="6379" xr:uid="{00000000-0005-0000-0000-0000DE140000}"/>
    <cellStyle name="20% - Accent2 42 2 3 2" xfId="17476" xr:uid="{00000000-0005-0000-0000-0000DF140000}"/>
    <cellStyle name="20% - Accent2 42 2 3 2 2" xfId="39740" xr:uid="{00000000-0005-0000-0000-0000E0140000}"/>
    <cellStyle name="20% - Accent2 42 2 3 3" xfId="28648" xr:uid="{00000000-0005-0000-0000-0000E1140000}"/>
    <cellStyle name="20% - Accent2 42 2 4" xfId="12892" xr:uid="{00000000-0005-0000-0000-0000E2140000}"/>
    <cellStyle name="20% - Accent2 42 2 4 2" xfId="35157" xr:uid="{00000000-0005-0000-0000-0000E3140000}"/>
    <cellStyle name="20% - Accent2 42 2 5" xfId="24065" xr:uid="{00000000-0005-0000-0000-0000E4140000}"/>
    <cellStyle name="20% - Accent2 42 3" xfId="4529" xr:uid="{00000000-0005-0000-0000-0000E5140000}"/>
    <cellStyle name="20% - Accent2 42 3 2" xfId="9112" xr:uid="{00000000-0005-0000-0000-0000E6140000}"/>
    <cellStyle name="20% - Accent2 42 3 2 2" xfId="20209" xr:uid="{00000000-0005-0000-0000-0000E7140000}"/>
    <cellStyle name="20% - Accent2 42 3 2 2 2" xfId="42473" xr:uid="{00000000-0005-0000-0000-0000E8140000}"/>
    <cellStyle name="20% - Accent2 42 3 2 3" xfId="31381" xr:uid="{00000000-0005-0000-0000-0000E9140000}"/>
    <cellStyle name="20% - Accent2 42 3 3" xfId="15626" xr:uid="{00000000-0005-0000-0000-0000EA140000}"/>
    <cellStyle name="20% - Accent2 42 3 3 2" xfId="37891" xr:uid="{00000000-0005-0000-0000-0000EB140000}"/>
    <cellStyle name="20% - Accent2 42 3 4" xfId="26799" xr:uid="{00000000-0005-0000-0000-0000EC140000}"/>
    <cellStyle name="20% - Accent2 42 4" xfId="2720" xr:uid="{00000000-0005-0000-0000-0000ED140000}"/>
    <cellStyle name="20% - Accent2 42 4 2" xfId="7303" xr:uid="{00000000-0005-0000-0000-0000EE140000}"/>
    <cellStyle name="20% - Accent2 42 4 2 2" xfId="18400" xr:uid="{00000000-0005-0000-0000-0000EF140000}"/>
    <cellStyle name="20% - Accent2 42 4 2 2 2" xfId="40664" xr:uid="{00000000-0005-0000-0000-0000F0140000}"/>
    <cellStyle name="20% - Accent2 42 4 2 3" xfId="29572" xr:uid="{00000000-0005-0000-0000-0000F1140000}"/>
    <cellStyle name="20% - Accent2 42 4 3" xfId="13817" xr:uid="{00000000-0005-0000-0000-0000F2140000}"/>
    <cellStyle name="20% - Accent2 42 4 3 2" xfId="36082" xr:uid="{00000000-0005-0000-0000-0000F3140000}"/>
    <cellStyle name="20% - Accent2 42 4 4" xfId="24990" xr:uid="{00000000-0005-0000-0000-0000F4140000}"/>
    <cellStyle name="20% - Accent2 42 5" xfId="5454" xr:uid="{00000000-0005-0000-0000-0000F5140000}"/>
    <cellStyle name="20% - Accent2 42 5 2" xfId="16551" xr:uid="{00000000-0005-0000-0000-0000F6140000}"/>
    <cellStyle name="20% - Accent2 42 5 2 2" xfId="38815" xr:uid="{00000000-0005-0000-0000-0000F7140000}"/>
    <cellStyle name="20% - Accent2 42 5 3" xfId="27723" xr:uid="{00000000-0005-0000-0000-0000F8140000}"/>
    <cellStyle name="20% - Accent2 42 6" xfId="11966" xr:uid="{00000000-0005-0000-0000-0000F9140000}"/>
    <cellStyle name="20% - Accent2 42 6 2" xfId="34232" xr:uid="{00000000-0005-0000-0000-0000FA140000}"/>
    <cellStyle name="20% - Accent2 42 7" xfId="23140" xr:uid="{00000000-0005-0000-0000-0000FB140000}"/>
    <cellStyle name="20% - Accent2 43" xfId="868" xr:uid="{00000000-0005-0000-0000-0000FC140000}"/>
    <cellStyle name="20% - Accent2 43 2" xfId="1805" xr:uid="{00000000-0005-0000-0000-0000FD140000}"/>
    <cellStyle name="20% - Accent2 43 2 2" xfId="3618" xr:uid="{00000000-0005-0000-0000-0000FE140000}"/>
    <cellStyle name="20% - Accent2 43 2 2 2" xfId="8201" xr:uid="{00000000-0005-0000-0000-0000FF140000}"/>
    <cellStyle name="20% - Accent2 43 2 2 2 2" xfId="19298" xr:uid="{00000000-0005-0000-0000-000000150000}"/>
    <cellStyle name="20% - Accent2 43 2 2 2 2 2" xfId="41562" xr:uid="{00000000-0005-0000-0000-000001150000}"/>
    <cellStyle name="20% - Accent2 43 2 2 2 3" xfId="30470" xr:uid="{00000000-0005-0000-0000-000002150000}"/>
    <cellStyle name="20% - Accent2 43 2 2 3" xfId="14715" xr:uid="{00000000-0005-0000-0000-000003150000}"/>
    <cellStyle name="20% - Accent2 43 2 2 3 2" xfId="36980" xr:uid="{00000000-0005-0000-0000-000004150000}"/>
    <cellStyle name="20% - Accent2 43 2 2 4" xfId="25888" xr:uid="{00000000-0005-0000-0000-000005150000}"/>
    <cellStyle name="20% - Accent2 43 2 3" xfId="6392" xr:uid="{00000000-0005-0000-0000-000006150000}"/>
    <cellStyle name="20% - Accent2 43 2 3 2" xfId="17489" xr:uid="{00000000-0005-0000-0000-000007150000}"/>
    <cellStyle name="20% - Accent2 43 2 3 2 2" xfId="39753" xr:uid="{00000000-0005-0000-0000-000008150000}"/>
    <cellStyle name="20% - Accent2 43 2 3 3" xfId="28661" xr:uid="{00000000-0005-0000-0000-000009150000}"/>
    <cellStyle name="20% - Accent2 43 2 4" xfId="12905" xr:uid="{00000000-0005-0000-0000-00000A150000}"/>
    <cellStyle name="20% - Accent2 43 2 4 2" xfId="35170" xr:uid="{00000000-0005-0000-0000-00000B150000}"/>
    <cellStyle name="20% - Accent2 43 2 5" xfId="24078" xr:uid="{00000000-0005-0000-0000-00000C150000}"/>
    <cellStyle name="20% - Accent2 43 3" xfId="4542" xr:uid="{00000000-0005-0000-0000-00000D150000}"/>
    <cellStyle name="20% - Accent2 43 3 2" xfId="9125" xr:uid="{00000000-0005-0000-0000-00000E150000}"/>
    <cellStyle name="20% - Accent2 43 3 2 2" xfId="20222" xr:uid="{00000000-0005-0000-0000-00000F150000}"/>
    <cellStyle name="20% - Accent2 43 3 2 2 2" xfId="42486" xr:uid="{00000000-0005-0000-0000-000010150000}"/>
    <cellStyle name="20% - Accent2 43 3 2 3" xfId="31394" xr:uid="{00000000-0005-0000-0000-000011150000}"/>
    <cellStyle name="20% - Accent2 43 3 3" xfId="15639" xr:uid="{00000000-0005-0000-0000-000012150000}"/>
    <cellStyle name="20% - Accent2 43 3 3 2" xfId="37904" xr:uid="{00000000-0005-0000-0000-000013150000}"/>
    <cellStyle name="20% - Accent2 43 3 4" xfId="26812" xr:uid="{00000000-0005-0000-0000-000014150000}"/>
    <cellStyle name="20% - Accent2 43 4" xfId="2733" xr:uid="{00000000-0005-0000-0000-000015150000}"/>
    <cellStyle name="20% - Accent2 43 4 2" xfId="7316" xr:uid="{00000000-0005-0000-0000-000016150000}"/>
    <cellStyle name="20% - Accent2 43 4 2 2" xfId="18413" xr:uid="{00000000-0005-0000-0000-000017150000}"/>
    <cellStyle name="20% - Accent2 43 4 2 2 2" xfId="40677" xr:uid="{00000000-0005-0000-0000-000018150000}"/>
    <cellStyle name="20% - Accent2 43 4 2 3" xfId="29585" xr:uid="{00000000-0005-0000-0000-000019150000}"/>
    <cellStyle name="20% - Accent2 43 4 3" xfId="13830" xr:uid="{00000000-0005-0000-0000-00001A150000}"/>
    <cellStyle name="20% - Accent2 43 4 3 2" xfId="36095" xr:uid="{00000000-0005-0000-0000-00001B150000}"/>
    <cellStyle name="20% - Accent2 43 4 4" xfId="25003" xr:uid="{00000000-0005-0000-0000-00001C150000}"/>
    <cellStyle name="20% - Accent2 43 5" xfId="5467" xr:uid="{00000000-0005-0000-0000-00001D150000}"/>
    <cellStyle name="20% - Accent2 43 5 2" xfId="16564" xr:uid="{00000000-0005-0000-0000-00001E150000}"/>
    <cellStyle name="20% - Accent2 43 5 2 2" xfId="38828" xr:uid="{00000000-0005-0000-0000-00001F150000}"/>
    <cellStyle name="20% - Accent2 43 5 3" xfId="27736" xr:uid="{00000000-0005-0000-0000-000020150000}"/>
    <cellStyle name="20% - Accent2 43 6" xfId="11979" xr:uid="{00000000-0005-0000-0000-000021150000}"/>
    <cellStyle name="20% - Accent2 43 6 2" xfId="34245" xr:uid="{00000000-0005-0000-0000-000022150000}"/>
    <cellStyle name="20% - Accent2 43 7" xfId="23153" xr:uid="{00000000-0005-0000-0000-000023150000}"/>
    <cellStyle name="20% - Accent2 44" xfId="881" xr:uid="{00000000-0005-0000-0000-000024150000}"/>
    <cellStyle name="20% - Accent2 44 2" xfId="1818" xr:uid="{00000000-0005-0000-0000-000025150000}"/>
    <cellStyle name="20% - Accent2 44 2 2" xfId="3631" xr:uid="{00000000-0005-0000-0000-000026150000}"/>
    <cellStyle name="20% - Accent2 44 2 2 2" xfId="8214" xr:uid="{00000000-0005-0000-0000-000027150000}"/>
    <cellStyle name="20% - Accent2 44 2 2 2 2" xfId="19311" xr:uid="{00000000-0005-0000-0000-000028150000}"/>
    <cellStyle name="20% - Accent2 44 2 2 2 2 2" xfId="41575" xr:uid="{00000000-0005-0000-0000-000029150000}"/>
    <cellStyle name="20% - Accent2 44 2 2 2 3" xfId="30483" xr:uid="{00000000-0005-0000-0000-00002A150000}"/>
    <cellStyle name="20% - Accent2 44 2 2 3" xfId="14728" xr:uid="{00000000-0005-0000-0000-00002B150000}"/>
    <cellStyle name="20% - Accent2 44 2 2 3 2" xfId="36993" xr:uid="{00000000-0005-0000-0000-00002C150000}"/>
    <cellStyle name="20% - Accent2 44 2 2 4" xfId="25901" xr:uid="{00000000-0005-0000-0000-00002D150000}"/>
    <cellStyle name="20% - Accent2 44 2 3" xfId="6405" xr:uid="{00000000-0005-0000-0000-00002E150000}"/>
    <cellStyle name="20% - Accent2 44 2 3 2" xfId="17502" xr:uid="{00000000-0005-0000-0000-00002F150000}"/>
    <cellStyle name="20% - Accent2 44 2 3 2 2" xfId="39766" xr:uid="{00000000-0005-0000-0000-000030150000}"/>
    <cellStyle name="20% - Accent2 44 2 3 3" xfId="28674" xr:uid="{00000000-0005-0000-0000-000031150000}"/>
    <cellStyle name="20% - Accent2 44 2 4" xfId="12918" xr:uid="{00000000-0005-0000-0000-000032150000}"/>
    <cellStyle name="20% - Accent2 44 2 4 2" xfId="35183" xr:uid="{00000000-0005-0000-0000-000033150000}"/>
    <cellStyle name="20% - Accent2 44 2 5" xfId="24091" xr:uid="{00000000-0005-0000-0000-000034150000}"/>
    <cellStyle name="20% - Accent2 44 3" xfId="4555" xr:uid="{00000000-0005-0000-0000-000035150000}"/>
    <cellStyle name="20% - Accent2 44 3 2" xfId="9138" xr:uid="{00000000-0005-0000-0000-000036150000}"/>
    <cellStyle name="20% - Accent2 44 3 2 2" xfId="20235" xr:uid="{00000000-0005-0000-0000-000037150000}"/>
    <cellStyle name="20% - Accent2 44 3 2 2 2" xfId="42499" xr:uid="{00000000-0005-0000-0000-000038150000}"/>
    <cellStyle name="20% - Accent2 44 3 2 3" xfId="31407" xr:uid="{00000000-0005-0000-0000-000039150000}"/>
    <cellStyle name="20% - Accent2 44 3 3" xfId="15652" xr:uid="{00000000-0005-0000-0000-00003A150000}"/>
    <cellStyle name="20% - Accent2 44 3 3 2" xfId="37917" xr:uid="{00000000-0005-0000-0000-00003B150000}"/>
    <cellStyle name="20% - Accent2 44 3 4" xfId="26825" xr:uid="{00000000-0005-0000-0000-00003C150000}"/>
    <cellStyle name="20% - Accent2 44 4" xfId="2746" xr:uid="{00000000-0005-0000-0000-00003D150000}"/>
    <cellStyle name="20% - Accent2 44 4 2" xfId="7329" xr:uid="{00000000-0005-0000-0000-00003E150000}"/>
    <cellStyle name="20% - Accent2 44 4 2 2" xfId="18426" xr:uid="{00000000-0005-0000-0000-00003F150000}"/>
    <cellStyle name="20% - Accent2 44 4 2 2 2" xfId="40690" xr:uid="{00000000-0005-0000-0000-000040150000}"/>
    <cellStyle name="20% - Accent2 44 4 2 3" xfId="29598" xr:uid="{00000000-0005-0000-0000-000041150000}"/>
    <cellStyle name="20% - Accent2 44 4 3" xfId="13843" xr:uid="{00000000-0005-0000-0000-000042150000}"/>
    <cellStyle name="20% - Accent2 44 4 3 2" xfId="36108" xr:uid="{00000000-0005-0000-0000-000043150000}"/>
    <cellStyle name="20% - Accent2 44 4 4" xfId="25016" xr:uid="{00000000-0005-0000-0000-000044150000}"/>
    <cellStyle name="20% - Accent2 44 5" xfId="5480" xr:uid="{00000000-0005-0000-0000-000045150000}"/>
    <cellStyle name="20% - Accent2 44 5 2" xfId="16577" xr:uid="{00000000-0005-0000-0000-000046150000}"/>
    <cellStyle name="20% - Accent2 44 5 2 2" xfId="38841" xr:uid="{00000000-0005-0000-0000-000047150000}"/>
    <cellStyle name="20% - Accent2 44 5 3" xfId="27749" xr:uid="{00000000-0005-0000-0000-000048150000}"/>
    <cellStyle name="20% - Accent2 44 6" xfId="11992" xr:uid="{00000000-0005-0000-0000-000049150000}"/>
    <cellStyle name="20% - Accent2 44 6 2" xfId="34258" xr:uid="{00000000-0005-0000-0000-00004A150000}"/>
    <cellStyle name="20% - Accent2 44 7" xfId="23166" xr:uid="{00000000-0005-0000-0000-00004B150000}"/>
    <cellStyle name="20% - Accent2 45" xfId="894" xr:uid="{00000000-0005-0000-0000-00004C150000}"/>
    <cellStyle name="20% - Accent2 45 2" xfId="1831" xr:uid="{00000000-0005-0000-0000-00004D150000}"/>
    <cellStyle name="20% - Accent2 45 2 2" xfId="3644" xr:uid="{00000000-0005-0000-0000-00004E150000}"/>
    <cellStyle name="20% - Accent2 45 2 2 2" xfId="8227" xr:uid="{00000000-0005-0000-0000-00004F150000}"/>
    <cellStyle name="20% - Accent2 45 2 2 2 2" xfId="19324" xr:uid="{00000000-0005-0000-0000-000050150000}"/>
    <cellStyle name="20% - Accent2 45 2 2 2 2 2" xfId="41588" xr:uid="{00000000-0005-0000-0000-000051150000}"/>
    <cellStyle name="20% - Accent2 45 2 2 2 3" xfId="30496" xr:uid="{00000000-0005-0000-0000-000052150000}"/>
    <cellStyle name="20% - Accent2 45 2 2 3" xfId="14741" xr:uid="{00000000-0005-0000-0000-000053150000}"/>
    <cellStyle name="20% - Accent2 45 2 2 3 2" xfId="37006" xr:uid="{00000000-0005-0000-0000-000054150000}"/>
    <cellStyle name="20% - Accent2 45 2 2 4" xfId="25914" xr:uid="{00000000-0005-0000-0000-000055150000}"/>
    <cellStyle name="20% - Accent2 45 2 3" xfId="6418" xr:uid="{00000000-0005-0000-0000-000056150000}"/>
    <cellStyle name="20% - Accent2 45 2 3 2" xfId="17515" xr:uid="{00000000-0005-0000-0000-000057150000}"/>
    <cellStyle name="20% - Accent2 45 2 3 2 2" xfId="39779" xr:uid="{00000000-0005-0000-0000-000058150000}"/>
    <cellStyle name="20% - Accent2 45 2 3 3" xfId="28687" xr:uid="{00000000-0005-0000-0000-000059150000}"/>
    <cellStyle name="20% - Accent2 45 2 4" xfId="12931" xr:uid="{00000000-0005-0000-0000-00005A150000}"/>
    <cellStyle name="20% - Accent2 45 2 4 2" xfId="35196" xr:uid="{00000000-0005-0000-0000-00005B150000}"/>
    <cellStyle name="20% - Accent2 45 2 5" xfId="24104" xr:uid="{00000000-0005-0000-0000-00005C150000}"/>
    <cellStyle name="20% - Accent2 45 3" xfId="4568" xr:uid="{00000000-0005-0000-0000-00005D150000}"/>
    <cellStyle name="20% - Accent2 45 3 2" xfId="9151" xr:uid="{00000000-0005-0000-0000-00005E150000}"/>
    <cellStyle name="20% - Accent2 45 3 2 2" xfId="20248" xr:uid="{00000000-0005-0000-0000-00005F150000}"/>
    <cellStyle name="20% - Accent2 45 3 2 2 2" xfId="42512" xr:uid="{00000000-0005-0000-0000-000060150000}"/>
    <cellStyle name="20% - Accent2 45 3 2 3" xfId="31420" xr:uid="{00000000-0005-0000-0000-000061150000}"/>
    <cellStyle name="20% - Accent2 45 3 3" xfId="15665" xr:uid="{00000000-0005-0000-0000-000062150000}"/>
    <cellStyle name="20% - Accent2 45 3 3 2" xfId="37930" xr:uid="{00000000-0005-0000-0000-000063150000}"/>
    <cellStyle name="20% - Accent2 45 3 4" xfId="26838" xr:uid="{00000000-0005-0000-0000-000064150000}"/>
    <cellStyle name="20% - Accent2 45 4" xfId="2759" xr:uid="{00000000-0005-0000-0000-000065150000}"/>
    <cellStyle name="20% - Accent2 45 4 2" xfId="7342" xr:uid="{00000000-0005-0000-0000-000066150000}"/>
    <cellStyle name="20% - Accent2 45 4 2 2" xfId="18439" xr:uid="{00000000-0005-0000-0000-000067150000}"/>
    <cellStyle name="20% - Accent2 45 4 2 2 2" xfId="40703" xr:uid="{00000000-0005-0000-0000-000068150000}"/>
    <cellStyle name="20% - Accent2 45 4 2 3" xfId="29611" xr:uid="{00000000-0005-0000-0000-000069150000}"/>
    <cellStyle name="20% - Accent2 45 4 3" xfId="13856" xr:uid="{00000000-0005-0000-0000-00006A150000}"/>
    <cellStyle name="20% - Accent2 45 4 3 2" xfId="36121" xr:uid="{00000000-0005-0000-0000-00006B150000}"/>
    <cellStyle name="20% - Accent2 45 4 4" xfId="25029" xr:uid="{00000000-0005-0000-0000-00006C150000}"/>
    <cellStyle name="20% - Accent2 45 5" xfId="5493" xr:uid="{00000000-0005-0000-0000-00006D150000}"/>
    <cellStyle name="20% - Accent2 45 5 2" xfId="16590" xr:uid="{00000000-0005-0000-0000-00006E150000}"/>
    <cellStyle name="20% - Accent2 45 5 2 2" xfId="38854" xr:uid="{00000000-0005-0000-0000-00006F150000}"/>
    <cellStyle name="20% - Accent2 45 5 3" xfId="27762" xr:uid="{00000000-0005-0000-0000-000070150000}"/>
    <cellStyle name="20% - Accent2 45 6" xfId="12005" xr:uid="{00000000-0005-0000-0000-000071150000}"/>
    <cellStyle name="20% - Accent2 45 6 2" xfId="34271" xr:uid="{00000000-0005-0000-0000-000072150000}"/>
    <cellStyle name="20% - Accent2 45 7" xfId="23179" xr:uid="{00000000-0005-0000-0000-000073150000}"/>
    <cellStyle name="20% - Accent2 46" xfId="908" xr:uid="{00000000-0005-0000-0000-000074150000}"/>
    <cellStyle name="20% - Accent2 46 2" xfId="1845" xr:uid="{00000000-0005-0000-0000-000075150000}"/>
    <cellStyle name="20% - Accent2 46 2 2" xfId="3657" xr:uid="{00000000-0005-0000-0000-000076150000}"/>
    <cellStyle name="20% - Accent2 46 2 2 2" xfId="8240" xr:uid="{00000000-0005-0000-0000-000077150000}"/>
    <cellStyle name="20% - Accent2 46 2 2 2 2" xfId="19337" xr:uid="{00000000-0005-0000-0000-000078150000}"/>
    <cellStyle name="20% - Accent2 46 2 2 2 2 2" xfId="41601" xr:uid="{00000000-0005-0000-0000-000079150000}"/>
    <cellStyle name="20% - Accent2 46 2 2 2 3" xfId="30509" xr:uid="{00000000-0005-0000-0000-00007A150000}"/>
    <cellStyle name="20% - Accent2 46 2 2 3" xfId="14754" xr:uid="{00000000-0005-0000-0000-00007B150000}"/>
    <cellStyle name="20% - Accent2 46 2 2 3 2" xfId="37019" xr:uid="{00000000-0005-0000-0000-00007C150000}"/>
    <cellStyle name="20% - Accent2 46 2 2 4" xfId="25927" xr:uid="{00000000-0005-0000-0000-00007D150000}"/>
    <cellStyle name="20% - Accent2 46 2 3" xfId="6431" xr:uid="{00000000-0005-0000-0000-00007E150000}"/>
    <cellStyle name="20% - Accent2 46 2 3 2" xfId="17528" xr:uid="{00000000-0005-0000-0000-00007F150000}"/>
    <cellStyle name="20% - Accent2 46 2 3 2 2" xfId="39792" xr:uid="{00000000-0005-0000-0000-000080150000}"/>
    <cellStyle name="20% - Accent2 46 2 3 3" xfId="28700" xr:uid="{00000000-0005-0000-0000-000081150000}"/>
    <cellStyle name="20% - Accent2 46 2 4" xfId="12944" xr:uid="{00000000-0005-0000-0000-000082150000}"/>
    <cellStyle name="20% - Accent2 46 2 4 2" xfId="35209" xr:uid="{00000000-0005-0000-0000-000083150000}"/>
    <cellStyle name="20% - Accent2 46 2 5" xfId="24117" xr:uid="{00000000-0005-0000-0000-000084150000}"/>
    <cellStyle name="20% - Accent2 46 3" xfId="4581" xr:uid="{00000000-0005-0000-0000-000085150000}"/>
    <cellStyle name="20% - Accent2 46 3 2" xfId="9164" xr:uid="{00000000-0005-0000-0000-000086150000}"/>
    <cellStyle name="20% - Accent2 46 3 2 2" xfId="20261" xr:uid="{00000000-0005-0000-0000-000087150000}"/>
    <cellStyle name="20% - Accent2 46 3 2 2 2" xfId="42525" xr:uid="{00000000-0005-0000-0000-000088150000}"/>
    <cellStyle name="20% - Accent2 46 3 2 3" xfId="31433" xr:uid="{00000000-0005-0000-0000-000089150000}"/>
    <cellStyle name="20% - Accent2 46 3 3" xfId="15678" xr:uid="{00000000-0005-0000-0000-00008A150000}"/>
    <cellStyle name="20% - Accent2 46 3 3 2" xfId="37943" xr:uid="{00000000-0005-0000-0000-00008B150000}"/>
    <cellStyle name="20% - Accent2 46 3 4" xfId="26851" xr:uid="{00000000-0005-0000-0000-00008C150000}"/>
    <cellStyle name="20% - Accent2 46 4" xfId="2772" xr:uid="{00000000-0005-0000-0000-00008D150000}"/>
    <cellStyle name="20% - Accent2 46 4 2" xfId="7355" xr:uid="{00000000-0005-0000-0000-00008E150000}"/>
    <cellStyle name="20% - Accent2 46 4 2 2" xfId="18452" xr:uid="{00000000-0005-0000-0000-00008F150000}"/>
    <cellStyle name="20% - Accent2 46 4 2 2 2" xfId="40716" xr:uid="{00000000-0005-0000-0000-000090150000}"/>
    <cellStyle name="20% - Accent2 46 4 2 3" xfId="29624" xr:uid="{00000000-0005-0000-0000-000091150000}"/>
    <cellStyle name="20% - Accent2 46 4 3" xfId="13869" xr:uid="{00000000-0005-0000-0000-000092150000}"/>
    <cellStyle name="20% - Accent2 46 4 3 2" xfId="36134" xr:uid="{00000000-0005-0000-0000-000093150000}"/>
    <cellStyle name="20% - Accent2 46 4 4" xfId="25042" xr:uid="{00000000-0005-0000-0000-000094150000}"/>
    <cellStyle name="20% - Accent2 46 5" xfId="5506" xr:uid="{00000000-0005-0000-0000-000095150000}"/>
    <cellStyle name="20% - Accent2 46 5 2" xfId="16603" xr:uid="{00000000-0005-0000-0000-000096150000}"/>
    <cellStyle name="20% - Accent2 46 5 2 2" xfId="38867" xr:uid="{00000000-0005-0000-0000-000097150000}"/>
    <cellStyle name="20% - Accent2 46 5 3" xfId="27775" xr:uid="{00000000-0005-0000-0000-000098150000}"/>
    <cellStyle name="20% - Accent2 46 6" xfId="12018" xr:uid="{00000000-0005-0000-0000-000099150000}"/>
    <cellStyle name="20% - Accent2 46 6 2" xfId="34284" xr:uid="{00000000-0005-0000-0000-00009A150000}"/>
    <cellStyle name="20% - Accent2 46 7" xfId="23192" xr:uid="{00000000-0005-0000-0000-00009B150000}"/>
    <cellStyle name="20% - Accent2 47" xfId="921" xr:uid="{00000000-0005-0000-0000-00009C150000}"/>
    <cellStyle name="20% - Accent2 47 2" xfId="1858" xr:uid="{00000000-0005-0000-0000-00009D150000}"/>
    <cellStyle name="20% - Accent2 47 2 2" xfId="3670" xr:uid="{00000000-0005-0000-0000-00009E150000}"/>
    <cellStyle name="20% - Accent2 47 2 2 2" xfId="8253" xr:uid="{00000000-0005-0000-0000-00009F150000}"/>
    <cellStyle name="20% - Accent2 47 2 2 2 2" xfId="19350" xr:uid="{00000000-0005-0000-0000-0000A0150000}"/>
    <cellStyle name="20% - Accent2 47 2 2 2 2 2" xfId="41614" xr:uid="{00000000-0005-0000-0000-0000A1150000}"/>
    <cellStyle name="20% - Accent2 47 2 2 2 3" xfId="30522" xr:uid="{00000000-0005-0000-0000-0000A2150000}"/>
    <cellStyle name="20% - Accent2 47 2 2 3" xfId="14767" xr:uid="{00000000-0005-0000-0000-0000A3150000}"/>
    <cellStyle name="20% - Accent2 47 2 2 3 2" xfId="37032" xr:uid="{00000000-0005-0000-0000-0000A4150000}"/>
    <cellStyle name="20% - Accent2 47 2 2 4" xfId="25940" xr:uid="{00000000-0005-0000-0000-0000A5150000}"/>
    <cellStyle name="20% - Accent2 47 2 3" xfId="6444" xr:uid="{00000000-0005-0000-0000-0000A6150000}"/>
    <cellStyle name="20% - Accent2 47 2 3 2" xfId="17541" xr:uid="{00000000-0005-0000-0000-0000A7150000}"/>
    <cellStyle name="20% - Accent2 47 2 3 2 2" xfId="39805" xr:uid="{00000000-0005-0000-0000-0000A8150000}"/>
    <cellStyle name="20% - Accent2 47 2 3 3" xfId="28713" xr:uid="{00000000-0005-0000-0000-0000A9150000}"/>
    <cellStyle name="20% - Accent2 47 2 4" xfId="12957" xr:uid="{00000000-0005-0000-0000-0000AA150000}"/>
    <cellStyle name="20% - Accent2 47 2 4 2" xfId="35222" xr:uid="{00000000-0005-0000-0000-0000AB150000}"/>
    <cellStyle name="20% - Accent2 47 2 5" xfId="24130" xr:uid="{00000000-0005-0000-0000-0000AC150000}"/>
    <cellStyle name="20% - Accent2 47 3" xfId="4594" xr:uid="{00000000-0005-0000-0000-0000AD150000}"/>
    <cellStyle name="20% - Accent2 47 3 2" xfId="9177" xr:uid="{00000000-0005-0000-0000-0000AE150000}"/>
    <cellStyle name="20% - Accent2 47 3 2 2" xfId="20274" xr:uid="{00000000-0005-0000-0000-0000AF150000}"/>
    <cellStyle name="20% - Accent2 47 3 2 2 2" xfId="42538" xr:uid="{00000000-0005-0000-0000-0000B0150000}"/>
    <cellStyle name="20% - Accent2 47 3 2 3" xfId="31446" xr:uid="{00000000-0005-0000-0000-0000B1150000}"/>
    <cellStyle name="20% - Accent2 47 3 3" xfId="15691" xr:uid="{00000000-0005-0000-0000-0000B2150000}"/>
    <cellStyle name="20% - Accent2 47 3 3 2" xfId="37956" xr:uid="{00000000-0005-0000-0000-0000B3150000}"/>
    <cellStyle name="20% - Accent2 47 3 4" xfId="26864" xr:uid="{00000000-0005-0000-0000-0000B4150000}"/>
    <cellStyle name="20% - Accent2 47 4" xfId="2785" xr:uid="{00000000-0005-0000-0000-0000B5150000}"/>
    <cellStyle name="20% - Accent2 47 4 2" xfId="7368" xr:uid="{00000000-0005-0000-0000-0000B6150000}"/>
    <cellStyle name="20% - Accent2 47 4 2 2" xfId="18465" xr:uid="{00000000-0005-0000-0000-0000B7150000}"/>
    <cellStyle name="20% - Accent2 47 4 2 2 2" xfId="40729" xr:uid="{00000000-0005-0000-0000-0000B8150000}"/>
    <cellStyle name="20% - Accent2 47 4 2 3" xfId="29637" xr:uid="{00000000-0005-0000-0000-0000B9150000}"/>
    <cellStyle name="20% - Accent2 47 4 3" xfId="13882" xr:uid="{00000000-0005-0000-0000-0000BA150000}"/>
    <cellStyle name="20% - Accent2 47 4 3 2" xfId="36147" xr:uid="{00000000-0005-0000-0000-0000BB150000}"/>
    <cellStyle name="20% - Accent2 47 4 4" xfId="25055" xr:uid="{00000000-0005-0000-0000-0000BC150000}"/>
    <cellStyle name="20% - Accent2 47 5" xfId="5519" xr:uid="{00000000-0005-0000-0000-0000BD150000}"/>
    <cellStyle name="20% - Accent2 47 5 2" xfId="16616" xr:uid="{00000000-0005-0000-0000-0000BE150000}"/>
    <cellStyle name="20% - Accent2 47 5 2 2" xfId="38880" xr:uid="{00000000-0005-0000-0000-0000BF150000}"/>
    <cellStyle name="20% - Accent2 47 5 3" xfId="27788" xr:uid="{00000000-0005-0000-0000-0000C0150000}"/>
    <cellStyle name="20% - Accent2 47 6" xfId="12031" xr:uid="{00000000-0005-0000-0000-0000C1150000}"/>
    <cellStyle name="20% - Accent2 47 6 2" xfId="34297" xr:uid="{00000000-0005-0000-0000-0000C2150000}"/>
    <cellStyle name="20% - Accent2 47 7" xfId="23205" xr:uid="{00000000-0005-0000-0000-0000C3150000}"/>
    <cellStyle name="20% - Accent2 48" xfId="934" xr:uid="{00000000-0005-0000-0000-0000C4150000}"/>
    <cellStyle name="20% - Accent2 48 2" xfId="1871" xr:uid="{00000000-0005-0000-0000-0000C5150000}"/>
    <cellStyle name="20% - Accent2 48 2 2" xfId="3683" xr:uid="{00000000-0005-0000-0000-0000C6150000}"/>
    <cellStyle name="20% - Accent2 48 2 2 2" xfId="8266" xr:uid="{00000000-0005-0000-0000-0000C7150000}"/>
    <cellStyle name="20% - Accent2 48 2 2 2 2" xfId="19363" xr:uid="{00000000-0005-0000-0000-0000C8150000}"/>
    <cellStyle name="20% - Accent2 48 2 2 2 2 2" xfId="41627" xr:uid="{00000000-0005-0000-0000-0000C9150000}"/>
    <cellStyle name="20% - Accent2 48 2 2 2 3" xfId="30535" xr:uid="{00000000-0005-0000-0000-0000CA150000}"/>
    <cellStyle name="20% - Accent2 48 2 2 3" xfId="14780" xr:uid="{00000000-0005-0000-0000-0000CB150000}"/>
    <cellStyle name="20% - Accent2 48 2 2 3 2" xfId="37045" xr:uid="{00000000-0005-0000-0000-0000CC150000}"/>
    <cellStyle name="20% - Accent2 48 2 2 4" xfId="25953" xr:uid="{00000000-0005-0000-0000-0000CD150000}"/>
    <cellStyle name="20% - Accent2 48 2 3" xfId="6457" xr:uid="{00000000-0005-0000-0000-0000CE150000}"/>
    <cellStyle name="20% - Accent2 48 2 3 2" xfId="17554" xr:uid="{00000000-0005-0000-0000-0000CF150000}"/>
    <cellStyle name="20% - Accent2 48 2 3 2 2" xfId="39818" xr:uid="{00000000-0005-0000-0000-0000D0150000}"/>
    <cellStyle name="20% - Accent2 48 2 3 3" xfId="28726" xr:uid="{00000000-0005-0000-0000-0000D1150000}"/>
    <cellStyle name="20% - Accent2 48 2 4" xfId="12970" xr:uid="{00000000-0005-0000-0000-0000D2150000}"/>
    <cellStyle name="20% - Accent2 48 2 4 2" xfId="35235" xr:uid="{00000000-0005-0000-0000-0000D3150000}"/>
    <cellStyle name="20% - Accent2 48 2 5" xfId="24143" xr:uid="{00000000-0005-0000-0000-0000D4150000}"/>
    <cellStyle name="20% - Accent2 48 3" xfId="4607" xr:uid="{00000000-0005-0000-0000-0000D5150000}"/>
    <cellStyle name="20% - Accent2 48 3 2" xfId="9190" xr:uid="{00000000-0005-0000-0000-0000D6150000}"/>
    <cellStyle name="20% - Accent2 48 3 2 2" xfId="20287" xr:uid="{00000000-0005-0000-0000-0000D7150000}"/>
    <cellStyle name="20% - Accent2 48 3 2 2 2" xfId="42551" xr:uid="{00000000-0005-0000-0000-0000D8150000}"/>
    <cellStyle name="20% - Accent2 48 3 2 3" xfId="31459" xr:uid="{00000000-0005-0000-0000-0000D9150000}"/>
    <cellStyle name="20% - Accent2 48 3 3" xfId="15704" xr:uid="{00000000-0005-0000-0000-0000DA150000}"/>
    <cellStyle name="20% - Accent2 48 3 3 2" xfId="37969" xr:uid="{00000000-0005-0000-0000-0000DB150000}"/>
    <cellStyle name="20% - Accent2 48 3 4" xfId="26877" xr:uid="{00000000-0005-0000-0000-0000DC150000}"/>
    <cellStyle name="20% - Accent2 48 4" xfId="2798" xr:uid="{00000000-0005-0000-0000-0000DD150000}"/>
    <cellStyle name="20% - Accent2 48 4 2" xfId="7381" xr:uid="{00000000-0005-0000-0000-0000DE150000}"/>
    <cellStyle name="20% - Accent2 48 4 2 2" xfId="18478" xr:uid="{00000000-0005-0000-0000-0000DF150000}"/>
    <cellStyle name="20% - Accent2 48 4 2 2 2" xfId="40742" xr:uid="{00000000-0005-0000-0000-0000E0150000}"/>
    <cellStyle name="20% - Accent2 48 4 2 3" xfId="29650" xr:uid="{00000000-0005-0000-0000-0000E1150000}"/>
    <cellStyle name="20% - Accent2 48 4 3" xfId="13895" xr:uid="{00000000-0005-0000-0000-0000E2150000}"/>
    <cellStyle name="20% - Accent2 48 4 3 2" xfId="36160" xr:uid="{00000000-0005-0000-0000-0000E3150000}"/>
    <cellStyle name="20% - Accent2 48 4 4" xfId="25068" xr:uid="{00000000-0005-0000-0000-0000E4150000}"/>
    <cellStyle name="20% - Accent2 48 5" xfId="5532" xr:uid="{00000000-0005-0000-0000-0000E5150000}"/>
    <cellStyle name="20% - Accent2 48 5 2" xfId="16629" xr:uid="{00000000-0005-0000-0000-0000E6150000}"/>
    <cellStyle name="20% - Accent2 48 5 2 2" xfId="38893" xr:uid="{00000000-0005-0000-0000-0000E7150000}"/>
    <cellStyle name="20% - Accent2 48 5 3" xfId="27801" xr:uid="{00000000-0005-0000-0000-0000E8150000}"/>
    <cellStyle name="20% - Accent2 48 6" xfId="12044" xr:uid="{00000000-0005-0000-0000-0000E9150000}"/>
    <cellStyle name="20% - Accent2 48 6 2" xfId="34310" xr:uid="{00000000-0005-0000-0000-0000EA150000}"/>
    <cellStyle name="20% - Accent2 48 7" xfId="23218" xr:uid="{00000000-0005-0000-0000-0000EB150000}"/>
    <cellStyle name="20% - Accent2 49" xfId="947" xr:uid="{00000000-0005-0000-0000-0000EC150000}"/>
    <cellStyle name="20% - Accent2 49 2" xfId="1884" xr:uid="{00000000-0005-0000-0000-0000ED150000}"/>
    <cellStyle name="20% - Accent2 49 2 2" xfId="3696" xr:uid="{00000000-0005-0000-0000-0000EE150000}"/>
    <cellStyle name="20% - Accent2 49 2 2 2" xfId="8279" xr:uid="{00000000-0005-0000-0000-0000EF150000}"/>
    <cellStyle name="20% - Accent2 49 2 2 2 2" xfId="19376" xr:uid="{00000000-0005-0000-0000-0000F0150000}"/>
    <cellStyle name="20% - Accent2 49 2 2 2 2 2" xfId="41640" xr:uid="{00000000-0005-0000-0000-0000F1150000}"/>
    <cellStyle name="20% - Accent2 49 2 2 2 3" xfId="30548" xr:uid="{00000000-0005-0000-0000-0000F2150000}"/>
    <cellStyle name="20% - Accent2 49 2 2 3" xfId="14793" xr:uid="{00000000-0005-0000-0000-0000F3150000}"/>
    <cellStyle name="20% - Accent2 49 2 2 3 2" xfId="37058" xr:uid="{00000000-0005-0000-0000-0000F4150000}"/>
    <cellStyle name="20% - Accent2 49 2 2 4" xfId="25966" xr:uid="{00000000-0005-0000-0000-0000F5150000}"/>
    <cellStyle name="20% - Accent2 49 2 3" xfId="6470" xr:uid="{00000000-0005-0000-0000-0000F6150000}"/>
    <cellStyle name="20% - Accent2 49 2 3 2" xfId="17567" xr:uid="{00000000-0005-0000-0000-0000F7150000}"/>
    <cellStyle name="20% - Accent2 49 2 3 2 2" xfId="39831" xr:uid="{00000000-0005-0000-0000-0000F8150000}"/>
    <cellStyle name="20% - Accent2 49 2 3 3" xfId="28739" xr:uid="{00000000-0005-0000-0000-0000F9150000}"/>
    <cellStyle name="20% - Accent2 49 2 4" xfId="12983" xr:uid="{00000000-0005-0000-0000-0000FA150000}"/>
    <cellStyle name="20% - Accent2 49 2 4 2" xfId="35248" xr:uid="{00000000-0005-0000-0000-0000FB150000}"/>
    <cellStyle name="20% - Accent2 49 2 5" xfId="24156" xr:uid="{00000000-0005-0000-0000-0000FC150000}"/>
    <cellStyle name="20% - Accent2 49 3" xfId="4620" xr:uid="{00000000-0005-0000-0000-0000FD150000}"/>
    <cellStyle name="20% - Accent2 49 3 2" xfId="9203" xr:uid="{00000000-0005-0000-0000-0000FE150000}"/>
    <cellStyle name="20% - Accent2 49 3 2 2" xfId="20300" xr:uid="{00000000-0005-0000-0000-0000FF150000}"/>
    <cellStyle name="20% - Accent2 49 3 2 2 2" xfId="42564" xr:uid="{00000000-0005-0000-0000-000000160000}"/>
    <cellStyle name="20% - Accent2 49 3 2 3" xfId="31472" xr:uid="{00000000-0005-0000-0000-000001160000}"/>
    <cellStyle name="20% - Accent2 49 3 3" xfId="15717" xr:uid="{00000000-0005-0000-0000-000002160000}"/>
    <cellStyle name="20% - Accent2 49 3 3 2" xfId="37982" xr:uid="{00000000-0005-0000-0000-000003160000}"/>
    <cellStyle name="20% - Accent2 49 3 4" xfId="26890" xr:uid="{00000000-0005-0000-0000-000004160000}"/>
    <cellStyle name="20% - Accent2 49 4" xfId="2811" xr:uid="{00000000-0005-0000-0000-000005160000}"/>
    <cellStyle name="20% - Accent2 49 4 2" xfId="7394" xr:uid="{00000000-0005-0000-0000-000006160000}"/>
    <cellStyle name="20% - Accent2 49 4 2 2" xfId="18491" xr:uid="{00000000-0005-0000-0000-000007160000}"/>
    <cellStyle name="20% - Accent2 49 4 2 2 2" xfId="40755" xr:uid="{00000000-0005-0000-0000-000008160000}"/>
    <cellStyle name="20% - Accent2 49 4 2 3" xfId="29663" xr:uid="{00000000-0005-0000-0000-000009160000}"/>
    <cellStyle name="20% - Accent2 49 4 3" xfId="13908" xr:uid="{00000000-0005-0000-0000-00000A160000}"/>
    <cellStyle name="20% - Accent2 49 4 3 2" xfId="36173" xr:uid="{00000000-0005-0000-0000-00000B160000}"/>
    <cellStyle name="20% - Accent2 49 4 4" xfId="25081" xr:uid="{00000000-0005-0000-0000-00000C160000}"/>
    <cellStyle name="20% - Accent2 49 5" xfId="5545" xr:uid="{00000000-0005-0000-0000-00000D160000}"/>
    <cellStyle name="20% - Accent2 49 5 2" xfId="16642" xr:uid="{00000000-0005-0000-0000-00000E160000}"/>
    <cellStyle name="20% - Accent2 49 5 2 2" xfId="38906" xr:uid="{00000000-0005-0000-0000-00000F160000}"/>
    <cellStyle name="20% - Accent2 49 5 3" xfId="27814" xr:uid="{00000000-0005-0000-0000-000010160000}"/>
    <cellStyle name="20% - Accent2 49 6" xfId="12057" xr:uid="{00000000-0005-0000-0000-000011160000}"/>
    <cellStyle name="20% - Accent2 49 6 2" xfId="34323" xr:uid="{00000000-0005-0000-0000-000012160000}"/>
    <cellStyle name="20% - Accent2 49 7" xfId="23231" xr:uid="{00000000-0005-0000-0000-000013160000}"/>
    <cellStyle name="20% - Accent2 5" xfId="127" xr:uid="{00000000-0005-0000-0000-000014160000}"/>
    <cellStyle name="20% - Accent2 5 2" xfId="1305" xr:uid="{00000000-0005-0000-0000-000015160000}"/>
    <cellStyle name="20% - Accent2 5 2 2" xfId="3124" xr:uid="{00000000-0005-0000-0000-000016160000}"/>
    <cellStyle name="20% - Accent2 5 2 2 2" xfId="7707" xr:uid="{00000000-0005-0000-0000-000017160000}"/>
    <cellStyle name="20% - Accent2 5 2 2 2 2" xfId="18804" xr:uid="{00000000-0005-0000-0000-000018160000}"/>
    <cellStyle name="20% - Accent2 5 2 2 2 2 2" xfId="41068" xr:uid="{00000000-0005-0000-0000-000019160000}"/>
    <cellStyle name="20% - Accent2 5 2 2 2 3" xfId="29976" xr:uid="{00000000-0005-0000-0000-00001A160000}"/>
    <cellStyle name="20% - Accent2 5 2 2 3" xfId="14221" xr:uid="{00000000-0005-0000-0000-00001B160000}"/>
    <cellStyle name="20% - Accent2 5 2 2 3 2" xfId="36486" xr:uid="{00000000-0005-0000-0000-00001C160000}"/>
    <cellStyle name="20% - Accent2 5 2 2 4" xfId="25394" xr:uid="{00000000-0005-0000-0000-00001D160000}"/>
    <cellStyle name="20% - Accent2 5 2 3" xfId="5898" xr:uid="{00000000-0005-0000-0000-00001E160000}"/>
    <cellStyle name="20% - Accent2 5 2 3 2" xfId="16995" xr:uid="{00000000-0005-0000-0000-00001F160000}"/>
    <cellStyle name="20% - Accent2 5 2 3 2 2" xfId="39259" xr:uid="{00000000-0005-0000-0000-000020160000}"/>
    <cellStyle name="20% - Accent2 5 2 3 3" xfId="28167" xr:uid="{00000000-0005-0000-0000-000021160000}"/>
    <cellStyle name="20% - Accent2 5 2 4" xfId="12411" xr:uid="{00000000-0005-0000-0000-000022160000}"/>
    <cellStyle name="20% - Accent2 5 2 4 2" xfId="34676" xr:uid="{00000000-0005-0000-0000-000023160000}"/>
    <cellStyle name="20% - Accent2 5 2 5" xfId="23584" xr:uid="{00000000-0005-0000-0000-000024160000}"/>
    <cellStyle name="20% - Accent2 5 3" xfId="4048" xr:uid="{00000000-0005-0000-0000-000025160000}"/>
    <cellStyle name="20% - Accent2 5 3 2" xfId="8631" xr:uid="{00000000-0005-0000-0000-000026160000}"/>
    <cellStyle name="20% - Accent2 5 3 2 2" xfId="19728" xr:uid="{00000000-0005-0000-0000-000027160000}"/>
    <cellStyle name="20% - Accent2 5 3 2 2 2" xfId="41992" xr:uid="{00000000-0005-0000-0000-000028160000}"/>
    <cellStyle name="20% - Accent2 5 3 2 3" xfId="30900" xr:uid="{00000000-0005-0000-0000-000029160000}"/>
    <cellStyle name="20% - Accent2 5 3 3" xfId="15145" xr:uid="{00000000-0005-0000-0000-00002A160000}"/>
    <cellStyle name="20% - Accent2 5 3 3 2" xfId="37410" xr:uid="{00000000-0005-0000-0000-00002B160000}"/>
    <cellStyle name="20% - Accent2 5 3 4" xfId="26318" xr:uid="{00000000-0005-0000-0000-00002C160000}"/>
    <cellStyle name="20% - Accent2 5 4" xfId="2239" xr:uid="{00000000-0005-0000-0000-00002D160000}"/>
    <cellStyle name="20% - Accent2 5 4 2" xfId="6822" xr:uid="{00000000-0005-0000-0000-00002E160000}"/>
    <cellStyle name="20% - Accent2 5 4 2 2" xfId="17919" xr:uid="{00000000-0005-0000-0000-00002F160000}"/>
    <cellStyle name="20% - Accent2 5 4 2 2 2" xfId="40183" xr:uid="{00000000-0005-0000-0000-000030160000}"/>
    <cellStyle name="20% - Accent2 5 4 2 3" xfId="29091" xr:uid="{00000000-0005-0000-0000-000031160000}"/>
    <cellStyle name="20% - Accent2 5 4 3" xfId="13336" xr:uid="{00000000-0005-0000-0000-000032160000}"/>
    <cellStyle name="20% - Accent2 5 4 3 2" xfId="35601" xr:uid="{00000000-0005-0000-0000-000033160000}"/>
    <cellStyle name="20% - Accent2 5 4 4" xfId="24509" xr:uid="{00000000-0005-0000-0000-000034160000}"/>
    <cellStyle name="20% - Accent2 5 5" xfId="4973" xr:uid="{00000000-0005-0000-0000-000035160000}"/>
    <cellStyle name="20% - Accent2 5 5 2" xfId="16070" xr:uid="{00000000-0005-0000-0000-000036160000}"/>
    <cellStyle name="20% - Accent2 5 5 2 2" xfId="38334" xr:uid="{00000000-0005-0000-0000-000037160000}"/>
    <cellStyle name="20% - Accent2 5 5 3" xfId="27242" xr:uid="{00000000-0005-0000-0000-000038160000}"/>
    <cellStyle name="20% - Accent2 5 6" xfId="381" xr:uid="{00000000-0005-0000-0000-000039160000}"/>
    <cellStyle name="20% - Accent2 5 6 2" xfId="11498" xr:uid="{00000000-0005-0000-0000-00003A160000}"/>
    <cellStyle name="20% - Accent2 5 6 2 2" xfId="33764" xr:uid="{00000000-0005-0000-0000-00003B160000}"/>
    <cellStyle name="20% - Accent2 5 6 3" xfId="22672" xr:uid="{00000000-0005-0000-0000-00003C160000}"/>
    <cellStyle name="20% - Accent2 5 7" xfId="11249" xr:uid="{00000000-0005-0000-0000-00003D160000}"/>
    <cellStyle name="20% - Accent2 5 7 2" xfId="33515" xr:uid="{00000000-0005-0000-0000-00003E160000}"/>
    <cellStyle name="20% - Accent2 5 8" xfId="22423" xr:uid="{00000000-0005-0000-0000-00003F160000}"/>
    <cellStyle name="20% - Accent2 50" xfId="960" xr:uid="{00000000-0005-0000-0000-000040160000}"/>
    <cellStyle name="20% - Accent2 50 2" xfId="1897" xr:uid="{00000000-0005-0000-0000-000041160000}"/>
    <cellStyle name="20% - Accent2 50 2 2" xfId="3709" xr:uid="{00000000-0005-0000-0000-000042160000}"/>
    <cellStyle name="20% - Accent2 50 2 2 2" xfId="8292" xr:uid="{00000000-0005-0000-0000-000043160000}"/>
    <cellStyle name="20% - Accent2 50 2 2 2 2" xfId="19389" xr:uid="{00000000-0005-0000-0000-000044160000}"/>
    <cellStyle name="20% - Accent2 50 2 2 2 2 2" xfId="41653" xr:uid="{00000000-0005-0000-0000-000045160000}"/>
    <cellStyle name="20% - Accent2 50 2 2 2 3" xfId="30561" xr:uid="{00000000-0005-0000-0000-000046160000}"/>
    <cellStyle name="20% - Accent2 50 2 2 3" xfId="14806" xr:uid="{00000000-0005-0000-0000-000047160000}"/>
    <cellStyle name="20% - Accent2 50 2 2 3 2" xfId="37071" xr:uid="{00000000-0005-0000-0000-000048160000}"/>
    <cellStyle name="20% - Accent2 50 2 2 4" xfId="25979" xr:uid="{00000000-0005-0000-0000-000049160000}"/>
    <cellStyle name="20% - Accent2 50 2 3" xfId="6483" xr:uid="{00000000-0005-0000-0000-00004A160000}"/>
    <cellStyle name="20% - Accent2 50 2 3 2" xfId="17580" xr:uid="{00000000-0005-0000-0000-00004B160000}"/>
    <cellStyle name="20% - Accent2 50 2 3 2 2" xfId="39844" xr:uid="{00000000-0005-0000-0000-00004C160000}"/>
    <cellStyle name="20% - Accent2 50 2 3 3" xfId="28752" xr:uid="{00000000-0005-0000-0000-00004D160000}"/>
    <cellStyle name="20% - Accent2 50 2 4" xfId="12996" xr:uid="{00000000-0005-0000-0000-00004E160000}"/>
    <cellStyle name="20% - Accent2 50 2 4 2" xfId="35261" xr:uid="{00000000-0005-0000-0000-00004F160000}"/>
    <cellStyle name="20% - Accent2 50 2 5" xfId="24169" xr:uid="{00000000-0005-0000-0000-000050160000}"/>
    <cellStyle name="20% - Accent2 50 3" xfId="4633" xr:uid="{00000000-0005-0000-0000-000051160000}"/>
    <cellStyle name="20% - Accent2 50 3 2" xfId="9216" xr:uid="{00000000-0005-0000-0000-000052160000}"/>
    <cellStyle name="20% - Accent2 50 3 2 2" xfId="20313" xr:uid="{00000000-0005-0000-0000-000053160000}"/>
    <cellStyle name="20% - Accent2 50 3 2 2 2" xfId="42577" xr:uid="{00000000-0005-0000-0000-000054160000}"/>
    <cellStyle name="20% - Accent2 50 3 2 3" xfId="31485" xr:uid="{00000000-0005-0000-0000-000055160000}"/>
    <cellStyle name="20% - Accent2 50 3 3" xfId="15730" xr:uid="{00000000-0005-0000-0000-000056160000}"/>
    <cellStyle name="20% - Accent2 50 3 3 2" xfId="37995" xr:uid="{00000000-0005-0000-0000-000057160000}"/>
    <cellStyle name="20% - Accent2 50 3 4" xfId="26903" xr:uid="{00000000-0005-0000-0000-000058160000}"/>
    <cellStyle name="20% - Accent2 50 4" xfId="2824" xr:uid="{00000000-0005-0000-0000-000059160000}"/>
    <cellStyle name="20% - Accent2 50 4 2" xfId="7407" xr:uid="{00000000-0005-0000-0000-00005A160000}"/>
    <cellStyle name="20% - Accent2 50 4 2 2" xfId="18504" xr:uid="{00000000-0005-0000-0000-00005B160000}"/>
    <cellStyle name="20% - Accent2 50 4 2 2 2" xfId="40768" xr:uid="{00000000-0005-0000-0000-00005C160000}"/>
    <cellStyle name="20% - Accent2 50 4 2 3" xfId="29676" xr:uid="{00000000-0005-0000-0000-00005D160000}"/>
    <cellStyle name="20% - Accent2 50 4 3" xfId="13921" xr:uid="{00000000-0005-0000-0000-00005E160000}"/>
    <cellStyle name="20% - Accent2 50 4 3 2" xfId="36186" xr:uid="{00000000-0005-0000-0000-00005F160000}"/>
    <cellStyle name="20% - Accent2 50 4 4" xfId="25094" xr:uid="{00000000-0005-0000-0000-000060160000}"/>
    <cellStyle name="20% - Accent2 50 5" xfId="5558" xr:uid="{00000000-0005-0000-0000-000061160000}"/>
    <cellStyle name="20% - Accent2 50 5 2" xfId="16655" xr:uid="{00000000-0005-0000-0000-000062160000}"/>
    <cellStyle name="20% - Accent2 50 5 2 2" xfId="38919" xr:uid="{00000000-0005-0000-0000-000063160000}"/>
    <cellStyle name="20% - Accent2 50 5 3" xfId="27827" xr:uid="{00000000-0005-0000-0000-000064160000}"/>
    <cellStyle name="20% - Accent2 50 6" xfId="12070" xr:uid="{00000000-0005-0000-0000-000065160000}"/>
    <cellStyle name="20% - Accent2 50 6 2" xfId="34336" xr:uid="{00000000-0005-0000-0000-000066160000}"/>
    <cellStyle name="20% - Accent2 50 7" xfId="23244" xr:uid="{00000000-0005-0000-0000-000067160000}"/>
    <cellStyle name="20% - Accent2 51" xfId="974" xr:uid="{00000000-0005-0000-0000-000068160000}"/>
    <cellStyle name="20% - Accent2 51 2" xfId="1911" xr:uid="{00000000-0005-0000-0000-000069160000}"/>
    <cellStyle name="20% - Accent2 51 2 2" xfId="3722" xr:uid="{00000000-0005-0000-0000-00006A160000}"/>
    <cellStyle name="20% - Accent2 51 2 2 2" xfId="8305" xr:uid="{00000000-0005-0000-0000-00006B160000}"/>
    <cellStyle name="20% - Accent2 51 2 2 2 2" xfId="19402" xr:uid="{00000000-0005-0000-0000-00006C160000}"/>
    <cellStyle name="20% - Accent2 51 2 2 2 2 2" xfId="41666" xr:uid="{00000000-0005-0000-0000-00006D160000}"/>
    <cellStyle name="20% - Accent2 51 2 2 2 3" xfId="30574" xr:uid="{00000000-0005-0000-0000-00006E160000}"/>
    <cellStyle name="20% - Accent2 51 2 2 3" xfId="14819" xr:uid="{00000000-0005-0000-0000-00006F160000}"/>
    <cellStyle name="20% - Accent2 51 2 2 3 2" xfId="37084" xr:uid="{00000000-0005-0000-0000-000070160000}"/>
    <cellStyle name="20% - Accent2 51 2 2 4" xfId="25992" xr:uid="{00000000-0005-0000-0000-000071160000}"/>
    <cellStyle name="20% - Accent2 51 2 3" xfId="6496" xr:uid="{00000000-0005-0000-0000-000072160000}"/>
    <cellStyle name="20% - Accent2 51 2 3 2" xfId="17593" xr:uid="{00000000-0005-0000-0000-000073160000}"/>
    <cellStyle name="20% - Accent2 51 2 3 2 2" xfId="39857" xr:uid="{00000000-0005-0000-0000-000074160000}"/>
    <cellStyle name="20% - Accent2 51 2 3 3" xfId="28765" xr:uid="{00000000-0005-0000-0000-000075160000}"/>
    <cellStyle name="20% - Accent2 51 2 4" xfId="13009" xr:uid="{00000000-0005-0000-0000-000076160000}"/>
    <cellStyle name="20% - Accent2 51 2 4 2" xfId="35274" xr:uid="{00000000-0005-0000-0000-000077160000}"/>
    <cellStyle name="20% - Accent2 51 2 5" xfId="24182" xr:uid="{00000000-0005-0000-0000-000078160000}"/>
    <cellStyle name="20% - Accent2 51 3" xfId="4646" xr:uid="{00000000-0005-0000-0000-000079160000}"/>
    <cellStyle name="20% - Accent2 51 3 2" xfId="9229" xr:uid="{00000000-0005-0000-0000-00007A160000}"/>
    <cellStyle name="20% - Accent2 51 3 2 2" xfId="20326" xr:uid="{00000000-0005-0000-0000-00007B160000}"/>
    <cellStyle name="20% - Accent2 51 3 2 2 2" xfId="42590" xr:uid="{00000000-0005-0000-0000-00007C160000}"/>
    <cellStyle name="20% - Accent2 51 3 2 3" xfId="31498" xr:uid="{00000000-0005-0000-0000-00007D160000}"/>
    <cellStyle name="20% - Accent2 51 3 3" xfId="15743" xr:uid="{00000000-0005-0000-0000-00007E160000}"/>
    <cellStyle name="20% - Accent2 51 3 3 2" xfId="38008" xr:uid="{00000000-0005-0000-0000-00007F160000}"/>
    <cellStyle name="20% - Accent2 51 3 4" xfId="26916" xr:uid="{00000000-0005-0000-0000-000080160000}"/>
    <cellStyle name="20% - Accent2 51 4" xfId="2837" xr:uid="{00000000-0005-0000-0000-000081160000}"/>
    <cellStyle name="20% - Accent2 51 4 2" xfId="7420" xr:uid="{00000000-0005-0000-0000-000082160000}"/>
    <cellStyle name="20% - Accent2 51 4 2 2" xfId="18517" xr:uid="{00000000-0005-0000-0000-000083160000}"/>
    <cellStyle name="20% - Accent2 51 4 2 2 2" xfId="40781" xr:uid="{00000000-0005-0000-0000-000084160000}"/>
    <cellStyle name="20% - Accent2 51 4 2 3" xfId="29689" xr:uid="{00000000-0005-0000-0000-000085160000}"/>
    <cellStyle name="20% - Accent2 51 4 3" xfId="13934" xr:uid="{00000000-0005-0000-0000-000086160000}"/>
    <cellStyle name="20% - Accent2 51 4 3 2" xfId="36199" xr:uid="{00000000-0005-0000-0000-000087160000}"/>
    <cellStyle name="20% - Accent2 51 4 4" xfId="25107" xr:uid="{00000000-0005-0000-0000-000088160000}"/>
    <cellStyle name="20% - Accent2 51 5" xfId="5571" xr:uid="{00000000-0005-0000-0000-000089160000}"/>
    <cellStyle name="20% - Accent2 51 5 2" xfId="16668" xr:uid="{00000000-0005-0000-0000-00008A160000}"/>
    <cellStyle name="20% - Accent2 51 5 2 2" xfId="38932" xr:uid="{00000000-0005-0000-0000-00008B160000}"/>
    <cellStyle name="20% - Accent2 51 5 3" xfId="27840" xr:uid="{00000000-0005-0000-0000-00008C160000}"/>
    <cellStyle name="20% - Accent2 51 6" xfId="12083" xr:uid="{00000000-0005-0000-0000-00008D160000}"/>
    <cellStyle name="20% - Accent2 51 6 2" xfId="34349" xr:uid="{00000000-0005-0000-0000-00008E160000}"/>
    <cellStyle name="20% - Accent2 51 7" xfId="23257" xr:uid="{00000000-0005-0000-0000-00008F160000}"/>
    <cellStyle name="20% - Accent2 52" xfId="987" xr:uid="{00000000-0005-0000-0000-000090160000}"/>
    <cellStyle name="20% - Accent2 52 2" xfId="1924" xr:uid="{00000000-0005-0000-0000-000091160000}"/>
    <cellStyle name="20% - Accent2 52 2 2" xfId="3735" xr:uid="{00000000-0005-0000-0000-000092160000}"/>
    <cellStyle name="20% - Accent2 52 2 2 2" xfId="8318" xr:uid="{00000000-0005-0000-0000-000093160000}"/>
    <cellStyle name="20% - Accent2 52 2 2 2 2" xfId="19415" xr:uid="{00000000-0005-0000-0000-000094160000}"/>
    <cellStyle name="20% - Accent2 52 2 2 2 2 2" xfId="41679" xr:uid="{00000000-0005-0000-0000-000095160000}"/>
    <cellStyle name="20% - Accent2 52 2 2 2 3" xfId="30587" xr:uid="{00000000-0005-0000-0000-000096160000}"/>
    <cellStyle name="20% - Accent2 52 2 2 3" xfId="14832" xr:uid="{00000000-0005-0000-0000-000097160000}"/>
    <cellStyle name="20% - Accent2 52 2 2 3 2" xfId="37097" xr:uid="{00000000-0005-0000-0000-000098160000}"/>
    <cellStyle name="20% - Accent2 52 2 2 4" xfId="26005" xr:uid="{00000000-0005-0000-0000-000099160000}"/>
    <cellStyle name="20% - Accent2 52 2 3" xfId="6509" xr:uid="{00000000-0005-0000-0000-00009A160000}"/>
    <cellStyle name="20% - Accent2 52 2 3 2" xfId="17606" xr:uid="{00000000-0005-0000-0000-00009B160000}"/>
    <cellStyle name="20% - Accent2 52 2 3 2 2" xfId="39870" xr:uid="{00000000-0005-0000-0000-00009C160000}"/>
    <cellStyle name="20% - Accent2 52 2 3 3" xfId="28778" xr:uid="{00000000-0005-0000-0000-00009D160000}"/>
    <cellStyle name="20% - Accent2 52 2 4" xfId="13022" xr:uid="{00000000-0005-0000-0000-00009E160000}"/>
    <cellStyle name="20% - Accent2 52 2 4 2" xfId="35287" xr:uid="{00000000-0005-0000-0000-00009F160000}"/>
    <cellStyle name="20% - Accent2 52 2 5" xfId="24195" xr:uid="{00000000-0005-0000-0000-0000A0160000}"/>
    <cellStyle name="20% - Accent2 52 3" xfId="4659" xr:uid="{00000000-0005-0000-0000-0000A1160000}"/>
    <cellStyle name="20% - Accent2 52 3 2" xfId="9242" xr:uid="{00000000-0005-0000-0000-0000A2160000}"/>
    <cellStyle name="20% - Accent2 52 3 2 2" xfId="20339" xr:uid="{00000000-0005-0000-0000-0000A3160000}"/>
    <cellStyle name="20% - Accent2 52 3 2 2 2" xfId="42603" xr:uid="{00000000-0005-0000-0000-0000A4160000}"/>
    <cellStyle name="20% - Accent2 52 3 2 3" xfId="31511" xr:uid="{00000000-0005-0000-0000-0000A5160000}"/>
    <cellStyle name="20% - Accent2 52 3 3" xfId="15756" xr:uid="{00000000-0005-0000-0000-0000A6160000}"/>
    <cellStyle name="20% - Accent2 52 3 3 2" xfId="38021" xr:uid="{00000000-0005-0000-0000-0000A7160000}"/>
    <cellStyle name="20% - Accent2 52 3 4" xfId="26929" xr:uid="{00000000-0005-0000-0000-0000A8160000}"/>
    <cellStyle name="20% - Accent2 52 4" xfId="2850" xr:uid="{00000000-0005-0000-0000-0000A9160000}"/>
    <cellStyle name="20% - Accent2 52 4 2" xfId="7433" xr:uid="{00000000-0005-0000-0000-0000AA160000}"/>
    <cellStyle name="20% - Accent2 52 4 2 2" xfId="18530" xr:uid="{00000000-0005-0000-0000-0000AB160000}"/>
    <cellStyle name="20% - Accent2 52 4 2 2 2" xfId="40794" xr:uid="{00000000-0005-0000-0000-0000AC160000}"/>
    <cellStyle name="20% - Accent2 52 4 2 3" xfId="29702" xr:uid="{00000000-0005-0000-0000-0000AD160000}"/>
    <cellStyle name="20% - Accent2 52 4 3" xfId="13947" xr:uid="{00000000-0005-0000-0000-0000AE160000}"/>
    <cellStyle name="20% - Accent2 52 4 3 2" xfId="36212" xr:uid="{00000000-0005-0000-0000-0000AF160000}"/>
    <cellStyle name="20% - Accent2 52 4 4" xfId="25120" xr:uid="{00000000-0005-0000-0000-0000B0160000}"/>
    <cellStyle name="20% - Accent2 52 5" xfId="5584" xr:uid="{00000000-0005-0000-0000-0000B1160000}"/>
    <cellStyle name="20% - Accent2 52 5 2" xfId="16681" xr:uid="{00000000-0005-0000-0000-0000B2160000}"/>
    <cellStyle name="20% - Accent2 52 5 2 2" xfId="38945" xr:uid="{00000000-0005-0000-0000-0000B3160000}"/>
    <cellStyle name="20% - Accent2 52 5 3" xfId="27853" xr:uid="{00000000-0005-0000-0000-0000B4160000}"/>
    <cellStyle name="20% - Accent2 52 6" xfId="12096" xr:uid="{00000000-0005-0000-0000-0000B5160000}"/>
    <cellStyle name="20% - Accent2 52 6 2" xfId="34362" xr:uid="{00000000-0005-0000-0000-0000B6160000}"/>
    <cellStyle name="20% - Accent2 52 7" xfId="23270" xr:uid="{00000000-0005-0000-0000-0000B7160000}"/>
    <cellStyle name="20% - Accent2 53" xfId="1000" xr:uid="{00000000-0005-0000-0000-0000B8160000}"/>
    <cellStyle name="20% - Accent2 53 2" xfId="1937" xr:uid="{00000000-0005-0000-0000-0000B9160000}"/>
    <cellStyle name="20% - Accent2 53 2 2" xfId="3748" xr:uid="{00000000-0005-0000-0000-0000BA160000}"/>
    <cellStyle name="20% - Accent2 53 2 2 2" xfId="8331" xr:uid="{00000000-0005-0000-0000-0000BB160000}"/>
    <cellStyle name="20% - Accent2 53 2 2 2 2" xfId="19428" xr:uid="{00000000-0005-0000-0000-0000BC160000}"/>
    <cellStyle name="20% - Accent2 53 2 2 2 2 2" xfId="41692" xr:uid="{00000000-0005-0000-0000-0000BD160000}"/>
    <cellStyle name="20% - Accent2 53 2 2 2 3" xfId="30600" xr:uid="{00000000-0005-0000-0000-0000BE160000}"/>
    <cellStyle name="20% - Accent2 53 2 2 3" xfId="14845" xr:uid="{00000000-0005-0000-0000-0000BF160000}"/>
    <cellStyle name="20% - Accent2 53 2 2 3 2" xfId="37110" xr:uid="{00000000-0005-0000-0000-0000C0160000}"/>
    <cellStyle name="20% - Accent2 53 2 2 4" xfId="26018" xr:uid="{00000000-0005-0000-0000-0000C1160000}"/>
    <cellStyle name="20% - Accent2 53 2 3" xfId="6522" xr:uid="{00000000-0005-0000-0000-0000C2160000}"/>
    <cellStyle name="20% - Accent2 53 2 3 2" xfId="17619" xr:uid="{00000000-0005-0000-0000-0000C3160000}"/>
    <cellStyle name="20% - Accent2 53 2 3 2 2" xfId="39883" xr:uid="{00000000-0005-0000-0000-0000C4160000}"/>
    <cellStyle name="20% - Accent2 53 2 3 3" xfId="28791" xr:uid="{00000000-0005-0000-0000-0000C5160000}"/>
    <cellStyle name="20% - Accent2 53 2 4" xfId="13035" xr:uid="{00000000-0005-0000-0000-0000C6160000}"/>
    <cellStyle name="20% - Accent2 53 2 4 2" xfId="35300" xr:uid="{00000000-0005-0000-0000-0000C7160000}"/>
    <cellStyle name="20% - Accent2 53 2 5" xfId="24208" xr:uid="{00000000-0005-0000-0000-0000C8160000}"/>
    <cellStyle name="20% - Accent2 53 3" xfId="4672" xr:uid="{00000000-0005-0000-0000-0000C9160000}"/>
    <cellStyle name="20% - Accent2 53 3 2" xfId="9255" xr:uid="{00000000-0005-0000-0000-0000CA160000}"/>
    <cellStyle name="20% - Accent2 53 3 2 2" xfId="20352" xr:uid="{00000000-0005-0000-0000-0000CB160000}"/>
    <cellStyle name="20% - Accent2 53 3 2 2 2" xfId="42616" xr:uid="{00000000-0005-0000-0000-0000CC160000}"/>
    <cellStyle name="20% - Accent2 53 3 2 3" xfId="31524" xr:uid="{00000000-0005-0000-0000-0000CD160000}"/>
    <cellStyle name="20% - Accent2 53 3 3" xfId="15769" xr:uid="{00000000-0005-0000-0000-0000CE160000}"/>
    <cellStyle name="20% - Accent2 53 3 3 2" xfId="38034" xr:uid="{00000000-0005-0000-0000-0000CF160000}"/>
    <cellStyle name="20% - Accent2 53 3 4" xfId="26942" xr:uid="{00000000-0005-0000-0000-0000D0160000}"/>
    <cellStyle name="20% - Accent2 53 4" xfId="2863" xr:uid="{00000000-0005-0000-0000-0000D1160000}"/>
    <cellStyle name="20% - Accent2 53 4 2" xfId="7446" xr:uid="{00000000-0005-0000-0000-0000D2160000}"/>
    <cellStyle name="20% - Accent2 53 4 2 2" xfId="18543" xr:uid="{00000000-0005-0000-0000-0000D3160000}"/>
    <cellStyle name="20% - Accent2 53 4 2 2 2" xfId="40807" xr:uid="{00000000-0005-0000-0000-0000D4160000}"/>
    <cellStyle name="20% - Accent2 53 4 2 3" xfId="29715" xr:uid="{00000000-0005-0000-0000-0000D5160000}"/>
    <cellStyle name="20% - Accent2 53 4 3" xfId="13960" xr:uid="{00000000-0005-0000-0000-0000D6160000}"/>
    <cellStyle name="20% - Accent2 53 4 3 2" xfId="36225" xr:uid="{00000000-0005-0000-0000-0000D7160000}"/>
    <cellStyle name="20% - Accent2 53 4 4" xfId="25133" xr:uid="{00000000-0005-0000-0000-0000D8160000}"/>
    <cellStyle name="20% - Accent2 53 5" xfId="5597" xr:uid="{00000000-0005-0000-0000-0000D9160000}"/>
    <cellStyle name="20% - Accent2 53 5 2" xfId="16694" xr:uid="{00000000-0005-0000-0000-0000DA160000}"/>
    <cellStyle name="20% - Accent2 53 5 2 2" xfId="38958" xr:uid="{00000000-0005-0000-0000-0000DB160000}"/>
    <cellStyle name="20% - Accent2 53 5 3" xfId="27866" xr:uid="{00000000-0005-0000-0000-0000DC160000}"/>
    <cellStyle name="20% - Accent2 53 6" xfId="12109" xr:uid="{00000000-0005-0000-0000-0000DD160000}"/>
    <cellStyle name="20% - Accent2 53 6 2" xfId="34375" xr:uid="{00000000-0005-0000-0000-0000DE160000}"/>
    <cellStyle name="20% - Accent2 53 7" xfId="23283" xr:uid="{00000000-0005-0000-0000-0000DF160000}"/>
    <cellStyle name="20% - Accent2 54" xfId="1013" xr:uid="{00000000-0005-0000-0000-0000E0160000}"/>
    <cellStyle name="20% - Accent2 54 2" xfId="1950" xr:uid="{00000000-0005-0000-0000-0000E1160000}"/>
    <cellStyle name="20% - Accent2 54 2 2" xfId="3761" xr:uid="{00000000-0005-0000-0000-0000E2160000}"/>
    <cellStyle name="20% - Accent2 54 2 2 2" xfId="8344" xr:uid="{00000000-0005-0000-0000-0000E3160000}"/>
    <cellStyle name="20% - Accent2 54 2 2 2 2" xfId="19441" xr:uid="{00000000-0005-0000-0000-0000E4160000}"/>
    <cellStyle name="20% - Accent2 54 2 2 2 2 2" xfId="41705" xr:uid="{00000000-0005-0000-0000-0000E5160000}"/>
    <cellStyle name="20% - Accent2 54 2 2 2 3" xfId="30613" xr:uid="{00000000-0005-0000-0000-0000E6160000}"/>
    <cellStyle name="20% - Accent2 54 2 2 3" xfId="14858" xr:uid="{00000000-0005-0000-0000-0000E7160000}"/>
    <cellStyle name="20% - Accent2 54 2 2 3 2" xfId="37123" xr:uid="{00000000-0005-0000-0000-0000E8160000}"/>
    <cellStyle name="20% - Accent2 54 2 2 4" xfId="26031" xr:uid="{00000000-0005-0000-0000-0000E9160000}"/>
    <cellStyle name="20% - Accent2 54 2 3" xfId="6535" xr:uid="{00000000-0005-0000-0000-0000EA160000}"/>
    <cellStyle name="20% - Accent2 54 2 3 2" xfId="17632" xr:uid="{00000000-0005-0000-0000-0000EB160000}"/>
    <cellStyle name="20% - Accent2 54 2 3 2 2" xfId="39896" xr:uid="{00000000-0005-0000-0000-0000EC160000}"/>
    <cellStyle name="20% - Accent2 54 2 3 3" xfId="28804" xr:uid="{00000000-0005-0000-0000-0000ED160000}"/>
    <cellStyle name="20% - Accent2 54 2 4" xfId="13048" xr:uid="{00000000-0005-0000-0000-0000EE160000}"/>
    <cellStyle name="20% - Accent2 54 2 4 2" xfId="35313" xr:uid="{00000000-0005-0000-0000-0000EF160000}"/>
    <cellStyle name="20% - Accent2 54 2 5" xfId="24221" xr:uid="{00000000-0005-0000-0000-0000F0160000}"/>
    <cellStyle name="20% - Accent2 54 3" xfId="4685" xr:uid="{00000000-0005-0000-0000-0000F1160000}"/>
    <cellStyle name="20% - Accent2 54 3 2" xfId="9268" xr:uid="{00000000-0005-0000-0000-0000F2160000}"/>
    <cellStyle name="20% - Accent2 54 3 2 2" xfId="20365" xr:uid="{00000000-0005-0000-0000-0000F3160000}"/>
    <cellStyle name="20% - Accent2 54 3 2 2 2" xfId="42629" xr:uid="{00000000-0005-0000-0000-0000F4160000}"/>
    <cellStyle name="20% - Accent2 54 3 2 3" xfId="31537" xr:uid="{00000000-0005-0000-0000-0000F5160000}"/>
    <cellStyle name="20% - Accent2 54 3 3" xfId="15782" xr:uid="{00000000-0005-0000-0000-0000F6160000}"/>
    <cellStyle name="20% - Accent2 54 3 3 2" xfId="38047" xr:uid="{00000000-0005-0000-0000-0000F7160000}"/>
    <cellStyle name="20% - Accent2 54 3 4" xfId="26955" xr:uid="{00000000-0005-0000-0000-0000F8160000}"/>
    <cellStyle name="20% - Accent2 54 4" xfId="2876" xr:uid="{00000000-0005-0000-0000-0000F9160000}"/>
    <cellStyle name="20% - Accent2 54 4 2" xfId="7459" xr:uid="{00000000-0005-0000-0000-0000FA160000}"/>
    <cellStyle name="20% - Accent2 54 4 2 2" xfId="18556" xr:uid="{00000000-0005-0000-0000-0000FB160000}"/>
    <cellStyle name="20% - Accent2 54 4 2 2 2" xfId="40820" xr:uid="{00000000-0005-0000-0000-0000FC160000}"/>
    <cellStyle name="20% - Accent2 54 4 2 3" xfId="29728" xr:uid="{00000000-0005-0000-0000-0000FD160000}"/>
    <cellStyle name="20% - Accent2 54 4 3" xfId="13973" xr:uid="{00000000-0005-0000-0000-0000FE160000}"/>
    <cellStyle name="20% - Accent2 54 4 3 2" xfId="36238" xr:uid="{00000000-0005-0000-0000-0000FF160000}"/>
    <cellStyle name="20% - Accent2 54 4 4" xfId="25146" xr:uid="{00000000-0005-0000-0000-000000170000}"/>
    <cellStyle name="20% - Accent2 54 5" xfId="5610" xr:uid="{00000000-0005-0000-0000-000001170000}"/>
    <cellStyle name="20% - Accent2 54 5 2" xfId="16707" xr:uid="{00000000-0005-0000-0000-000002170000}"/>
    <cellStyle name="20% - Accent2 54 5 2 2" xfId="38971" xr:uid="{00000000-0005-0000-0000-000003170000}"/>
    <cellStyle name="20% - Accent2 54 5 3" xfId="27879" xr:uid="{00000000-0005-0000-0000-000004170000}"/>
    <cellStyle name="20% - Accent2 54 6" xfId="12122" xr:uid="{00000000-0005-0000-0000-000005170000}"/>
    <cellStyle name="20% - Accent2 54 6 2" xfId="34388" xr:uid="{00000000-0005-0000-0000-000006170000}"/>
    <cellStyle name="20% - Accent2 54 7" xfId="23296" xr:uid="{00000000-0005-0000-0000-000007170000}"/>
    <cellStyle name="20% - Accent2 55" xfId="1026" xr:uid="{00000000-0005-0000-0000-000008170000}"/>
    <cellStyle name="20% - Accent2 55 2" xfId="1963" xr:uid="{00000000-0005-0000-0000-000009170000}"/>
    <cellStyle name="20% - Accent2 55 2 2" xfId="3774" xr:uid="{00000000-0005-0000-0000-00000A170000}"/>
    <cellStyle name="20% - Accent2 55 2 2 2" xfId="8357" xr:uid="{00000000-0005-0000-0000-00000B170000}"/>
    <cellStyle name="20% - Accent2 55 2 2 2 2" xfId="19454" xr:uid="{00000000-0005-0000-0000-00000C170000}"/>
    <cellStyle name="20% - Accent2 55 2 2 2 2 2" xfId="41718" xr:uid="{00000000-0005-0000-0000-00000D170000}"/>
    <cellStyle name="20% - Accent2 55 2 2 2 3" xfId="30626" xr:uid="{00000000-0005-0000-0000-00000E170000}"/>
    <cellStyle name="20% - Accent2 55 2 2 3" xfId="14871" xr:uid="{00000000-0005-0000-0000-00000F170000}"/>
    <cellStyle name="20% - Accent2 55 2 2 3 2" xfId="37136" xr:uid="{00000000-0005-0000-0000-000010170000}"/>
    <cellStyle name="20% - Accent2 55 2 2 4" xfId="26044" xr:uid="{00000000-0005-0000-0000-000011170000}"/>
    <cellStyle name="20% - Accent2 55 2 3" xfId="6548" xr:uid="{00000000-0005-0000-0000-000012170000}"/>
    <cellStyle name="20% - Accent2 55 2 3 2" xfId="17645" xr:uid="{00000000-0005-0000-0000-000013170000}"/>
    <cellStyle name="20% - Accent2 55 2 3 2 2" xfId="39909" xr:uid="{00000000-0005-0000-0000-000014170000}"/>
    <cellStyle name="20% - Accent2 55 2 3 3" xfId="28817" xr:uid="{00000000-0005-0000-0000-000015170000}"/>
    <cellStyle name="20% - Accent2 55 2 4" xfId="13061" xr:uid="{00000000-0005-0000-0000-000016170000}"/>
    <cellStyle name="20% - Accent2 55 2 4 2" xfId="35326" xr:uid="{00000000-0005-0000-0000-000017170000}"/>
    <cellStyle name="20% - Accent2 55 2 5" xfId="24234" xr:uid="{00000000-0005-0000-0000-000018170000}"/>
    <cellStyle name="20% - Accent2 55 3" xfId="4698" xr:uid="{00000000-0005-0000-0000-000019170000}"/>
    <cellStyle name="20% - Accent2 55 3 2" xfId="9281" xr:uid="{00000000-0005-0000-0000-00001A170000}"/>
    <cellStyle name="20% - Accent2 55 3 2 2" xfId="20378" xr:uid="{00000000-0005-0000-0000-00001B170000}"/>
    <cellStyle name="20% - Accent2 55 3 2 2 2" xfId="42642" xr:uid="{00000000-0005-0000-0000-00001C170000}"/>
    <cellStyle name="20% - Accent2 55 3 2 3" xfId="31550" xr:uid="{00000000-0005-0000-0000-00001D170000}"/>
    <cellStyle name="20% - Accent2 55 3 3" xfId="15795" xr:uid="{00000000-0005-0000-0000-00001E170000}"/>
    <cellStyle name="20% - Accent2 55 3 3 2" xfId="38060" xr:uid="{00000000-0005-0000-0000-00001F170000}"/>
    <cellStyle name="20% - Accent2 55 3 4" xfId="26968" xr:uid="{00000000-0005-0000-0000-000020170000}"/>
    <cellStyle name="20% - Accent2 55 4" xfId="2889" xr:uid="{00000000-0005-0000-0000-000021170000}"/>
    <cellStyle name="20% - Accent2 55 4 2" xfId="7472" xr:uid="{00000000-0005-0000-0000-000022170000}"/>
    <cellStyle name="20% - Accent2 55 4 2 2" xfId="18569" xr:uid="{00000000-0005-0000-0000-000023170000}"/>
    <cellStyle name="20% - Accent2 55 4 2 2 2" xfId="40833" xr:uid="{00000000-0005-0000-0000-000024170000}"/>
    <cellStyle name="20% - Accent2 55 4 2 3" xfId="29741" xr:uid="{00000000-0005-0000-0000-000025170000}"/>
    <cellStyle name="20% - Accent2 55 4 3" xfId="13986" xr:uid="{00000000-0005-0000-0000-000026170000}"/>
    <cellStyle name="20% - Accent2 55 4 3 2" xfId="36251" xr:uid="{00000000-0005-0000-0000-000027170000}"/>
    <cellStyle name="20% - Accent2 55 4 4" xfId="25159" xr:uid="{00000000-0005-0000-0000-000028170000}"/>
    <cellStyle name="20% - Accent2 55 5" xfId="5623" xr:uid="{00000000-0005-0000-0000-000029170000}"/>
    <cellStyle name="20% - Accent2 55 5 2" xfId="16720" xr:uid="{00000000-0005-0000-0000-00002A170000}"/>
    <cellStyle name="20% - Accent2 55 5 2 2" xfId="38984" xr:uid="{00000000-0005-0000-0000-00002B170000}"/>
    <cellStyle name="20% - Accent2 55 5 3" xfId="27892" xr:uid="{00000000-0005-0000-0000-00002C170000}"/>
    <cellStyle name="20% - Accent2 55 6" xfId="12135" xr:uid="{00000000-0005-0000-0000-00002D170000}"/>
    <cellStyle name="20% - Accent2 55 6 2" xfId="34401" xr:uid="{00000000-0005-0000-0000-00002E170000}"/>
    <cellStyle name="20% - Accent2 55 7" xfId="23309" xr:uid="{00000000-0005-0000-0000-00002F170000}"/>
    <cellStyle name="20% - Accent2 56" xfId="1039" xr:uid="{00000000-0005-0000-0000-000030170000}"/>
    <cellStyle name="20% - Accent2 56 2" xfId="1976" xr:uid="{00000000-0005-0000-0000-000031170000}"/>
    <cellStyle name="20% - Accent2 56 2 2" xfId="3787" xr:uid="{00000000-0005-0000-0000-000032170000}"/>
    <cellStyle name="20% - Accent2 56 2 2 2" xfId="8370" xr:uid="{00000000-0005-0000-0000-000033170000}"/>
    <cellStyle name="20% - Accent2 56 2 2 2 2" xfId="19467" xr:uid="{00000000-0005-0000-0000-000034170000}"/>
    <cellStyle name="20% - Accent2 56 2 2 2 2 2" xfId="41731" xr:uid="{00000000-0005-0000-0000-000035170000}"/>
    <cellStyle name="20% - Accent2 56 2 2 2 3" xfId="30639" xr:uid="{00000000-0005-0000-0000-000036170000}"/>
    <cellStyle name="20% - Accent2 56 2 2 3" xfId="14884" xr:uid="{00000000-0005-0000-0000-000037170000}"/>
    <cellStyle name="20% - Accent2 56 2 2 3 2" xfId="37149" xr:uid="{00000000-0005-0000-0000-000038170000}"/>
    <cellStyle name="20% - Accent2 56 2 2 4" xfId="26057" xr:uid="{00000000-0005-0000-0000-000039170000}"/>
    <cellStyle name="20% - Accent2 56 2 3" xfId="6561" xr:uid="{00000000-0005-0000-0000-00003A170000}"/>
    <cellStyle name="20% - Accent2 56 2 3 2" xfId="17658" xr:uid="{00000000-0005-0000-0000-00003B170000}"/>
    <cellStyle name="20% - Accent2 56 2 3 2 2" xfId="39922" xr:uid="{00000000-0005-0000-0000-00003C170000}"/>
    <cellStyle name="20% - Accent2 56 2 3 3" xfId="28830" xr:uid="{00000000-0005-0000-0000-00003D170000}"/>
    <cellStyle name="20% - Accent2 56 2 4" xfId="13074" xr:uid="{00000000-0005-0000-0000-00003E170000}"/>
    <cellStyle name="20% - Accent2 56 2 4 2" xfId="35339" xr:uid="{00000000-0005-0000-0000-00003F170000}"/>
    <cellStyle name="20% - Accent2 56 2 5" xfId="24247" xr:uid="{00000000-0005-0000-0000-000040170000}"/>
    <cellStyle name="20% - Accent2 56 3" xfId="4711" xr:uid="{00000000-0005-0000-0000-000041170000}"/>
    <cellStyle name="20% - Accent2 56 3 2" xfId="9294" xr:uid="{00000000-0005-0000-0000-000042170000}"/>
    <cellStyle name="20% - Accent2 56 3 2 2" xfId="20391" xr:uid="{00000000-0005-0000-0000-000043170000}"/>
    <cellStyle name="20% - Accent2 56 3 2 2 2" xfId="42655" xr:uid="{00000000-0005-0000-0000-000044170000}"/>
    <cellStyle name="20% - Accent2 56 3 2 3" xfId="31563" xr:uid="{00000000-0005-0000-0000-000045170000}"/>
    <cellStyle name="20% - Accent2 56 3 3" xfId="15808" xr:uid="{00000000-0005-0000-0000-000046170000}"/>
    <cellStyle name="20% - Accent2 56 3 3 2" xfId="38073" xr:uid="{00000000-0005-0000-0000-000047170000}"/>
    <cellStyle name="20% - Accent2 56 3 4" xfId="26981" xr:uid="{00000000-0005-0000-0000-000048170000}"/>
    <cellStyle name="20% - Accent2 56 4" xfId="2902" xr:uid="{00000000-0005-0000-0000-000049170000}"/>
    <cellStyle name="20% - Accent2 56 4 2" xfId="7485" xr:uid="{00000000-0005-0000-0000-00004A170000}"/>
    <cellStyle name="20% - Accent2 56 4 2 2" xfId="18582" xr:uid="{00000000-0005-0000-0000-00004B170000}"/>
    <cellStyle name="20% - Accent2 56 4 2 2 2" xfId="40846" xr:uid="{00000000-0005-0000-0000-00004C170000}"/>
    <cellStyle name="20% - Accent2 56 4 2 3" xfId="29754" xr:uid="{00000000-0005-0000-0000-00004D170000}"/>
    <cellStyle name="20% - Accent2 56 4 3" xfId="13999" xr:uid="{00000000-0005-0000-0000-00004E170000}"/>
    <cellStyle name="20% - Accent2 56 4 3 2" xfId="36264" xr:uid="{00000000-0005-0000-0000-00004F170000}"/>
    <cellStyle name="20% - Accent2 56 4 4" xfId="25172" xr:uid="{00000000-0005-0000-0000-000050170000}"/>
    <cellStyle name="20% - Accent2 56 5" xfId="5636" xr:uid="{00000000-0005-0000-0000-000051170000}"/>
    <cellStyle name="20% - Accent2 56 5 2" xfId="16733" xr:uid="{00000000-0005-0000-0000-000052170000}"/>
    <cellStyle name="20% - Accent2 56 5 2 2" xfId="38997" xr:uid="{00000000-0005-0000-0000-000053170000}"/>
    <cellStyle name="20% - Accent2 56 5 3" xfId="27905" xr:uid="{00000000-0005-0000-0000-000054170000}"/>
    <cellStyle name="20% - Accent2 56 6" xfId="12148" xr:uid="{00000000-0005-0000-0000-000055170000}"/>
    <cellStyle name="20% - Accent2 56 6 2" xfId="34414" xr:uid="{00000000-0005-0000-0000-000056170000}"/>
    <cellStyle name="20% - Accent2 56 7" xfId="23322" xr:uid="{00000000-0005-0000-0000-000057170000}"/>
    <cellStyle name="20% - Accent2 57" xfId="1052" xr:uid="{00000000-0005-0000-0000-000058170000}"/>
    <cellStyle name="20% - Accent2 57 2" xfId="1989" xr:uid="{00000000-0005-0000-0000-000059170000}"/>
    <cellStyle name="20% - Accent2 57 2 2" xfId="3800" xr:uid="{00000000-0005-0000-0000-00005A170000}"/>
    <cellStyle name="20% - Accent2 57 2 2 2" xfId="8383" xr:uid="{00000000-0005-0000-0000-00005B170000}"/>
    <cellStyle name="20% - Accent2 57 2 2 2 2" xfId="19480" xr:uid="{00000000-0005-0000-0000-00005C170000}"/>
    <cellStyle name="20% - Accent2 57 2 2 2 2 2" xfId="41744" xr:uid="{00000000-0005-0000-0000-00005D170000}"/>
    <cellStyle name="20% - Accent2 57 2 2 2 3" xfId="30652" xr:uid="{00000000-0005-0000-0000-00005E170000}"/>
    <cellStyle name="20% - Accent2 57 2 2 3" xfId="14897" xr:uid="{00000000-0005-0000-0000-00005F170000}"/>
    <cellStyle name="20% - Accent2 57 2 2 3 2" xfId="37162" xr:uid="{00000000-0005-0000-0000-000060170000}"/>
    <cellStyle name="20% - Accent2 57 2 2 4" xfId="26070" xr:uid="{00000000-0005-0000-0000-000061170000}"/>
    <cellStyle name="20% - Accent2 57 2 3" xfId="6574" xr:uid="{00000000-0005-0000-0000-000062170000}"/>
    <cellStyle name="20% - Accent2 57 2 3 2" xfId="17671" xr:uid="{00000000-0005-0000-0000-000063170000}"/>
    <cellStyle name="20% - Accent2 57 2 3 2 2" xfId="39935" xr:uid="{00000000-0005-0000-0000-000064170000}"/>
    <cellStyle name="20% - Accent2 57 2 3 3" xfId="28843" xr:uid="{00000000-0005-0000-0000-000065170000}"/>
    <cellStyle name="20% - Accent2 57 2 4" xfId="13087" xr:uid="{00000000-0005-0000-0000-000066170000}"/>
    <cellStyle name="20% - Accent2 57 2 4 2" xfId="35352" xr:uid="{00000000-0005-0000-0000-000067170000}"/>
    <cellStyle name="20% - Accent2 57 2 5" xfId="24260" xr:uid="{00000000-0005-0000-0000-000068170000}"/>
    <cellStyle name="20% - Accent2 57 3" xfId="4724" xr:uid="{00000000-0005-0000-0000-000069170000}"/>
    <cellStyle name="20% - Accent2 57 3 2" xfId="9307" xr:uid="{00000000-0005-0000-0000-00006A170000}"/>
    <cellStyle name="20% - Accent2 57 3 2 2" xfId="20404" xr:uid="{00000000-0005-0000-0000-00006B170000}"/>
    <cellStyle name="20% - Accent2 57 3 2 2 2" xfId="42668" xr:uid="{00000000-0005-0000-0000-00006C170000}"/>
    <cellStyle name="20% - Accent2 57 3 2 3" xfId="31576" xr:uid="{00000000-0005-0000-0000-00006D170000}"/>
    <cellStyle name="20% - Accent2 57 3 3" xfId="15821" xr:uid="{00000000-0005-0000-0000-00006E170000}"/>
    <cellStyle name="20% - Accent2 57 3 3 2" xfId="38086" xr:uid="{00000000-0005-0000-0000-00006F170000}"/>
    <cellStyle name="20% - Accent2 57 3 4" xfId="26994" xr:uid="{00000000-0005-0000-0000-000070170000}"/>
    <cellStyle name="20% - Accent2 57 4" xfId="2915" xr:uid="{00000000-0005-0000-0000-000071170000}"/>
    <cellStyle name="20% - Accent2 57 4 2" xfId="7498" xr:uid="{00000000-0005-0000-0000-000072170000}"/>
    <cellStyle name="20% - Accent2 57 4 2 2" xfId="18595" xr:uid="{00000000-0005-0000-0000-000073170000}"/>
    <cellStyle name="20% - Accent2 57 4 2 2 2" xfId="40859" xr:uid="{00000000-0005-0000-0000-000074170000}"/>
    <cellStyle name="20% - Accent2 57 4 2 3" xfId="29767" xr:uid="{00000000-0005-0000-0000-000075170000}"/>
    <cellStyle name="20% - Accent2 57 4 3" xfId="14012" xr:uid="{00000000-0005-0000-0000-000076170000}"/>
    <cellStyle name="20% - Accent2 57 4 3 2" xfId="36277" xr:uid="{00000000-0005-0000-0000-000077170000}"/>
    <cellStyle name="20% - Accent2 57 4 4" xfId="25185" xr:uid="{00000000-0005-0000-0000-000078170000}"/>
    <cellStyle name="20% - Accent2 57 5" xfId="5649" xr:uid="{00000000-0005-0000-0000-000079170000}"/>
    <cellStyle name="20% - Accent2 57 5 2" xfId="16746" xr:uid="{00000000-0005-0000-0000-00007A170000}"/>
    <cellStyle name="20% - Accent2 57 5 2 2" xfId="39010" xr:uid="{00000000-0005-0000-0000-00007B170000}"/>
    <cellStyle name="20% - Accent2 57 5 3" xfId="27918" xr:uid="{00000000-0005-0000-0000-00007C170000}"/>
    <cellStyle name="20% - Accent2 57 6" xfId="12161" xr:uid="{00000000-0005-0000-0000-00007D170000}"/>
    <cellStyle name="20% - Accent2 57 6 2" xfId="34427" xr:uid="{00000000-0005-0000-0000-00007E170000}"/>
    <cellStyle name="20% - Accent2 57 7" xfId="23335" xr:uid="{00000000-0005-0000-0000-00007F170000}"/>
    <cellStyle name="20% - Accent2 58" xfId="1065" xr:uid="{00000000-0005-0000-0000-000080170000}"/>
    <cellStyle name="20% - Accent2 58 2" xfId="2002" xr:uid="{00000000-0005-0000-0000-000081170000}"/>
    <cellStyle name="20% - Accent2 58 2 2" xfId="3813" xr:uid="{00000000-0005-0000-0000-000082170000}"/>
    <cellStyle name="20% - Accent2 58 2 2 2" xfId="8396" xr:uid="{00000000-0005-0000-0000-000083170000}"/>
    <cellStyle name="20% - Accent2 58 2 2 2 2" xfId="19493" xr:uid="{00000000-0005-0000-0000-000084170000}"/>
    <cellStyle name="20% - Accent2 58 2 2 2 2 2" xfId="41757" xr:uid="{00000000-0005-0000-0000-000085170000}"/>
    <cellStyle name="20% - Accent2 58 2 2 2 3" xfId="30665" xr:uid="{00000000-0005-0000-0000-000086170000}"/>
    <cellStyle name="20% - Accent2 58 2 2 3" xfId="14910" xr:uid="{00000000-0005-0000-0000-000087170000}"/>
    <cellStyle name="20% - Accent2 58 2 2 3 2" xfId="37175" xr:uid="{00000000-0005-0000-0000-000088170000}"/>
    <cellStyle name="20% - Accent2 58 2 2 4" xfId="26083" xr:uid="{00000000-0005-0000-0000-000089170000}"/>
    <cellStyle name="20% - Accent2 58 2 3" xfId="6587" xr:uid="{00000000-0005-0000-0000-00008A170000}"/>
    <cellStyle name="20% - Accent2 58 2 3 2" xfId="17684" xr:uid="{00000000-0005-0000-0000-00008B170000}"/>
    <cellStyle name="20% - Accent2 58 2 3 2 2" xfId="39948" xr:uid="{00000000-0005-0000-0000-00008C170000}"/>
    <cellStyle name="20% - Accent2 58 2 3 3" xfId="28856" xr:uid="{00000000-0005-0000-0000-00008D170000}"/>
    <cellStyle name="20% - Accent2 58 2 4" xfId="13100" xr:uid="{00000000-0005-0000-0000-00008E170000}"/>
    <cellStyle name="20% - Accent2 58 2 4 2" xfId="35365" xr:uid="{00000000-0005-0000-0000-00008F170000}"/>
    <cellStyle name="20% - Accent2 58 2 5" xfId="24273" xr:uid="{00000000-0005-0000-0000-000090170000}"/>
    <cellStyle name="20% - Accent2 58 3" xfId="4737" xr:uid="{00000000-0005-0000-0000-000091170000}"/>
    <cellStyle name="20% - Accent2 58 3 2" xfId="9320" xr:uid="{00000000-0005-0000-0000-000092170000}"/>
    <cellStyle name="20% - Accent2 58 3 2 2" xfId="20417" xr:uid="{00000000-0005-0000-0000-000093170000}"/>
    <cellStyle name="20% - Accent2 58 3 2 2 2" xfId="42681" xr:uid="{00000000-0005-0000-0000-000094170000}"/>
    <cellStyle name="20% - Accent2 58 3 2 3" xfId="31589" xr:uid="{00000000-0005-0000-0000-000095170000}"/>
    <cellStyle name="20% - Accent2 58 3 3" xfId="15834" xr:uid="{00000000-0005-0000-0000-000096170000}"/>
    <cellStyle name="20% - Accent2 58 3 3 2" xfId="38099" xr:uid="{00000000-0005-0000-0000-000097170000}"/>
    <cellStyle name="20% - Accent2 58 3 4" xfId="27007" xr:uid="{00000000-0005-0000-0000-000098170000}"/>
    <cellStyle name="20% - Accent2 58 4" xfId="2928" xr:uid="{00000000-0005-0000-0000-000099170000}"/>
    <cellStyle name="20% - Accent2 58 4 2" xfId="7511" xr:uid="{00000000-0005-0000-0000-00009A170000}"/>
    <cellStyle name="20% - Accent2 58 4 2 2" xfId="18608" xr:uid="{00000000-0005-0000-0000-00009B170000}"/>
    <cellStyle name="20% - Accent2 58 4 2 2 2" xfId="40872" xr:uid="{00000000-0005-0000-0000-00009C170000}"/>
    <cellStyle name="20% - Accent2 58 4 2 3" xfId="29780" xr:uid="{00000000-0005-0000-0000-00009D170000}"/>
    <cellStyle name="20% - Accent2 58 4 3" xfId="14025" xr:uid="{00000000-0005-0000-0000-00009E170000}"/>
    <cellStyle name="20% - Accent2 58 4 3 2" xfId="36290" xr:uid="{00000000-0005-0000-0000-00009F170000}"/>
    <cellStyle name="20% - Accent2 58 4 4" xfId="25198" xr:uid="{00000000-0005-0000-0000-0000A0170000}"/>
    <cellStyle name="20% - Accent2 58 5" xfId="5662" xr:uid="{00000000-0005-0000-0000-0000A1170000}"/>
    <cellStyle name="20% - Accent2 58 5 2" xfId="16759" xr:uid="{00000000-0005-0000-0000-0000A2170000}"/>
    <cellStyle name="20% - Accent2 58 5 2 2" xfId="39023" xr:uid="{00000000-0005-0000-0000-0000A3170000}"/>
    <cellStyle name="20% - Accent2 58 5 3" xfId="27931" xr:uid="{00000000-0005-0000-0000-0000A4170000}"/>
    <cellStyle name="20% - Accent2 58 6" xfId="12174" xr:uid="{00000000-0005-0000-0000-0000A5170000}"/>
    <cellStyle name="20% - Accent2 58 6 2" xfId="34440" xr:uid="{00000000-0005-0000-0000-0000A6170000}"/>
    <cellStyle name="20% - Accent2 58 7" xfId="23348" xr:uid="{00000000-0005-0000-0000-0000A7170000}"/>
    <cellStyle name="20% - Accent2 59" xfId="1078" xr:uid="{00000000-0005-0000-0000-0000A8170000}"/>
    <cellStyle name="20% - Accent2 59 2" xfId="2015" xr:uid="{00000000-0005-0000-0000-0000A9170000}"/>
    <cellStyle name="20% - Accent2 59 2 2" xfId="3826" xr:uid="{00000000-0005-0000-0000-0000AA170000}"/>
    <cellStyle name="20% - Accent2 59 2 2 2" xfId="8409" xr:uid="{00000000-0005-0000-0000-0000AB170000}"/>
    <cellStyle name="20% - Accent2 59 2 2 2 2" xfId="19506" xr:uid="{00000000-0005-0000-0000-0000AC170000}"/>
    <cellStyle name="20% - Accent2 59 2 2 2 2 2" xfId="41770" xr:uid="{00000000-0005-0000-0000-0000AD170000}"/>
    <cellStyle name="20% - Accent2 59 2 2 2 3" xfId="30678" xr:uid="{00000000-0005-0000-0000-0000AE170000}"/>
    <cellStyle name="20% - Accent2 59 2 2 3" xfId="14923" xr:uid="{00000000-0005-0000-0000-0000AF170000}"/>
    <cellStyle name="20% - Accent2 59 2 2 3 2" xfId="37188" xr:uid="{00000000-0005-0000-0000-0000B0170000}"/>
    <cellStyle name="20% - Accent2 59 2 2 4" xfId="26096" xr:uid="{00000000-0005-0000-0000-0000B1170000}"/>
    <cellStyle name="20% - Accent2 59 2 3" xfId="6600" xr:uid="{00000000-0005-0000-0000-0000B2170000}"/>
    <cellStyle name="20% - Accent2 59 2 3 2" xfId="17697" xr:uid="{00000000-0005-0000-0000-0000B3170000}"/>
    <cellStyle name="20% - Accent2 59 2 3 2 2" xfId="39961" xr:uid="{00000000-0005-0000-0000-0000B4170000}"/>
    <cellStyle name="20% - Accent2 59 2 3 3" xfId="28869" xr:uid="{00000000-0005-0000-0000-0000B5170000}"/>
    <cellStyle name="20% - Accent2 59 2 4" xfId="13113" xr:uid="{00000000-0005-0000-0000-0000B6170000}"/>
    <cellStyle name="20% - Accent2 59 2 4 2" xfId="35378" xr:uid="{00000000-0005-0000-0000-0000B7170000}"/>
    <cellStyle name="20% - Accent2 59 2 5" xfId="24286" xr:uid="{00000000-0005-0000-0000-0000B8170000}"/>
    <cellStyle name="20% - Accent2 59 3" xfId="4750" xr:uid="{00000000-0005-0000-0000-0000B9170000}"/>
    <cellStyle name="20% - Accent2 59 3 2" xfId="9333" xr:uid="{00000000-0005-0000-0000-0000BA170000}"/>
    <cellStyle name="20% - Accent2 59 3 2 2" xfId="20430" xr:uid="{00000000-0005-0000-0000-0000BB170000}"/>
    <cellStyle name="20% - Accent2 59 3 2 2 2" xfId="42694" xr:uid="{00000000-0005-0000-0000-0000BC170000}"/>
    <cellStyle name="20% - Accent2 59 3 2 3" xfId="31602" xr:uid="{00000000-0005-0000-0000-0000BD170000}"/>
    <cellStyle name="20% - Accent2 59 3 3" xfId="15847" xr:uid="{00000000-0005-0000-0000-0000BE170000}"/>
    <cellStyle name="20% - Accent2 59 3 3 2" xfId="38112" xr:uid="{00000000-0005-0000-0000-0000BF170000}"/>
    <cellStyle name="20% - Accent2 59 3 4" xfId="27020" xr:uid="{00000000-0005-0000-0000-0000C0170000}"/>
    <cellStyle name="20% - Accent2 59 4" xfId="2941" xr:uid="{00000000-0005-0000-0000-0000C1170000}"/>
    <cellStyle name="20% - Accent2 59 4 2" xfId="7524" xr:uid="{00000000-0005-0000-0000-0000C2170000}"/>
    <cellStyle name="20% - Accent2 59 4 2 2" xfId="18621" xr:uid="{00000000-0005-0000-0000-0000C3170000}"/>
    <cellStyle name="20% - Accent2 59 4 2 2 2" xfId="40885" xr:uid="{00000000-0005-0000-0000-0000C4170000}"/>
    <cellStyle name="20% - Accent2 59 4 2 3" xfId="29793" xr:uid="{00000000-0005-0000-0000-0000C5170000}"/>
    <cellStyle name="20% - Accent2 59 4 3" xfId="14038" xr:uid="{00000000-0005-0000-0000-0000C6170000}"/>
    <cellStyle name="20% - Accent2 59 4 3 2" xfId="36303" xr:uid="{00000000-0005-0000-0000-0000C7170000}"/>
    <cellStyle name="20% - Accent2 59 4 4" xfId="25211" xr:uid="{00000000-0005-0000-0000-0000C8170000}"/>
    <cellStyle name="20% - Accent2 59 5" xfId="5675" xr:uid="{00000000-0005-0000-0000-0000C9170000}"/>
    <cellStyle name="20% - Accent2 59 5 2" xfId="16772" xr:uid="{00000000-0005-0000-0000-0000CA170000}"/>
    <cellStyle name="20% - Accent2 59 5 2 2" xfId="39036" xr:uid="{00000000-0005-0000-0000-0000CB170000}"/>
    <cellStyle name="20% - Accent2 59 5 3" xfId="27944" xr:uid="{00000000-0005-0000-0000-0000CC170000}"/>
    <cellStyle name="20% - Accent2 59 6" xfId="12187" xr:uid="{00000000-0005-0000-0000-0000CD170000}"/>
    <cellStyle name="20% - Accent2 59 6 2" xfId="34453" xr:uid="{00000000-0005-0000-0000-0000CE170000}"/>
    <cellStyle name="20% - Accent2 59 7" xfId="23361" xr:uid="{00000000-0005-0000-0000-0000CF170000}"/>
    <cellStyle name="20% - Accent2 6" xfId="154" xr:uid="{00000000-0005-0000-0000-0000D0170000}"/>
    <cellStyle name="20% - Accent2 6 2" xfId="1319" xr:uid="{00000000-0005-0000-0000-0000D1170000}"/>
    <cellStyle name="20% - Accent2 6 2 2" xfId="3137" xr:uid="{00000000-0005-0000-0000-0000D2170000}"/>
    <cellStyle name="20% - Accent2 6 2 2 2" xfId="7720" xr:uid="{00000000-0005-0000-0000-0000D3170000}"/>
    <cellStyle name="20% - Accent2 6 2 2 2 2" xfId="18817" xr:uid="{00000000-0005-0000-0000-0000D4170000}"/>
    <cellStyle name="20% - Accent2 6 2 2 2 2 2" xfId="41081" xr:uid="{00000000-0005-0000-0000-0000D5170000}"/>
    <cellStyle name="20% - Accent2 6 2 2 2 3" xfId="29989" xr:uid="{00000000-0005-0000-0000-0000D6170000}"/>
    <cellStyle name="20% - Accent2 6 2 2 3" xfId="14234" xr:uid="{00000000-0005-0000-0000-0000D7170000}"/>
    <cellStyle name="20% - Accent2 6 2 2 3 2" xfId="36499" xr:uid="{00000000-0005-0000-0000-0000D8170000}"/>
    <cellStyle name="20% - Accent2 6 2 2 4" xfId="25407" xr:uid="{00000000-0005-0000-0000-0000D9170000}"/>
    <cellStyle name="20% - Accent2 6 2 3" xfId="5911" xr:uid="{00000000-0005-0000-0000-0000DA170000}"/>
    <cellStyle name="20% - Accent2 6 2 3 2" xfId="17008" xr:uid="{00000000-0005-0000-0000-0000DB170000}"/>
    <cellStyle name="20% - Accent2 6 2 3 2 2" xfId="39272" xr:uid="{00000000-0005-0000-0000-0000DC170000}"/>
    <cellStyle name="20% - Accent2 6 2 3 3" xfId="28180" xr:uid="{00000000-0005-0000-0000-0000DD170000}"/>
    <cellStyle name="20% - Accent2 6 2 4" xfId="12424" xr:uid="{00000000-0005-0000-0000-0000DE170000}"/>
    <cellStyle name="20% - Accent2 6 2 4 2" xfId="34689" xr:uid="{00000000-0005-0000-0000-0000DF170000}"/>
    <cellStyle name="20% - Accent2 6 2 5" xfId="23597" xr:uid="{00000000-0005-0000-0000-0000E0170000}"/>
    <cellStyle name="20% - Accent2 6 3" xfId="4061" xr:uid="{00000000-0005-0000-0000-0000E1170000}"/>
    <cellStyle name="20% - Accent2 6 3 2" xfId="8644" xr:uid="{00000000-0005-0000-0000-0000E2170000}"/>
    <cellStyle name="20% - Accent2 6 3 2 2" xfId="19741" xr:uid="{00000000-0005-0000-0000-0000E3170000}"/>
    <cellStyle name="20% - Accent2 6 3 2 2 2" xfId="42005" xr:uid="{00000000-0005-0000-0000-0000E4170000}"/>
    <cellStyle name="20% - Accent2 6 3 2 3" xfId="30913" xr:uid="{00000000-0005-0000-0000-0000E5170000}"/>
    <cellStyle name="20% - Accent2 6 3 3" xfId="15158" xr:uid="{00000000-0005-0000-0000-0000E6170000}"/>
    <cellStyle name="20% - Accent2 6 3 3 2" xfId="37423" xr:uid="{00000000-0005-0000-0000-0000E7170000}"/>
    <cellStyle name="20% - Accent2 6 3 4" xfId="26331" xr:uid="{00000000-0005-0000-0000-0000E8170000}"/>
    <cellStyle name="20% - Accent2 6 4" xfId="2252" xr:uid="{00000000-0005-0000-0000-0000E9170000}"/>
    <cellStyle name="20% - Accent2 6 4 2" xfId="6835" xr:uid="{00000000-0005-0000-0000-0000EA170000}"/>
    <cellStyle name="20% - Accent2 6 4 2 2" xfId="17932" xr:uid="{00000000-0005-0000-0000-0000EB170000}"/>
    <cellStyle name="20% - Accent2 6 4 2 2 2" xfId="40196" xr:uid="{00000000-0005-0000-0000-0000EC170000}"/>
    <cellStyle name="20% - Accent2 6 4 2 3" xfId="29104" xr:uid="{00000000-0005-0000-0000-0000ED170000}"/>
    <cellStyle name="20% - Accent2 6 4 3" xfId="13349" xr:uid="{00000000-0005-0000-0000-0000EE170000}"/>
    <cellStyle name="20% - Accent2 6 4 3 2" xfId="35614" xr:uid="{00000000-0005-0000-0000-0000EF170000}"/>
    <cellStyle name="20% - Accent2 6 4 4" xfId="24522" xr:uid="{00000000-0005-0000-0000-0000F0170000}"/>
    <cellStyle name="20% - Accent2 6 5" xfId="4986" xr:uid="{00000000-0005-0000-0000-0000F1170000}"/>
    <cellStyle name="20% - Accent2 6 5 2" xfId="16083" xr:uid="{00000000-0005-0000-0000-0000F2170000}"/>
    <cellStyle name="20% - Accent2 6 5 2 2" xfId="38347" xr:uid="{00000000-0005-0000-0000-0000F3170000}"/>
    <cellStyle name="20% - Accent2 6 5 3" xfId="27255" xr:uid="{00000000-0005-0000-0000-0000F4170000}"/>
    <cellStyle name="20% - Accent2 6 6" xfId="395" xr:uid="{00000000-0005-0000-0000-0000F5170000}"/>
    <cellStyle name="20% - Accent2 6 6 2" xfId="11511" xr:uid="{00000000-0005-0000-0000-0000F6170000}"/>
    <cellStyle name="20% - Accent2 6 6 2 2" xfId="33777" xr:uid="{00000000-0005-0000-0000-0000F7170000}"/>
    <cellStyle name="20% - Accent2 6 6 3" xfId="22685" xr:uid="{00000000-0005-0000-0000-0000F8170000}"/>
    <cellStyle name="20% - Accent2 6 7" xfId="11275" xr:uid="{00000000-0005-0000-0000-0000F9170000}"/>
    <cellStyle name="20% - Accent2 6 7 2" xfId="33541" xr:uid="{00000000-0005-0000-0000-0000FA170000}"/>
    <cellStyle name="20% - Accent2 6 8" xfId="22449" xr:uid="{00000000-0005-0000-0000-0000FB170000}"/>
    <cellStyle name="20% - Accent2 60" xfId="1091" xr:uid="{00000000-0005-0000-0000-0000FC170000}"/>
    <cellStyle name="20% - Accent2 60 2" xfId="2028" xr:uid="{00000000-0005-0000-0000-0000FD170000}"/>
    <cellStyle name="20% - Accent2 60 2 2" xfId="3839" xr:uid="{00000000-0005-0000-0000-0000FE170000}"/>
    <cellStyle name="20% - Accent2 60 2 2 2" xfId="8422" xr:uid="{00000000-0005-0000-0000-0000FF170000}"/>
    <cellStyle name="20% - Accent2 60 2 2 2 2" xfId="19519" xr:uid="{00000000-0005-0000-0000-000000180000}"/>
    <cellStyle name="20% - Accent2 60 2 2 2 2 2" xfId="41783" xr:uid="{00000000-0005-0000-0000-000001180000}"/>
    <cellStyle name="20% - Accent2 60 2 2 2 3" xfId="30691" xr:uid="{00000000-0005-0000-0000-000002180000}"/>
    <cellStyle name="20% - Accent2 60 2 2 3" xfId="14936" xr:uid="{00000000-0005-0000-0000-000003180000}"/>
    <cellStyle name="20% - Accent2 60 2 2 3 2" xfId="37201" xr:uid="{00000000-0005-0000-0000-000004180000}"/>
    <cellStyle name="20% - Accent2 60 2 2 4" xfId="26109" xr:uid="{00000000-0005-0000-0000-000005180000}"/>
    <cellStyle name="20% - Accent2 60 2 3" xfId="6613" xr:uid="{00000000-0005-0000-0000-000006180000}"/>
    <cellStyle name="20% - Accent2 60 2 3 2" xfId="17710" xr:uid="{00000000-0005-0000-0000-000007180000}"/>
    <cellStyle name="20% - Accent2 60 2 3 2 2" xfId="39974" xr:uid="{00000000-0005-0000-0000-000008180000}"/>
    <cellStyle name="20% - Accent2 60 2 3 3" xfId="28882" xr:uid="{00000000-0005-0000-0000-000009180000}"/>
    <cellStyle name="20% - Accent2 60 2 4" xfId="13126" xr:uid="{00000000-0005-0000-0000-00000A180000}"/>
    <cellStyle name="20% - Accent2 60 2 4 2" xfId="35391" xr:uid="{00000000-0005-0000-0000-00000B180000}"/>
    <cellStyle name="20% - Accent2 60 2 5" xfId="24299" xr:uid="{00000000-0005-0000-0000-00000C180000}"/>
    <cellStyle name="20% - Accent2 60 3" xfId="4763" xr:uid="{00000000-0005-0000-0000-00000D180000}"/>
    <cellStyle name="20% - Accent2 60 3 2" xfId="9346" xr:uid="{00000000-0005-0000-0000-00000E180000}"/>
    <cellStyle name="20% - Accent2 60 3 2 2" xfId="20443" xr:uid="{00000000-0005-0000-0000-00000F180000}"/>
    <cellStyle name="20% - Accent2 60 3 2 2 2" xfId="42707" xr:uid="{00000000-0005-0000-0000-000010180000}"/>
    <cellStyle name="20% - Accent2 60 3 2 3" xfId="31615" xr:uid="{00000000-0005-0000-0000-000011180000}"/>
    <cellStyle name="20% - Accent2 60 3 3" xfId="15860" xr:uid="{00000000-0005-0000-0000-000012180000}"/>
    <cellStyle name="20% - Accent2 60 3 3 2" xfId="38125" xr:uid="{00000000-0005-0000-0000-000013180000}"/>
    <cellStyle name="20% - Accent2 60 3 4" xfId="27033" xr:uid="{00000000-0005-0000-0000-000014180000}"/>
    <cellStyle name="20% - Accent2 60 4" xfId="2954" xr:uid="{00000000-0005-0000-0000-000015180000}"/>
    <cellStyle name="20% - Accent2 60 4 2" xfId="7537" xr:uid="{00000000-0005-0000-0000-000016180000}"/>
    <cellStyle name="20% - Accent2 60 4 2 2" xfId="18634" xr:uid="{00000000-0005-0000-0000-000017180000}"/>
    <cellStyle name="20% - Accent2 60 4 2 2 2" xfId="40898" xr:uid="{00000000-0005-0000-0000-000018180000}"/>
    <cellStyle name="20% - Accent2 60 4 2 3" xfId="29806" xr:uid="{00000000-0005-0000-0000-000019180000}"/>
    <cellStyle name="20% - Accent2 60 4 3" xfId="14051" xr:uid="{00000000-0005-0000-0000-00001A180000}"/>
    <cellStyle name="20% - Accent2 60 4 3 2" xfId="36316" xr:uid="{00000000-0005-0000-0000-00001B180000}"/>
    <cellStyle name="20% - Accent2 60 4 4" xfId="25224" xr:uid="{00000000-0005-0000-0000-00001C180000}"/>
    <cellStyle name="20% - Accent2 60 5" xfId="5688" xr:uid="{00000000-0005-0000-0000-00001D180000}"/>
    <cellStyle name="20% - Accent2 60 5 2" xfId="16785" xr:uid="{00000000-0005-0000-0000-00001E180000}"/>
    <cellStyle name="20% - Accent2 60 5 2 2" xfId="39049" xr:uid="{00000000-0005-0000-0000-00001F180000}"/>
    <cellStyle name="20% - Accent2 60 5 3" xfId="27957" xr:uid="{00000000-0005-0000-0000-000020180000}"/>
    <cellStyle name="20% - Accent2 60 6" xfId="12200" xr:uid="{00000000-0005-0000-0000-000021180000}"/>
    <cellStyle name="20% - Accent2 60 6 2" xfId="34466" xr:uid="{00000000-0005-0000-0000-000022180000}"/>
    <cellStyle name="20% - Accent2 60 7" xfId="23374" xr:uid="{00000000-0005-0000-0000-000023180000}"/>
    <cellStyle name="20% - Accent2 61" xfId="1104" xr:uid="{00000000-0005-0000-0000-000024180000}"/>
    <cellStyle name="20% - Accent2 61 2" xfId="2041" xr:uid="{00000000-0005-0000-0000-000025180000}"/>
    <cellStyle name="20% - Accent2 61 2 2" xfId="3852" xr:uid="{00000000-0005-0000-0000-000026180000}"/>
    <cellStyle name="20% - Accent2 61 2 2 2" xfId="8435" xr:uid="{00000000-0005-0000-0000-000027180000}"/>
    <cellStyle name="20% - Accent2 61 2 2 2 2" xfId="19532" xr:uid="{00000000-0005-0000-0000-000028180000}"/>
    <cellStyle name="20% - Accent2 61 2 2 2 2 2" xfId="41796" xr:uid="{00000000-0005-0000-0000-000029180000}"/>
    <cellStyle name="20% - Accent2 61 2 2 2 3" xfId="30704" xr:uid="{00000000-0005-0000-0000-00002A180000}"/>
    <cellStyle name="20% - Accent2 61 2 2 3" xfId="14949" xr:uid="{00000000-0005-0000-0000-00002B180000}"/>
    <cellStyle name="20% - Accent2 61 2 2 3 2" xfId="37214" xr:uid="{00000000-0005-0000-0000-00002C180000}"/>
    <cellStyle name="20% - Accent2 61 2 2 4" xfId="26122" xr:uid="{00000000-0005-0000-0000-00002D180000}"/>
    <cellStyle name="20% - Accent2 61 2 3" xfId="6626" xr:uid="{00000000-0005-0000-0000-00002E180000}"/>
    <cellStyle name="20% - Accent2 61 2 3 2" xfId="17723" xr:uid="{00000000-0005-0000-0000-00002F180000}"/>
    <cellStyle name="20% - Accent2 61 2 3 2 2" xfId="39987" xr:uid="{00000000-0005-0000-0000-000030180000}"/>
    <cellStyle name="20% - Accent2 61 2 3 3" xfId="28895" xr:uid="{00000000-0005-0000-0000-000031180000}"/>
    <cellStyle name="20% - Accent2 61 2 4" xfId="13139" xr:uid="{00000000-0005-0000-0000-000032180000}"/>
    <cellStyle name="20% - Accent2 61 2 4 2" xfId="35404" xr:uid="{00000000-0005-0000-0000-000033180000}"/>
    <cellStyle name="20% - Accent2 61 2 5" xfId="24312" xr:uid="{00000000-0005-0000-0000-000034180000}"/>
    <cellStyle name="20% - Accent2 61 3" xfId="4776" xr:uid="{00000000-0005-0000-0000-000035180000}"/>
    <cellStyle name="20% - Accent2 61 3 2" xfId="9359" xr:uid="{00000000-0005-0000-0000-000036180000}"/>
    <cellStyle name="20% - Accent2 61 3 2 2" xfId="20456" xr:uid="{00000000-0005-0000-0000-000037180000}"/>
    <cellStyle name="20% - Accent2 61 3 2 2 2" xfId="42720" xr:uid="{00000000-0005-0000-0000-000038180000}"/>
    <cellStyle name="20% - Accent2 61 3 2 3" xfId="31628" xr:uid="{00000000-0005-0000-0000-000039180000}"/>
    <cellStyle name="20% - Accent2 61 3 3" xfId="15873" xr:uid="{00000000-0005-0000-0000-00003A180000}"/>
    <cellStyle name="20% - Accent2 61 3 3 2" xfId="38138" xr:uid="{00000000-0005-0000-0000-00003B180000}"/>
    <cellStyle name="20% - Accent2 61 3 4" xfId="27046" xr:uid="{00000000-0005-0000-0000-00003C180000}"/>
    <cellStyle name="20% - Accent2 61 4" xfId="2967" xr:uid="{00000000-0005-0000-0000-00003D180000}"/>
    <cellStyle name="20% - Accent2 61 4 2" xfId="7550" xr:uid="{00000000-0005-0000-0000-00003E180000}"/>
    <cellStyle name="20% - Accent2 61 4 2 2" xfId="18647" xr:uid="{00000000-0005-0000-0000-00003F180000}"/>
    <cellStyle name="20% - Accent2 61 4 2 2 2" xfId="40911" xr:uid="{00000000-0005-0000-0000-000040180000}"/>
    <cellStyle name="20% - Accent2 61 4 2 3" xfId="29819" xr:uid="{00000000-0005-0000-0000-000041180000}"/>
    <cellStyle name="20% - Accent2 61 4 3" xfId="14064" xr:uid="{00000000-0005-0000-0000-000042180000}"/>
    <cellStyle name="20% - Accent2 61 4 3 2" xfId="36329" xr:uid="{00000000-0005-0000-0000-000043180000}"/>
    <cellStyle name="20% - Accent2 61 4 4" xfId="25237" xr:uid="{00000000-0005-0000-0000-000044180000}"/>
    <cellStyle name="20% - Accent2 61 5" xfId="5701" xr:uid="{00000000-0005-0000-0000-000045180000}"/>
    <cellStyle name="20% - Accent2 61 5 2" xfId="16798" xr:uid="{00000000-0005-0000-0000-000046180000}"/>
    <cellStyle name="20% - Accent2 61 5 2 2" xfId="39062" xr:uid="{00000000-0005-0000-0000-000047180000}"/>
    <cellStyle name="20% - Accent2 61 5 3" xfId="27970" xr:uid="{00000000-0005-0000-0000-000048180000}"/>
    <cellStyle name="20% - Accent2 61 6" xfId="12213" xr:uid="{00000000-0005-0000-0000-000049180000}"/>
    <cellStyle name="20% - Accent2 61 6 2" xfId="34479" xr:uid="{00000000-0005-0000-0000-00004A180000}"/>
    <cellStyle name="20% - Accent2 61 7" xfId="23387" xr:uid="{00000000-0005-0000-0000-00004B180000}"/>
    <cellStyle name="20% - Accent2 62" xfId="1117" xr:uid="{00000000-0005-0000-0000-00004C180000}"/>
    <cellStyle name="20% - Accent2 62 2" xfId="2054" xr:uid="{00000000-0005-0000-0000-00004D180000}"/>
    <cellStyle name="20% - Accent2 62 2 2" xfId="3865" xr:uid="{00000000-0005-0000-0000-00004E180000}"/>
    <cellStyle name="20% - Accent2 62 2 2 2" xfId="8448" xr:uid="{00000000-0005-0000-0000-00004F180000}"/>
    <cellStyle name="20% - Accent2 62 2 2 2 2" xfId="19545" xr:uid="{00000000-0005-0000-0000-000050180000}"/>
    <cellStyle name="20% - Accent2 62 2 2 2 2 2" xfId="41809" xr:uid="{00000000-0005-0000-0000-000051180000}"/>
    <cellStyle name="20% - Accent2 62 2 2 2 3" xfId="30717" xr:uid="{00000000-0005-0000-0000-000052180000}"/>
    <cellStyle name="20% - Accent2 62 2 2 3" xfId="14962" xr:uid="{00000000-0005-0000-0000-000053180000}"/>
    <cellStyle name="20% - Accent2 62 2 2 3 2" xfId="37227" xr:uid="{00000000-0005-0000-0000-000054180000}"/>
    <cellStyle name="20% - Accent2 62 2 2 4" xfId="26135" xr:uid="{00000000-0005-0000-0000-000055180000}"/>
    <cellStyle name="20% - Accent2 62 2 3" xfId="6639" xr:uid="{00000000-0005-0000-0000-000056180000}"/>
    <cellStyle name="20% - Accent2 62 2 3 2" xfId="17736" xr:uid="{00000000-0005-0000-0000-000057180000}"/>
    <cellStyle name="20% - Accent2 62 2 3 2 2" xfId="40000" xr:uid="{00000000-0005-0000-0000-000058180000}"/>
    <cellStyle name="20% - Accent2 62 2 3 3" xfId="28908" xr:uid="{00000000-0005-0000-0000-000059180000}"/>
    <cellStyle name="20% - Accent2 62 2 4" xfId="13152" xr:uid="{00000000-0005-0000-0000-00005A180000}"/>
    <cellStyle name="20% - Accent2 62 2 4 2" xfId="35417" xr:uid="{00000000-0005-0000-0000-00005B180000}"/>
    <cellStyle name="20% - Accent2 62 2 5" xfId="24325" xr:uid="{00000000-0005-0000-0000-00005C180000}"/>
    <cellStyle name="20% - Accent2 62 3" xfId="4789" xr:uid="{00000000-0005-0000-0000-00005D180000}"/>
    <cellStyle name="20% - Accent2 62 3 2" xfId="9372" xr:uid="{00000000-0005-0000-0000-00005E180000}"/>
    <cellStyle name="20% - Accent2 62 3 2 2" xfId="20469" xr:uid="{00000000-0005-0000-0000-00005F180000}"/>
    <cellStyle name="20% - Accent2 62 3 2 2 2" xfId="42733" xr:uid="{00000000-0005-0000-0000-000060180000}"/>
    <cellStyle name="20% - Accent2 62 3 2 3" xfId="31641" xr:uid="{00000000-0005-0000-0000-000061180000}"/>
    <cellStyle name="20% - Accent2 62 3 3" xfId="15886" xr:uid="{00000000-0005-0000-0000-000062180000}"/>
    <cellStyle name="20% - Accent2 62 3 3 2" xfId="38151" xr:uid="{00000000-0005-0000-0000-000063180000}"/>
    <cellStyle name="20% - Accent2 62 3 4" xfId="27059" xr:uid="{00000000-0005-0000-0000-000064180000}"/>
    <cellStyle name="20% - Accent2 62 4" xfId="2980" xr:uid="{00000000-0005-0000-0000-000065180000}"/>
    <cellStyle name="20% - Accent2 62 4 2" xfId="7563" xr:uid="{00000000-0005-0000-0000-000066180000}"/>
    <cellStyle name="20% - Accent2 62 4 2 2" xfId="18660" xr:uid="{00000000-0005-0000-0000-000067180000}"/>
    <cellStyle name="20% - Accent2 62 4 2 2 2" xfId="40924" xr:uid="{00000000-0005-0000-0000-000068180000}"/>
    <cellStyle name="20% - Accent2 62 4 2 3" xfId="29832" xr:uid="{00000000-0005-0000-0000-000069180000}"/>
    <cellStyle name="20% - Accent2 62 4 3" xfId="14077" xr:uid="{00000000-0005-0000-0000-00006A180000}"/>
    <cellStyle name="20% - Accent2 62 4 3 2" xfId="36342" xr:uid="{00000000-0005-0000-0000-00006B180000}"/>
    <cellStyle name="20% - Accent2 62 4 4" xfId="25250" xr:uid="{00000000-0005-0000-0000-00006C180000}"/>
    <cellStyle name="20% - Accent2 62 5" xfId="5714" xr:uid="{00000000-0005-0000-0000-00006D180000}"/>
    <cellStyle name="20% - Accent2 62 5 2" xfId="16811" xr:uid="{00000000-0005-0000-0000-00006E180000}"/>
    <cellStyle name="20% - Accent2 62 5 2 2" xfId="39075" xr:uid="{00000000-0005-0000-0000-00006F180000}"/>
    <cellStyle name="20% - Accent2 62 5 3" xfId="27983" xr:uid="{00000000-0005-0000-0000-000070180000}"/>
    <cellStyle name="20% - Accent2 62 6" xfId="12226" xr:uid="{00000000-0005-0000-0000-000071180000}"/>
    <cellStyle name="20% - Accent2 62 6 2" xfId="34492" xr:uid="{00000000-0005-0000-0000-000072180000}"/>
    <cellStyle name="20% - Accent2 62 7" xfId="23400" xr:uid="{00000000-0005-0000-0000-000073180000}"/>
    <cellStyle name="20% - Accent2 63" xfId="1130" xr:uid="{00000000-0005-0000-0000-000074180000}"/>
    <cellStyle name="20% - Accent2 63 2" xfId="2067" xr:uid="{00000000-0005-0000-0000-000075180000}"/>
    <cellStyle name="20% - Accent2 63 2 2" xfId="3878" xr:uid="{00000000-0005-0000-0000-000076180000}"/>
    <cellStyle name="20% - Accent2 63 2 2 2" xfId="8461" xr:uid="{00000000-0005-0000-0000-000077180000}"/>
    <cellStyle name="20% - Accent2 63 2 2 2 2" xfId="19558" xr:uid="{00000000-0005-0000-0000-000078180000}"/>
    <cellStyle name="20% - Accent2 63 2 2 2 2 2" xfId="41822" xr:uid="{00000000-0005-0000-0000-000079180000}"/>
    <cellStyle name="20% - Accent2 63 2 2 2 3" xfId="30730" xr:uid="{00000000-0005-0000-0000-00007A180000}"/>
    <cellStyle name="20% - Accent2 63 2 2 3" xfId="14975" xr:uid="{00000000-0005-0000-0000-00007B180000}"/>
    <cellStyle name="20% - Accent2 63 2 2 3 2" xfId="37240" xr:uid="{00000000-0005-0000-0000-00007C180000}"/>
    <cellStyle name="20% - Accent2 63 2 2 4" xfId="26148" xr:uid="{00000000-0005-0000-0000-00007D180000}"/>
    <cellStyle name="20% - Accent2 63 2 3" xfId="6652" xr:uid="{00000000-0005-0000-0000-00007E180000}"/>
    <cellStyle name="20% - Accent2 63 2 3 2" xfId="17749" xr:uid="{00000000-0005-0000-0000-00007F180000}"/>
    <cellStyle name="20% - Accent2 63 2 3 2 2" xfId="40013" xr:uid="{00000000-0005-0000-0000-000080180000}"/>
    <cellStyle name="20% - Accent2 63 2 3 3" xfId="28921" xr:uid="{00000000-0005-0000-0000-000081180000}"/>
    <cellStyle name="20% - Accent2 63 2 4" xfId="13165" xr:uid="{00000000-0005-0000-0000-000082180000}"/>
    <cellStyle name="20% - Accent2 63 2 4 2" xfId="35430" xr:uid="{00000000-0005-0000-0000-000083180000}"/>
    <cellStyle name="20% - Accent2 63 2 5" xfId="24338" xr:uid="{00000000-0005-0000-0000-000084180000}"/>
    <cellStyle name="20% - Accent2 63 3" xfId="4802" xr:uid="{00000000-0005-0000-0000-000085180000}"/>
    <cellStyle name="20% - Accent2 63 3 2" xfId="9385" xr:uid="{00000000-0005-0000-0000-000086180000}"/>
    <cellStyle name="20% - Accent2 63 3 2 2" xfId="20482" xr:uid="{00000000-0005-0000-0000-000087180000}"/>
    <cellStyle name="20% - Accent2 63 3 2 2 2" xfId="42746" xr:uid="{00000000-0005-0000-0000-000088180000}"/>
    <cellStyle name="20% - Accent2 63 3 2 3" xfId="31654" xr:uid="{00000000-0005-0000-0000-000089180000}"/>
    <cellStyle name="20% - Accent2 63 3 3" xfId="15899" xr:uid="{00000000-0005-0000-0000-00008A180000}"/>
    <cellStyle name="20% - Accent2 63 3 3 2" xfId="38164" xr:uid="{00000000-0005-0000-0000-00008B180000}"/>
    <cellStyle name="20% - Accent2 63 3 4" xfId="27072" xr:uid="{00000000-0005-0000-0000-00008C180000}"/>
    <cellStyle name="20% - Accent2 63 4" xfId="2993" xr:uid="{00000000-0005-0000-0000-00008D180000}"/>
    <cellStyle name="20% - Accent2 63 4 2" xfId="7576" xr:uid="{00000000-0005-0000-0000-00008E180000}"/>
    <cellStyle name="20% - Accent2 63 4 2 2" xfId="18673" xr:uid="{00000000-0005-0000-0000-00008F180000}"/>
    <cellStyle name="20% - Accent2 63 4 2 2 2" xfId="40937" xr:uid="{00000000-0005-0000-0000-000090180000}"/>
    <cellStyle name="20% - Accent2 63 4 2 3" xfId="29845" xr:uid="{00000000-0005-0000-0000-000091180000}"/>
    <cellStyle name="20% - Accent2 63 4 3" xfId="14090" xr:uid="{00000000-0005-0000-0000-000092180000}"/>
    <cellStyle name="20% - Accent2 63 4 3 2" xfId="36355" xr:uid="{00000000-0005-0000-0000-000093180000}"/>
    <cellStyle name="20% - Accent2 63 4 4" xfId="25263" xr:uid="{00000000-0005-0000-0000-000094180000}"/>
    <cellStyle name="20% - Accent2 63 5" xfId="5727" xr:uid="{00000000-0005-0000-0000-000095180000}"/>
    <cellStyle name="20% - Accent2 63 5 2" xfId="16824" xr:uid="{00000000-0005-0000-0000-000096180000}"/>
    <cellStyle name="20% - Accent2 63 5 2 2" xfId="39088" xr:uid="{00000000-0005-0000-0000-000097180000}"/>
    <cellStyle name="20% - Accent2 63 5 3" xfId="27996" xr:uid="{00000000-0005-0000-0000-000098180000}"/>
    <cellStyle name="20% - Accent2 63 6" xfId="12239" xr:uid="{00000000-0005-0000-0000-000099180000}"/>
    <cellStyle name="20% - Accent2 63 6 2" xfId="34505" xr:uid="{00000000-0005-0000-0000-00009A180000}"/>
    <cellStyle name="20% - Accent2 63 7" xfId="23413" xr:uid="{00000000-0005-0000-0000-00009B180000}"/>
    <cellStyle name="20% - Accent2 64" xfId="1145" xr:uid="{00000000-0005-0000-0000-00009C180000}"/>
    <cellStyle name="20% - Accent2 64 2" xfId="2082" xr:uid="{00000000-0005-0000-0000-00009D180000}"/>
    <cellStyle name="20% - Accent2 64 2 2" xfId="3891" xr:uid="{00000000-0005-0000-0000-00009E180000}"/>
    <cellStyle name="20% - Accent2 64 2 2 2" xfId="8474" xr:uid="{00000000-0005-0000-0000-00009F180000}"/>
    <cellStyle name="20% - Accent2 64 2 2 2 2" xfId="19571" xr:uid="{00000000-0005-0000-0000-0000A0180000}"/>
    <cellStyle name="20% - Accent2 64 2 2 2 2 2" xfId="41835" xr:uid="{00000000-0005-0000-0000-0000A1180000}"/>
    <cellStyle name="20% - Accent2 64 2 2 2 3" xfId="30743" xr:uid="{00000000-0005-0000-0000-0000A2180000}"/>
    <cellStyle name="20% - Accent2 64 2 2 3" xfId="14988" xr:uid="{00000000-0005-0000-0000-0000A3180000}"/>
    <cellStyle name="20% - Accent2 64 2 2 3 2" xfId="37253" xr:uid="{00000000-0005-0000-0000-0000A4180000}"/>
    <cellStyle name="20% - Accent2 64 2 2 4" xfId="26161" xr:uid="{00000000-0005-0000-0000-0000A5180000}"/>
    <cellStyle name="20% - Accent2 64 2 3" xfId="6665" xr:uid="{00000000-0005-0000-0000-0000A6180000}"/>
    <cellStyle name="20% - Accent2 64 2 3 2" xfId="17762" xr:uid="{00000000-0005-0000-0000-0000A7180000}"/>
    <cellStyle name="20% - Accent2 64 2 3 2 2" xfId="40026" xr:uid="{00000000-0005-0000-0000-0000A8180000}"/>
    <cellStyle name="20% - Accent2 64 2 3 3" xfId="28934" xr:uid="{00000000-0005-0000-0000-0000A9180000}"/>
    <cellStyle name="20% - Accent2 64 2 4" xfId="13179" xr:uid="{00000000-0005-0000-0000-0000AA180000}"/>
    <cellStyle name="20% - Accent2 64 2 4 2" xfId="35444" xr:uid="{00000000-0005-0000-0000-0000AB180000}"/>
    <cellStyle name="20% - Accent2 64 2 5" xfId="24352" xr:uid="{00000000-0005-0000-0000-0000AC180000}"/>
    <cellStyle name="20% - Accent2 64 3" xfId="4815" xr:uid="{00000000-0005-0000-0000-0000AD180000}"/>
    <cellStyle name="20% - Accent2 64 3 2" xfId="9398" xr:uid="{00000000-0005-0000-0000-0000AE180000}"/>
    <cellStyle name="20% - Accent2 64 3 2 2" xfId="20495" xr:uid="{00000000-0005-0000-0000-0000AF180000}"/>
    <cellStyle name="20% - Accent2 64 3 2 2 2" xfId="42759" xr:uid="{00000000-0005-0000-0000-0000B0180000}"/>
    <cellStyle name="20% - Accent2 64 3 2 3" xfId="31667" xr:uid="{00000000-0005-0000-0000-0000B1180000}"/>
    <cellStyle name="20% - Accent2 64 3 3" xfId="15912" xr:uid="{00000000-0005-0000-0000-0000B2180000}"/>
    <cellStyle name="20% - Accent2 64 3 3 2" xfId="38177" xr:uid="{00000000-0005-0000-0000-0000B3180000}"/>
    <cellStyle name="20% - Accent2 64 3 4" xfId="27085" xr:uid="{00000000-0005-0000-0000-0000B4180000}"/>
    <cellStyle name="20% - Accent2 64 4" xfId="3006" xr:uid="{00000000-0005-0000-0000-0000B5180000}"/>
    <cellStyle name="20% - Accent2 64 4 2" xfId="7589" xr:uid="{00000000-0005-0000-0000-0000B6180000}"/>
    <cellStyle name="20% - Accent2 64 4 2 2" xfId="18686" xr:uid="{00000000-0005-0000-0000-0000B7180000}"/>
    <cellStyle name="20% - Accent2 64 4 2 2 2" xfId="40950" xr:uid="{00000000-0005-0000-0000-0000B8180000}"/>
    <cellStyle name="20% - Accent2 64 4 2 3" xfId="29858" xr:uid="{00000000-0005-0000-0000-0000B9180000}"/>
    <cellStyle name="20% - Accent2 64 4 3" xfId="14103" xr:uid="{00000000-0005-0000-0000-0000BA180000}"/>
    <cellStyle name="20% - Accent2 64 4 3 2" xfId="36368" xr:uid="{00000000-0005-0000-0000-0000BB180000}"/>
    <cellStyle name="20% - Accent2 64 4 4" xfId="25276" xr:uid="{00000000-0005-0000-0000-0000BC180000}"/>
    <cellStyle name="20% - Accent2 64 5" xfId="5741" xr:uid="{00000000-0005-0000-0000-0000BD180000}"/>
    <cellStyle name="20% - Accent2 64 5 2" xfId="16838" xr:uid="{00000000-0005-0000-0000-0000BE180000}"/>
    <cellStyle name="20% - Accent2 64 5 2 2" xfId="39102" xr:uid="{00000000-0005-0000-0000-0000BF180000}"/>
    <cellStyle name="20% - Accent2 64 5 3" xfId="28010" xr:uid="{00000000-0005-0000-0000-0000C0180000}"/>
    <cellStyle name="20% - Accent2 64 6" xfId="12253" xr:uid="{00000000-0005-0000-0000-0000C1180000}"/>
    <cellStyle name="20% - Accent2 64 6 2" xfId="34519" xr:uid="{00000000-0005-0000-0000-0000C2180000}"/>
    <cellStyle name="20% - Accent2 64 7" xfId="23427" xr:uid="{00000000-0005-0000-0000-0000C3180000}"/>
    <cellStyle name="20% - Accent2 65" xfId="1158" xr:uid="{00000000-0005-0000-0000-0000C4180000}"/>
    <cellStyle name="20% - Accent2 65 2" xfId="2095" xr:uid="{00000000-0005-0000-0000-0000C5180000}"/>
    <cellStyle name="20% - Accent2 65 2 2" xfId="3904" xr:uid="{00000000-0005-0000-0000-0000C6180000}"/>
    <cellStyle name="20% - Accent2 65 2 2 2" xfId="8487" xr:uid="{00000000-0005-0000-0000-0000C7180000}"/>
    <cellStyle name="20% - Accent2 65 2 2 2 2" xfId="19584" xr:uid="{00000000-0005-0000-0000-0000C8180000}"/>
    <cellStyle name="20% - Accent2 65 2 2 2 2 2" xfId="41848" xr:uid="{00000000-0005-0000-0000-0000C9180000}"/>
    <cellStyle name="20% - Accent2 65 2 2 2 3" xfId="30756" xr:uid="{00000000-0005-0000-0000-0000CA180000}"/>
    <cellStyle name="20% - Accent2 65 2 2 3" xfId="15001" xr:uid="{00000000-0005-0000-0000-0000CB180000}"/>
    <cellStyle name="20% - Accent2 65 2 2 3 2" xfId="37266" xr:uid="{00000000-0005-0000-0000-0000CC180000}"/>
    <cellStyle name="20% - Accent2 65 2 2 4" xfId="26174" xr:uid="{00000000-0005-0000-0000-0000CD180000}"/>
    <cellStyle name="20% - Accent2 65 2 3" xfId="6678" xr:uid="{00000000-0005-0000-0000-0000CE180000}"/>
    <cellStyle name="20% - Accent2 65 2 3 2" xfId="17775" xr:uid="{00000000-0005-0000-0000-0000CF180000}"/>
    <cellStyle name="20% - Accent2 65 2 3 2 2" xfId="40039" xr:uid="{00000000-0005-0000-0000-0000D0180000}"/>
    <cellStyle name="20% - Accent2 65 2 3 3" xfId="28947" xr:uid="{00000000-0005-0000-0000-0000D1180000}"/>
    <cellStyle name="20% - Accent2 65 2 4" xfId="13192" xr:uid="{00000000-0005-0000-0000-0000D2180000}"/>
    <cellStyle name="20% - Accent2 65 2 4 2" xfId="35457" xr:uid="{00000000-0005-0000-0000-0000D3180000}"/>
    <cellStyle name="20% - Accent2 65 2 5" xfId="24365" xr:uid="{00000000-0005-0000-0000-0000D4180000}"/>
    <cellStyle name="20% - Accent2 65 3" xfId="4828" xr:uid="{00000000-0005-0000-0000-0000D5180000}"/>
    <cellStyle name="20% - Accent2 65 3 2" xfId="9411" xr:uid="{00000000-0005-0000-0000-0000D6180000}"/>
    <cellStyle name="20% - Accent2 65 3 2 2" xfId="20508" xr:uid="{00000000-0005-0000-0000-0000D7180000}"/>
    <cellStyle name="20% - Accent2 65 3 2 2 2" xfId="42772" xr:uid="{00000000-0005-0000-0000-0000D8180000}"/>
    <cellStyle name="20% - Accent2 65 3 2 3" xfId="31680" xr:uid="{00000000-0005-0000-0000-0000D9180000}"/>
    <cellStyle name="20% - Accent2 65 3 3" xfId="15925" xr:uid="{00000000-0005-0000-0000-0000DA180000}"/>
    <cellStyle name="20% - Accent2 65 3 3 2" xfId="38190" xr:uid="{00000000-0005-0000-0000-0000DB180000}"/>
    <cellStyle name="20% - Accent2 65 3 4" xfId="27098" xr:uid="{00000000-0005-0000-0000-0000DC180000}"/>
    <cellStyle name="20% - Accent2 65 4" xfId="3019" xr:uid="{00000000-0005-0000-0000-0000DD180000}"/>
    <cellStyle name="20% - Accent2 65 4 2" xfId="7602" xr:uid="{00000000-0005-0000-0000-0000DE180000}"/>
    <cellStyle name="20% - Accent2 65 4 2 2" xfId="18699" xr:uid="{00000000-0005-0000-0000-0000DF180000}"/>
    <cellStyle name="20% - Accent2 65 4 2 2 2" xfId="40963" xr:uid="{00000000-0005-0000-0000-0000E0180000}"/>
    <cellStyle name="20% - Accent2 65 4 2 3" xfId="29871" xr:uid="{00000000-0005-0000-0000-0000E1180000}"/>
    <cellStyle name="20% - Accent2 65 4 3" xfId="14116" xr:uid="{00000000-0005-0000-0000-0000E2180000}"/>
    <cellStyle name="20% - Accent2 65 4 3 2" xfId="36381" xr:uid="{00000000-0005-0000-0000-0000E3180000}"/>
    <cellStyle name="20% - Accent2 65 4 4" xfId="25289" xr:uid="{00000000-0005-0000-0000-0000E4180000}"/>
    <cellStyle name="20% - Accent2 65 5" xfId="5754" xr:uid="{00000000-0005-0000-0000-0000E5180000}"/>
    <cellStyle name="20% - Accent2 65 5 2" xfId="16851" xr:uid="{00000000-0005-0000-0000-0000E6180000}"/>
    <cellStyle name="20% - Accent2 65 5 2 2" xfId="39115" xr:uid="{00000000-0005-0000-0000-0000E7180000}"/>
    <cellStyle name="20% - Accent2 65 5 3" xfId="28023" xr:uid="{00000000-0005-0000-0000-0000E8180000}"/>
    <cellStyle name="20% - Accent2 65 6" xfId="12266" xr:uid="{00000000-0005-0000-0000-0000E9180000}"/>
    <cellStyle name="20% - Accent2 65 6 2" xfId="34532" xr:uid="{00000000-0005-0000-0000-0000EA180000}"/>
    <cellStyle name="20% - Accent2 65 7" xfId="23440" xr:uid="{00000000-0005-0000-0000-0000EB180000}"/>
    <cellStyle name="20% - Accent2 66" xfId="1171" xr:uid="{00000000-0005-0000-0000-0000EC180000}"/>
    <cellStyle name="20% - Accent2 66 2" xfId="2108" xr:uid="{00000000-0005-0000-0000-0000ED180000}"/>
    <cellStyle name="20% - Accent2 66 2 2" xfId="3917" xr:uid="{00000000-0005-0000-0000-0000EE180000}"/>
    <cellStyle name="20% - Accent2 66 2 2 2" xfId="8500" xr:uid="{00000000-0005-0000-0000-0000EF180000}"/>
    <cellStyle name="20% - Accent2 66 2 2 2 2" xfId="19597" xr:uid="{00000000-0005-0000-0000-0000F0180000}"/>
    <cellStyle name="20% - Accent2 66 2 2 2 2 2" xfId="41861" xr:uid="{00000000-0005-0000-0000-0000F1180000}"/>
    <cellStyle name="20% - Accent2 66 2 2 2 3" xfId="30769" xr:uid="{00000000-0005-0000-0000-0000F2180000}"/>
    <cellStyle name="20% - Accent2 66 2 2 3" xfId="15014" xr:uid="{00000000-0005-0000-0000-0000F3180000}"/>
    <cellStyle name="20% - Accent2 66 2 2 3 2" xfId="37279" xr:uid="{00000000-0005-0000-0000-0000F4180000}"/>
    <cellStyle name="20% - Accent2 66 2 2 4" xfId="26187" xr:uid="{00000000-0005-0000-0000-0000F5180000}"/>
    <cellStyle name="20% - Accent2 66 2 3" xfId="6691" xr:uid="{00000000-0005-0000-0000-0000F6180000}"/>
    <cellStyle name="20% - Accent2 66 2 3 2" xfId="17788" xr:uid="{00000000-0005-0000-0000-0000F7180000}"/>
    <cellStyle name="20% - Accent2 66 2 3 2 2" xfId="40052" xr:uid="{00000000-0005-0000-0000-0000F8180000}"/>
    <cellStyle name="20% - Accent2 66 2 3 3" xfId="28960" xr:uid="{00000000-0005-0000-0000-0000F9180000}"/>
    <cellStyle name="20% - Accent2 66 2 4" xfId="13205" xr:uid="{00000000-0005-0000-0000-0000FA180000}"/>
    <cellStyle name="20% - Accent2 66 2 4 2" xfId="35470" xr:uid="{00000000-0005-0000-0000-0000FB180000}"/>
    <cellStyle name="20% - Accent2 66 2 5" xfId="24378" xr:uid="{00000000-0005-0000-0000-0000FC180000}"/>
    <cellStyle name="20% - Accent2 66 3" xfId="4841" xr:uid="{00000000-0005-0000-0000-0000FD180000}"/>
    <cellStyle name="20% - Accent2 66 3 2" xfId="9424" xr:uid="{00000000-0005-0000-0000-0000FE180000}"/>
    <cellStyle name="20% - Accent2 66 3 2 2" xfId="20521" xr:uid="{00000000-0005-0000-0000-0000FF180000}"/>
    <cellStyle name="20% - Accent2 66 3 2 2 2" xfId="42785" xr:uid="{00000000-0005-0000-0000-000000190000}"/>
    <cellStyle name="20% - Accent2 66 3 2 3" xfId="31693" xr:uid="{00000000-0005-0000-0000-000001190000}"/>
    <cellStyle name="20% - Accent2 66 3 3" xfId="15938" xr:uid="{00000000-0005-0000-0000-000002190000}"/>
    <cellStyle name="20% - Accent2 66 3 3 2" xfId="38203" xr:uid="{00000000-0005-0000-0000-000003190000}"/>
    <cellStyle name="20% - Accent2 66 3 4" xfId="27111" xr:uid="{00000000-0005-0000-0000-000004190000}"/>
    <cellStyle name="20% - Accent2 66 4" xfId="3032" xr:uid="{00000000-0005-0000-0000-000005190000}"/>
    <cellStyle name="20% - Accent2 66 4 2" xfId="7615" xr:uid="{00000000-0005-0000-0000-000006190000}"/>
    <cellStyle name="20% - Accent2 66 4 2 2" xfId="18712" xr:uid="{00000000-0005-0000-0000-000007190000}"/>
    <cellStyle name="20% - Accent2 66 4 2 2 2" xfId="40976" xr:uid="{00000000-0005-0000-0000-000008190000}"/>
    <cellStyle name="20% - Accent2 66 4 2 3" xfId="29884" xr:uid="{00000000-0005-0000-0000-000009190000}"/>
    <cellStyle name="20% - Accent2 66 4 3" xfId="14129" xr:uid="{00000000-0005-0000-0000-00000A190000}"/>
    <cellStyle name="20% - Accent2 66 4 3 2" xfId="36394" xr:uid="{00000000-0005-0000-0000-00000B190000}"/>
    <cellStyle name="20% - Accent2 66 4 4" xfId="25302" xr:uid="{00000000-0005-0000-0000-00000C190000}"/>
    <cellStyle name="20% - Accent2 66 5" xfId="5767" xr:uid="{00000000-0005-0000-0000-00000D190000}"/>
    <cellStyle name="20% - Accent2 66 5 2" xfId="16864" xr:uid="{00000000-0005-0000-0000-00000E190000}"/>
    <cellStyle name="20% - Accent2 66 5 2 2" xfId="39128" xr:uid="{00000000-0005-0000-0000-00000F190000}"/>
    <cellStyle name="20% - Accent2 66 5 3" xfId="28036" xr:uid="{00000000-0005-0000-0000-000010190000}"/>
    <cellStyle name="20% - Accent2 66 6" xfId="12279" xr:uid="{00000000-0005-0000-0000-000011190000}"/>
    <cellStyle name="20% - Accent2 66 6 2" xfId="34545" xr:uid="{00000000-0005-0000-0000-000012190000}"/>
    <cellStyle name="20% - Accent2 66 7" xfId="23453" xr:uid="{00000000-0005-0000-0000-000013190000}"/>
    <cellStyle name="20% - Accent2 67" xfId="1184" xr:uid="{00000000-0005-0000-0000-000014190000}"/>
    <cellStyle name="20% - Accent2 67 2" xfId="2121" xr:uid="{00000000-0005-0000-0000-000015190000}"/>
    <cellStyle name="20% - Accent2 67 2 2" xfId="3930" xr:uid="{00000000-0005-0000-0000-000016190000}"/>
    <cellStyle name="20% - Accent2 67 2 2 2" xfId="8513" xr:uid="{00000000-0005-0000-0000-000017190000}"/>
    <cellStyle name="20% - Accent2 67 2 2 2 2" xfId="19610" xr:uid="{00000000-0005-0000-0000-000018190000}"/>
    <cellStyle name="20% - Accent2 67 2 2 2 2 2" xfId="41874" xr:uid="{00000000-0005-0000-0000-000019190000}"/>
    <cellStyle name="20% - Accent2 67 2 2 2 3" xfId="30782" xr:uid="{00000000-0005-0000-0000-00001A190000}"/>
    <cellStyle name="20% - Accent2 67 2 2 3" xfId="15027" xr:uid="{00000000-0005-0000-0000-00001B190000}"/>
    <cellStyle name="20% - Accent2 67 2 2 3 2" xfId="37292" xr:uid="{00000000-0005-0000-0000-00001C190000}"/>
    <cellStyle name="20% - Accent2 67 2 2 4" xfId="26200" xr:uid="{00000000-0005-0000-0000-00001D190000}"/>
    <cellStyle name="20% - Accent2 67 2 3" xfId="6704" xr:uid="{00000000-0005-0000-0000-00001E190000}"/>
    <cellStyle name="20% - Accent2 67 2 3 2" xfId="17801" xr:uid="{00000000-0005-0000-0000-00001F190000}"/>
    <cellStyle name="20% - Accent2 67 2 3 2 2" xfId="40065" xr:uid="{00000000-0005-0000-0000-000020190000}"/>
    <cellStyle name="20% - Accent2 67 2 3 3" xfId="28973" xr:uid="{00000000-0005-0000-0000-000021190000}"/>
    <cellStyle name="20% - Accent2 67 2 4" xfId="13218" xr:uid="{00000000-0005-0000-0000-000022190000}"/>
    <cellStyle name="20% - Accent2 67 2 4 2" xfId="35483" xr:uid="{00000000-0005-0000-0000-000023190000}"/>
    <cellStyle name="20% - Accent2 67 2 5" xfId="24391" xr:uid="{00000000-0005-0000-0000-000024190000}"/>
    <cellStyle name="20% - Accent2 67 3" xfId="4854" xr:uid="{00000000-0005-0000-0000-000025190000}"/>
    <cellStyle name="20% - Accent2 67 3 2" xfId="9437" xr:uid="{00000000-0005-0000-0000-000026190000}"/>
    <cellStyle name="20% - Accent2 67 3 2 2" xfId="20534" xr:uid="{00000000-0005-0000-0000-000027190000}"/>
    <cellStyle name="20% - Accent2 67 3 2 2 2" xfId="42798" xr:uid="{00000000-0005-0000-0000-000028190000}"/>
    <cellStyle name="20% - Accent2 67 3 2 3" xfId="31706" xr:uid="{00000000-0005-0000-0000-000029190000}"/>
    <cellStyle name="20% - Accent2 67 3 3" xfId="15951" xr:uid="{00000000-0005-0000-0000-00002A190000}"/>
    <cellStyle name="20% - Accent2 67 3 3 2" xfId="38216" xr:uid="{00000000-0005-0000-0000-00002B190000}"/>
    <cellStyle name="20% - Accent2 67 3 4" xfId="27124" xr:uid="{00000000-0005-0000-0000-00002C190000}"/>
    <cellStyle name="20% - Accent2 67 4" xfId="3045" xr:uid="{00000000-0005-0000-0000-00002D190000}"/>
    <cellStyle name="20% - Accent2 67 4 2" xfId="7628" xr:uid="{00000000-0005-0000-0000-00002E190000}"/>
    <cellStyle name="20% - Accent2 67 4 2 2" xfId="18725" xr:uid="{00000000-0005-0000-0000-00002F190000}"/>
    <cellStyle name="20% - Accent2 67 4 2 2 2" xfId="40989" xr:uid="{00000000-0005-0000-0000-000030190000}"/>
    <cellStyle name="20% - Accent2 67 4 2 3" xfId="29897" xr:uid="{00000000-0005-0000-0000-000031190000}"/>
    <cellStyle name="20% - Accent2 67 4 3" xfId="14142" xr:uid="{00000000-0005-0000-0000-000032190000}"/>
    <cellStyle name="20% - Accent2 67 4 3 2" xfId="36407" xr:uid="{00000000-0005-0000-0000-000033190000}"/>
    <cellStyle name="20% - Accent2 67 4 4" xfId="25315" xr:uid="{00000000-0005-0000-0000-000034190000}"/>
    <cellStyle name="20% - Accent2 67 5" xfId="5780" xr:uid="{00000000-0005-0000-0000-000035190000}"/>
    <cellStyle name="20% - Accent2 67 5 2" xfId="16877" xr:uid="{00000000-0005-0000-0000-000036190000}"/>
    <cellStyle name="20% - Accent2 67 5 2 2" xfId="39141" xr:uid="{00000000-0005-0000-0000-000037190000}"/>
    <cellStyle name="20% - Accent2 67 5 3" xfId="28049" xr:uid="{00000000-0005-0000-0000-000038190000}"/>
    <cellStyle name="20% - Accent2 67 6" xfId="12292" xr:uid="{00000000-0005-0000-0000-000039190000}"/>
    <cellStyle name="20% - Accent2 67 6 2" xfId="34558" xr:uid="{00000000-0005-0000-0000-00003A190000}"/>
    <cellStyle name="20% - Accent2 67 7" xfId="23466" xr:uid="{00000000-0005-0000-0000-00003B190000}"/>
    <cellStyle name="20% - Accent2 68" xfId="1197" xr:uid="{00000000-0005-0000-0000-00003C190000}"/>
    <cellStyle name="20% - Accent2 68 2" xfId="2134" xr:uid="{00000000-0005-0000-0000-00003D190000}"/>
    <cellStyle name="20% - Accent2 68 2 2" xfId="3943" xr:uid="{00000000-0005-0000-0000-00003E190000}"/>
    <cellStyle name="20% - Accent2 68 2 2 2" xfId="8526" xr:uid="{00000000-0005-0000-0000-00003F190000}"/>
    <cellStyle name="20% - Accent2 68 2 2 2 2" xfId="19623" xr:uid="{00000000-0005-0000-0000-000040190000}"/>
    <cellStyle name="20% - Accent2 68 2 2 2 2 2" xfId="41887" xr:uid="{00000000-0005-0000-0000-000041190000}"/>
    <cellStyle name="20% - Accent2 68 2 2 2 3" xfId="30795" xr:uid="{00000000-0005-0000-0000-000042190000}"/>
    <cellStyle name="20% - Accent2 68 2 2 3" xfId="15040" xr:uid="{00000000-0005-0000-0000-000043190000}"/>
    <cellStyle name="20% - Accent2 68 2 2 3 2" xfId="37305" xr:uid="{00000000-0005-0000-0000-000044190000}"/>
    <cellStyle name="20% - Accent2 68 2 2 4" xfId="26213" xr:uid="{00000000-0005-0000-0000-000045190000}"/>
    <cellStyle name="20% - Accent2 68 2 3" xfId="6717" xr:uid="{00000000-0005-0000-0000-000046190000}"/>
    <cellStyle name="20% - Accent2 68 2 3 2" xfId="17814" xr:uid="{00000000-0005-0000-0000-000047190000}"/>
    <cellStyle name="20% - Accent2 68 2 3 2 2" xfId="40078" xr:uid="{00000000-0005-0000-0000-000048190000}"/>
    <cellStyle name="20% - Accent2 68 2 3 3" xfId="28986" xr:uid="{00000000-0005-0000-0000-000049190000}"/>
    <cellStyle name="20% - Accent2 68 2 4" xfId="13231" xr:uid="{00000000-0005-0000-0000-00004A190000}"/>
    <cellStyle name="20% - Accent2 68 2 4 2" xfId="35496" xr:uid="{00000000-0005-0000-0000-00004B190000}"/>
    <cellStyle name="20% - Accent2 68 2 5" xfId="24404" xr:uid="{00000000-0005-0000-0000-00004C190000}"/>
    <cellStyle name="20% - Accent2 68 3" xfId="4867" xr:uid="{00000000-0005-0000-0000-00004D190000}"/>
    <cellStyle name="20% - Accent2 68 3 2" xfId="9450" xr:uid="{00000000-0005-0000-0000-00004E190000}"/>
    <cellStyle name="20% - Accent2 68 3 2 2" xfId="20547" xr:uid="{00000000-0005-0000-0000-00004F190000}"/>
    <cellStyle name="20% - Accent2 68 3 2 2 2" xfId="42811" xr:uid="{00000000-0005-0000-0000-000050190000}"/>
    <cellStyle name="20% - Accent2 68 3 2 3" xfId="31719" xr:uid="{00000000-0005-0000-0000-000051190000}"/>
    <cellStyle name="20% - Accent2 68 3 3" xfId="15964" xr:uid="{00000000-0005-0000-0000-000052190000}"/>
    <cellStyle name="20% - Accent2 68 3 3 2" xfId="38229" xr:uid="{00000000-0005-0000-0000-000053190000}"/>
    <cellStyle name="20% - Accent2 68 3 4" xfId="27137" xr:uid="{00000000-0005-0000-0000-000054190000}"/>
    <cellStyle name="20% - Accent2 68 4" xfId="3058" xr:uid="{00000000-0005-0000-0000-000055190000}"/>
    <cellStyle name="20% - Accent2 68 4 2" xfId="7641" xr:uid="{00000000-0005-0000-0000-000056190000}"/>
    <cellStyle name="20% - Accent2 68 4 2 2" xfId="18738" xr:uid="{00000000-0005-0000-0000-000057190000}"/>
    <cellStyle name="20% - Accent2 68 4 2 2 2" xfId="41002" xr:uid="{00000000-0005-0000-0000-000058190000}"/>
    <cellStyle name="20% - Accent2 68 4 2 3" xfId="29910" xr:uid="{00000000-0005-0000-0000-000059190000}"/>
    <cellStyle name="20% - Accent2 68 4 3" xfId="14155" xr:uid="{00000000-0005-0000-0000-00005A190000}"/>
    <cellStyle name="20% - Accent2 68 4 3 2" xfId="36420" xr:uid="{00000000-0005-0000-0000-00005B190000}"/>
    <cellStyle name="20% - Accent2 68 4 4" xfId="25328" xr:uid="{00000000-0005-0000-0000-00005C190000}"/>
    <cellStyle name="20% - Accent2 68 5" xfId="5793" xr:uid="{00000000-0005-0000-0000-00005D190000}"/>
    <cellStyle name="20% - Accent2 68 5 2" xfId="16890" xr:uid="{00000000-0005-0000-0000-00005E190000}"/>
    <cellStyle name="20% - Accent2 68 5 2 2" xfId="39154" xr:uid="{00000000-0005-0000-0000-00005F190000}"/>
    <cellStyle name="20% - Accent2 68 5 3" xfId="28062" xr:uid="{00000000-0005-0000-0000-000060190000}"/>
    <cellStyle name="20% - Accent2 68 6" xfId="12305" xr:uid="{00000000-0005-0000-0000-000061190000}"/>
    <cellStyle name="20% - Accent2 68 6 2" xfId="34571" xr:uid="{00000000-0005-0000-0000-000062190000}"/>
    <cellStyle name="20% - Accent2 68 7" xfId="23479" xr:uid="{00000000-0005-0000-0000-000063190000}"/>
    <cellStyle name="20% - Accent2 69" xfId="1210" xr:uid="{00000000-0005-0000-0000-000064190000}"/>
    <cellStyle name="20% - Accent2 69 2" xfId="2147" xr:uid="{00000000-0005-0000-0000-000065190000}"/>
    <cellStyle name="20% - Accent2 69 2 2" xfId="6730" xr:uid="{00000000-0005-0000-0000-000066190000}"/>
    <cellStyle name="20% - Accent2 69 2 2 2" xfId="17827" xr:uid="{00000000-0005-0000-0000-000067190000}"/>
    <cellStyle name="20% - Accent2 69 2 2 2 2" xfId="40091" xr:uid="{00000000-0005-0000-0000-000068190000}"/>
    <cellStyle name="20% - Accent2 69 2 2 3" xfId="28999" xr:uid="{00000000-0005-0000-0000-000069190000}"/>
    <cellStyle name="20% - Accent2 69 2 3" xfId="13244" xr:uid="{00000000-0005-0000-0000-00006A190000}"/>
    <cellStyle name="20% - Accent2 69 2 3 2" xfId="35509" xr:uid="{00000000-0005-0000-0000-00006B190000}"/>
    <cellStyle name="20% - Accent2 69 2 4" xfId="24417" xr:uid="{00000000-0005-0000-0000-00006C190000}"/>
    <cellStyle name="20% - Accent2 69 3" xfId="3956" xr:uid="{00000000-0005-0000-0000-00006D190000}"/>
    <cellStyle name="20% - Accent2 69 3 2" xfId="8539" xr:uid="{00000000-0005-0000-0000-00006E190000}"/>
    <cellStyle name="20% - Accent2 69 3 2 2" xfId="19636" xr:uid="{00000000-0005-0000-0000-00006F190000}"/>
    <cellStyle name="20% - Accent2 69 3 2 2 2" xfId="41900" xr:uid="{00000000-0005-0000-0000-000070190000}"/>
    <cellStyle name="20% - Accent2 69 3 2 3" xfId="30808" xr:uid="{00000000-0005-0000-0000-000071190000}"/>
    <cellStyle name="20% - Accent2 69 3 3" xfId="15053" xr:uid="{00000000-0005-0000-0000-000072190000}"/>
    <cellStyle name="20% - Accent2 69 3 3 2" xfId="37318" xr:uid="{00000000-0005-0000-0000-000073190000}"/>
    <cellStyle name="20% - Accent2 69 3 4" xfId="26226" xr:uid="{00000000-0005-0000-0000-000074190000}"/>
    <cellStyle name="20% - Accent2 69 4" xfId="5806" xr:uid="{00000000-0005-0000-0000-000075190000}"/>
    <cellStyle name="20% - Accent2 69 4 2" xfId="16903" xr:uid="{00000000-0005-0000-0000-000076190000}"/>
    <cellStyle name="20% - Accent2 69 4 2 2" xfId="39167" xr:uid="{00000000-0005-0000-0000-000077190000}"/>
    <cellStyle name="20% - Accent2 69 4 3" xfId="28075" xr:uid="{00000000-0005-0000-0000-000078190000}"/>
    <cellStyle name="20% - Accent2 69 5" xfId="12318" xr:uid="{00000000-0005-0000-0000-000079190000}"/>
    <cellStyle name="20% - Accent2 69 5 2" xfId="34584" xr:uid="{00000000-0005-0000-0000-00007A190000}"/>
    <cellStyle name="20% - Accent2 69 6" xfId="23492" xr:uid="{00000000-0005-0000-0000-00007B190000}"/>
    <cellStyle name="20% - Accent2 7" xfId="180" xr:uid="{00000000-0005-0000-0000-00007C190000}"/>
    <cellStyle name="20% - Accent2 7 2" xfId="1332" xr:uid="{00000000-0005-0000-0000-00007D190000}"/>
    <cellStyle name="20% - Accent2 7 2 2" xfId="3150" xr:uid="{00000000-0005-0000-0000-00007E190000}"/>
    <cellStyle name="20% - Accent2 7 2 2 2" xfId="7733" xr:uid="{00000000-0005-0000-0000-00007F190000}"/>
    <cellStyle name="20% - Accent2 7 2 2 2 2" xfId="18830" xr:uid="{00000000-0005-0000-0000-000080190000}"/>
    <cellStyle name="20% - Accent2 7 2 2 2 2 2" xfId="41094" xr:uid="{00000000-0005-0000-0000-000081190000}"/>
    <cellStyle name="20% - Accent2 7 2 2 2 3" xfId="30002" xr:uid="{00000000-0005-0000-0000-000082190000}"/>
    <cellStyle name="20% - Accent2 7 2 2 3" xfId="14247" xr:uid="{00000000-0005-0000-0000-000083190000}"/>
    <cellStyle name="20% - Accent2 7 2 2 3 2" xfId="36512" xr:uid="{00000000-0005-0000-0000-000084190000}"/>
    <cellStyle name="20% - Accent2 7 2 2 4" xfId="25420" xr:uid="{00000000-0005-0000-0000-000085190000}"/>
    <cellStyle name="20% - Accent2 7 2 3" xfId="5924" xr:uid="{00000000-0005-0000-0000-000086190000}"/>
    <cellStyle name="20% - Accent2 7 2 3 2" xfId="17021" xr:uid="{00000000-0005-0000-0000-000087190000}"/>
    <cellStyle name="20% - Accent2 7 2 3 2 2" xfId="39285" xr:uid="{00000000-0005-0000-0000-000088190000}"/>
    <cellStyle name="20% - Accent2 7 2 3 3" xfId="28193" xr:uid="{00000000-0005-0000-0000-000089190000}"/>
    <cellStyle name="20% - Accent2 7 2 4" xfId="12437" xr:uid="{00000000-0005-0000-0000-00008A190000}"/>
    <cellStyle name="20% - Accent2 7 2 4 2" xfId="34702" xr:uid="{00000000-0005-0000-0000-00008B190000}"/>
    <cellStyle name="20% - Accent2 7 2 5" xfId="23610" xr:uid="{00000000-0005-0000-0000-00008C190000}"/>
    <cellStyle name="20% - Accent2 7 3" xfId="4074" xr:uid="{00000000-0005-0000-0000-00008D190000}"/>
    <cellStyle name="20% - Accent2 7 3 2" xfId="8657" xr:uid="{00000000-0005-0000-0000-00008E190000}"/>
    <cellStyle name="20% - Accent2 7 3 2 2" xfId="19754" xr:uid="{00000000-0005-0000-0000-00008F190000}"/>
    <cellStyle name="20% - Accent2 7 3 2 2 2" xfId="42018" xr:uid="{00000000-0005-0000-0000-000090190000}"/>
    <cellStyle name="20% - Accent2 7 3 2 3" xfId="30926" xr:uid="{00000000-0005-0000-0000-000091190000}"/>
    <cellStyle name="20% - Accent2 7 3 3" xfId="15171" xr:uid="{00000000-0005-0000-0000-000092190000}"/>
    <cellStyle name="20% - Accent2 7 3 3 2" xfId="37436" xr:uid="{00000000-0005-0000-0000-000093190000}"/>
    <cellStyle name="20% - Accent2 7 3 4" xfId="26344" xr:uid="{00000000-0005-0000-0000-000094190000}"/>
    <cellStyle name="20% - Accent2 7 4" xfId="2265" xr:uid="{00000000-0005-0000-0000-000095190000}"/>
    <cellStyle name="20% - Accent2 7 4 2" xfId="6848" xr:uid="{00000000-0005-0000-0000-000096190000}"/>
    <cellStyle name="20% - Accent2 7 4 2 2" xfId="17945" xr:uid="{00000000-0005-0000-0000-000097190000}"/>
    <cellStyle name="20% - Accent2 7 4 2 2 2" xfId="40209" xr:uid="{00000000-0005-0000-0000-000098190000}"/>
    <cellStyle name="20% - Accent2 7 4 2 3" xfId="29117" xr:uid="{00000000-0005-0000-0000-000099190000}"/>
    <cellStyle name="20% - Accent2 7 4 3" xfId="13362" xr:uid="{00000000-0005-0000-0000-00009A190000}"/>
    <cellStyle name="20% - Accent2 7 4 3 2" xfId="35627" xr:uid="{00000000-0005-0000-0000-00009B190000}"/>
    <cellStyle name="20% - Accent2 7 4 4" xfId="24535" xr:uid="{00000000-0005-0000-0000-00009C190000}"/>
    <cellStyle name="20% - Accent2 7 5" xfId="4999" xr:uid="{00000000-0005-0000-0000-00009D190000}"/>
    <cellStyle name="20% - Accent2 7 5 2" xfId="16096" xr:uid="{00000000-0005-0000-0000-00009E190000}"/>
    <cellStyle name="20% - Accent2 7 5 2 2" xfId="38360" xr:uid="{00000000-0005-0000-0000-00009F190000}"/>
    <cellStyle name="20% - Accent2 7 5 3" xfId="27268" xr:uid="{00000000-0005-0000-0000-0000A0190000}"/>
    <cellStyle name="20% - Accent2 7 6" xfId="408" xr:uid="{00000000-0005-0000-0000-0000A1190000}"/>
    <cellStyle name="20% - Accent2 7 6 2" xfId="11524" xr:uid="{00000000-0005-0000-0000-0000A2190000}"/>
    <cellStyle name="20% - Accent2 7 6 2 2" xfId="33790" xr:uid="{00000000-0005-0000-0000-0000A3190000}"/>
    <cellStyle name="20% - Accent2 7 6 3" xfId="22698" xr:uid="{00000000-0005-0000-0000-0000A4190000}"/>
    <cellStyle name="20% - Accent2 7 7" xfId="11301" xr:uid="{00000000-0005-0000-0000-0000A5190000}"/>
    <cellStyle name="20% - Accent2 7 7 2" xfId="33567" xr:uid="{00000000-0005-0000-0000-0000A6190000}"/>
    <cellStyle name="20% - Accent2 7 8" xfId="22475" xr:uid="{00000000-0005-0000-0000-0000A7190000}"/>
    <cellStyle name="20% - Accent2 70" xfId="1223" xr:uid="{00000000-0005-0000-0000-0000A8190000}"/>
    <cellStyle name="20% - Accent2 70 2" xfId="2160" xr:uid="{00000000-0005-0000-0000-0000A9190000}"/>
    <cellStyle name="20% - Accent2 70 2 2" xfId="6743" xr:uid="{00000000-0005-0000-0000-0000AA190000}"/>
    <cellStyle name="20% - Accent2 70 2 2 2" xfId="17840" xr:uid="{00000000-0005-0000-0000-0000AB190000}"/>
    <cellStyle name="20% - Accent2 70 2 2 2 2" xfId="40104" xr:uid="{00000000-0005-0000-0000-0000AC190000}"/>
    <cellStyle name="20% - Accent2 70 2 2 3" xfId="29012" xr:uid="{00000000-0005-0000-0000-0000AD190000}"/>
    <cellStyle name="20% - Accent2 70 2 3" xfId="13257" xr:uid="{00000000-0005-0000-0000-0000AE190000}"/>
    <cellStyle name="20% - Accent2 70 2 3 2" xfId="35522" xr:uid="{00000000-0005-0000-0000-0000AF190000}"/>
    <cellStyle name="20% - Accent2 70 2 4" xfId="24430" xr:uid="{00000000-0005-0000-0000-0000B0190000}"/>
    <cellStyle name="20% - Accent2 70 3" xfId="3969" xr:uid="{00000000-0005-0000-0000-0000B1190000}"/>
    <cellStyle name="20% - Accent2 70 3 2" xfId="8552" xr:uid="{00000000-0005-0000-0000-0000B2190000}"/>
    <cellStyle name="20% - Accent2 70 3 2 2" xfId="19649" xr:uid="{00000000-0005-0000-0000-0000B3190000}"/>
    <cellStyle name="20% - Accent2 70 3 2 2 2" xfId="41913" xr:uid="{00000000-0005-0000-0000-0000B4190000}"/>
    <cellStyle name="20% - Accent2 70 3 2 3" xfId="30821" xr:uid="{00000000-0005-0000-0000-0000B5190000}"/>
    <cellStyle name="20% - Accent2 70 3 3" xfId="15066" xr:uid="{00000000-0005-0000-0000-0000B6190000}"/>
    <cellStyle name="20% - Accent2 70 3 3 2" xfId="37331" xr:uid="{00000000-0005-0000-0000-0000B7190000}"/>
    <cellStyle name="20% - Accent2 70 3 4" xfId="26239" xr:uid="{00000000-0005-0000-0000-0000B8190000}"/>
    <cellStyle name="20% - Accent2 70 4" xfId="5819" xr:uid="{00000000-0005-0000-0000-0000B9190000}"/>
    <cellStyle name="20% - Accent2 70 4 2" xfId="16916" xr:uid="{00000000-0005-0000-0000-0000BA190000}"/>
    <cellStyle name="20% - Accent2 70 4 2 2" xfId="39180" xr:uid="{00000000-0005-0000-0000-0000BB190000}"/>
    <cellStyle name="20% - Accent2 70 4 3" xfId="28088" xr:uid="{00000000-0005-0000-0000-0000BC190000}"/>
    <cellStyle name="20% - Accent2 70 5" xfId="12331" xr:uid="{00000000-0005-0000-0000-0000BD190000}"/>
    <cellStyle name="20% - Accent2 70 5 2" xfId="34597" xr:uid="{00000000-0005-0000-0000-0000BE190000}"/>
    <cellStyle name="20% - Accent2 70 6" xfId="23505" xr:uid="{00000000-0005-0000-0000-0000BF190000}"/>
    <cellStyle name="20% - Accent2 71" xfId="1236" xr:uid="{00000000-0005-0000-0000-0000C0190000}"/>
    <cellStyle name="20% - Accent2 71 2" xfId="2173" xr:uid="{00000000-0005-0000-0000-0000C1190000}"/>
    <cellStyle name="20% - Accent2 71 2 2" xfId="6756" xr:uid="{00000000-0005-0000-0000-0000C2190000}"/>
    <cellStyle name="20% - Accent2 71 2 2 2" xfId="17853" xr:uid="{00000000-0005-0000-0000-0000C3190000}"/>
    <cellStyle name="20% - Accent2 71 2 2 2 2" xfId="40117" xr:uid="{00000000-0005-0000-0000-0000C4190000}"/>
    <cellStyle name="20% - Accent2 71 2 2 3" xfId="29025" xr:uid="{00000000-0005-0000-0000-0000C5190000}"/>
    <cellStyle name="20% - Accent2 71 2 3" xfId="13270" xr:uid="{00000000-0005-0000-0000-0000C6190000}"/>
    <cellStyle name="20% - Accent2 71 2 3 2" xfId="35535" xr:uid="{00000000-0005-0000-0000-0000C7190000}"/>
    <cellStyle name="20% - Accent2 71 2 4" xfId="24443" xr:uid="{00000000-0005-0000-0000-0000C8190000}"/>
    <cellStyle name="20% - Accent2 71 3" xfId="3982" xr:uid="{00000000-0005-0000-0000-0000C9190000}"/>
    <cellStyle name="20% - Accent2 71 3 2" xfId="8565" xr:uid="{00000000-0005-0000-0000-0000CA190000}"/>
    <cellStyle name="20% - Accent2 71 3 2 2" xfId="19662" xr:uid="{00000000-0005-0000-0000-0000CB190000}"/>
    <cellStyle name="20% - Accent2 71 3 2 2 2" xfId="41926" xr:uid="{00000000-0005-0000-0000-0000CC190000}"/>
    <cellStyle name="20% - Accent2 71 3 2 3" xfId="30834" xr:uid="{00000000-0005-0000-0000-0000CD190000}"/>
    <cellStyle name="20% - Accent2 71 3 3" xfId="15079" xr:uid="{00000000-0005-0000-0000-0000CE190000}"/>
    <cellStyle name="20% - Accent2 71 3 3 2" xfId="37344" xr:uid="{00000000-0005-0000-0000-0000CF190000}"/>
    <cellStyle name="20% - Accent2 71 3 4" xfId="26252" xr:uid="{00000000-0005-0000-0000-0000D0190000}"/>
    <cellStyle name="20% - Accent2 71 4" xfId="5832" xr:uid="{00000000-0005-0000-0000-0000D1190000}"/>
    <cellStyle name="20% - Accent2 71 4 2" xfId="16929" xr:uid="{00000000-0005-0000-0000-0000D2190000}"/>
    <cellStyle name="20% - Accent2 71 4 2 2" xfId="39193" xr:uid="{00000000-0005-0000-0000-0000D3190000}"/>
    <cellStyle name="20% - Accent2 71 4 3" xfId="28101" xr:uid="{00000000-0005-0000-0000-0000D4190000}"/>
    <cellStyle name="20% - Accent2 71 5" xfId="12344" xr:uid="{00000000-0005-0000-0000-0000D5190000}"/>
    <cellStyle name="20% - Accent2 71 5 2" xfId="34610" xr:uid="{00000000-0005-0000-0000-0000D6190000}"/>
    <cellStyle name="20% - Accent2 71 6" xfId="23518" xr:uid="{00000000-0005-0000-0000-0000D7190000}"/>
    <cellStyle name="20% - Accent2 72" xfId="1248" xr:uid="{00000000-0005-0000-0000-0000D8190000}"/>
    <cellStyle name="20% - Accent2 72 2" xfId="3069" xr:uid="{00000000-0005-0000-0000-0000D9190000}"/>
    <cellStyle name="20% - Accent2 72 2 2" xfId="7652" xr:uid="{00000000-0005-0000-0000-0000DA190000}"/>
    <cellStyle name="20% - Accent2 72 2 2 2" xfId="18749" xr:uid="{00000000-0005-0000-0000-0000DB190000}"/>
    <cellStyle name="20% - Accent2 72 2 2 2 2" xfId="41013" xr:uid="{00000000-0005-0000-0000-0000DC190000}"/>
    <cellStyle name="20% - Accent2 72 2 2 3" xfId="29921" xr:uid="{00000000-0005-0000-0000-0000DD190000}"/>
    <cellStyle name="20% - Accent2 72 2 3" xfId="14166" xr:uid="{00000000-0005-0000-0000-0000DE190000}"/>
    <cellStyle name="20% - Accent2 72 2 3 2" xfId="36431" xr:uid="{00000000-0005-0000-0000-0000DF190000}"/>
    <cellStyle name="20% - Accent2 72 2 4" xfId="25339" xr:uid="{00000000-0005-0000-0000-0000E0190000}"/>
    <cellStyle name="20% - Accent2 72 3" xfId="5843" xr:uid="{00000000-0005-0000-0000-0000E1190000}"/>
    <cellStyle name="20% - Accent2 72 3 2" xfId="16940" xr:uid="{00000000-0005-0000-0000-0000E2190000}"/>
    <cellStyle name="20% - Accent2 72 3 2 2" xfId="39204" xr:uid="{00000000-0005-0000-0000-0000E3190000}"/>
    <cellStyle name="20% - Accent2 72 3 3" xfId="28112" xr:uid="{00000000-0005-0000-0000-0000E4190000}"/>
    <cellStyle name="20% - Accent2 72 4" xfId="12356" xr:uid="{00000000-0005-0000-0000-0000E5190000}"/>
    <cellStyle name="20% - Accent2 72 4 2" xfId="34621" xr:uid="{00000000-0005-0000-0000-0000E6190000}"/>
    <cellStyle name="20% - Accent2 72 5" xfId="23529" xr:uid="{00000000-0005-0000-0000-0000E7190000}"/>
    <cellStyle name="20% - Accent2 73" xfId="3993" xr:uid="{00000000-0005-0000-0000-0000E8190000}"/>
    <cellStyle name="20% - Accent2 73 2" xfId="8576" xr:uid="{00000000-0005-0000-0000-0000E9190000}"/>
    <cellStyle name="20% - Accent2 73 2 2" xfId="19673" xr:uid="{00000000-0005-0000-0000-0000EA190000}"/>
    <cellStyle name="20% - Accent2 73 2 2 2" xfId="41937" xr:uid="{00000000-0005-0000-0000-0000EB190000}"/>
    <cellStyle name="20% - Accent2 73 2 3" xfId="30845" xr:uid="{00000000-0005-0000-0000-0000EC190000}"/>
    <cellStyle name="20% - Accent2 73 3" xfId="15090" xr:uid="{00000000-0005-0000-0000-0000ED190000}"/>
    <cellStyle name="20% - Accent2 73 3 2" xfId="37355" xr:uid="{00000000-0005-0000-0000-0000EE190000}"/>
    <cellStyle name="20% - Accent2 73 4" xfId="26263" xr:uid="{00000000-0005-0000-0000-0000EF190000}"/>
    <cellStyle name="20% - Accent2 74" xfId="2184" xr:uid="{00000000-0005-0000-0000-0000F0190000}"/>
    <cellStyle name="20% - Accent2 74 2" xfId="6767" xr:uid="{00000000-0005-0000-0000-0000F1190000}"/>
    <cellStyle name="20% - Accent2 74 2 2" xfId="17864" xr:uid="{00000000-0005-0000-0000-0000F2190000}"/>
    <cellStyle name="20% - Accent2 74 2 2 2" xfId="40128" xr:uid="{00000000-0005-0000-0000-0000F3190000}"/>
    <cellStyle name="20% - Accent2 74 2 3" xfId="29036" xr:uid="{00000000-0005-0000-0000-0000F4190000}"/>
    <cellStyle name="20% - Accent2 74 3" xfId="13281" xr:uid="{00000000-0005-0000-0000-0000F5190000}"/>
    <cellStyle name="20% - Accent2 74 3 2" xfId="35546" xr:uid="{00000000-0005-0000-0000-0000F6190000}"/>
    <cellStyle name="20% - Accent2 74 4" xfId="24454" xr:uid="{00000000-0005-0000-0000-0000F7190000}"/>
    <cellStyle name="20% - Accent2 75" xfId="4880" xr:uid="{00000000-0005-0000-0000-0000F8190000}"/>
    <cellStyle name="20% - Accent2 75 2" xfId="9463" xr:uid="{00000000-0005-0000-0000-0000F9190000}"/>
    <cellStyle name="20% - Accent2 75 2 2" xfId="20560" xr:uid="{00000000-0005-0000-0000-0000FA190000}"/>
    <cellStyle name="20% - Accent2 75 2 2 2" xfId="42824" xr:uid="{00000000-0005-0000-0000-0000FB190000}"/>
    <cellStyle name="20% - Accent2 75 2 3" xfId="31732" xr:uid="{00000000-0005-0000-0000-0000FC190000}"/>
    <cellStyle name="20% - Accent2 75 3" xfId="15977" xr:uid="{00000000-0005-0000-0000-0000FD190000}"/>
    <cellStyle name="20% - Accent2 75 3 2" xfId="38242" xr:uid="{00000000-0005-0000-0000-0000FE190000}"/>
    <cellStyle name="20% - Accent2 75 4" xfId="27150" xr:uid="{00000000-0005-0000-0000-0000FF190000}"/>
    <cellStyle name="20% - Accent2 76" xfId="4906" xr:uid="{00000000-0005-0000-0000-0000001A0000}"/>
    <cellStyle name="20% - Accent2 76 2" xfId="16003" xr:uid="{00000000-0005-0000-0000-0000011A0000}"/>
    <cellStyle name="20% - Accent2 76 2 2" xfId="38268" xr:uid="{00000000-0005-0000-0000-0000021A0000}"/>
    <cellStyle name="20% - Accent2 76 3" xfId="27176" xr:uid="{00000000-0005-0000-0000-0000031A0000}"/>
    <cellStyle name="20% - Accent2 77" xfId="4918" xr:uid="{00000000-0005-0000-0000-0000041A0000}"/>
    <cellStyle name="20% - Accent2 77 2" xfId="16015" xr:uid="{00000000-0005-0000-0000-0000051A0000}"/>
    <cellStyle name="20% - Accent2 77 2 2" xfId="38279" xr:uid="{00000000-0005-0000-0000-0000061A0000}"/>
    <cellStyle name="20% - Accent2 77 3" xfId="27187" xr:uid="{00000000-0005-0000-0000-0000071A0000}"/>
    <cellStyle name="20% - Accent2 78" xfId="9489" xr:uid="{00000000-0005-0000-0000-0000081A0000}"/>
    <cellStyle name="20% - Accent2 78 2" xfId="20586" xr:uid="{00000000-0005-0000-0000-0000091A0000}"/>
    <cellStyle name="20% - Accent2 78 2 2" xfId="42850" xr:uid="{00000000-0005-0000-0000-00000A1A0000}"/>
    <cellStyle name="20% - Accent2 78 3" xfId="31758" xr:uid="{00000000-0005-0000-0000-00000B1A0000}"/>
    <cellStyle name="20% - Accent2 79" xfId="9503" xr:uid="{00000000-0005-0000-0000-00000C1A0000}"/>
    <cellStyle name="20% - Accent2 79 2" xfId="20599" xr:uid="{00000000-0005-0000-0000-00000D1A0000}"/>
    <cellStyle name="20% - Accent2 79 2 2" xfId="42863" xr:uid="{00000000-0005-0000-0000-00000E1A0000}"/>
    <cellStyle name="20% - Accent2 79 3" xfId="31771" xr:uid="{00000000-0005-0000-0000-00000F1A0000}"/>
    <cellStyle name="20% - Accent2 8" xfId="193" xr:uid="{00000000-0005-0000-0000-0000101A0000}"/>
    <cellStyle name="20% - Accent2 8 2" xfId="1345" xr:uid="{00000000-0005-0000-0000-0000111A0000}"/>
    <cellStyle name="20% - Accent2 8 2 2" xfId="3163" xr:uid="{00000000-0005-0000-0000-0000121A0000}"/>
    <cellStyle name="20% - Accent2 8 2 2 2" xfId="7746" xr:uid="{00000000-0005-0000-0000-0000131A0000}"/>
    <cellStyle name="20% - Accent2 8 2 2 2 2" xfId="18843" xr:uid="{00000000-0005-0000-0000-0000141A0000}"/>
    <cellStyle name="20% - Accent2 8 2 2 2 2 2" xfId="41107" xr:uid="{00000000-0005-0000-0000-0000151A0000}"/>
    <cellStyle name="20% - Accent2 8 2 2 2 3" xfId="30015" xr:uid="{00000000-0005-0000-0000-0000161A0000}"/>
    <cellStyle name="20% - Accent2 8 2 2 3" xfId="14260" xr:uid="{00000000-0005-0000-0000-0000171A0000}"/>
    <cellStyle name="20% - Accent2 8 2 2 3 2" xfId="36525" xr:uid="{00000000-0005-0000-0000-0000181A0000}"/>
    <cellStyle name="20% - Accent2 8 2 2 4" xfId="25433" xr:uid="{00000000-0005-0000-0000-0000191A0000}"/>
    <cellStyle name="20% - Accent2 8 2 3" xfId="5937" xr:uid="{00000000-0005-0000-0000-00001A1A0000}"/>
    <cellStyle name="20% - Accent2 8 2 3 2" xfId="17034" xr:uid="{00000000-0005-0000-0000-00001B1A0000}"/>
    <cellStyle name="20% - Accent2 8 2 3 2 2" xfId="39298" xr:uid="{00000000-0005-0000-0000-00001C1A0000}"/>
    <cellStyle name="20% - Accent2 8 2 3 3" xfId="28206" xr:uid="{00000000-0005-0000-0000-00001D1A0000}"/>
    <cellStyle name="20% - Accent2 8 2 4" xfId="12450" xr:uid="{00000000-0005-0000-0000-00001E1A0000}"/>
    <cellStyle name="20% - Accent2 8 2 4 2" xfId="34715" xr:uid="{00000000-0005-0000-0000-00001F1A0000}"/>
    <cellStyle name="20% - Accent2 8 2 5" xfId="23623" xr:uid="{00000000-0005-0000-0000-0000201A0000}"/>
    <cellStyle name="20% - Accent2 8 3" xfId="4087" xr:uid="{00000000-0005-0000-0000-0000211A0000}"/>
    <cellStyle name="20% - Accent2 8 3 2" xfId="8670" xr:uid="{00000000-0005-0000-0000-0000221A0000}"/>
    <cellStyle name="20% - Accent2 8 3 2 2" xfId="19767" xr:uid="{00000000-0005-0000-0000-0000231A0000}"/>
    <cellStyle name="20% - Accent2 8 3 2 2 2" xfId="42031" xr:uid="{00000000-0005-0000-0000-0000241A0000}"/>
    <cellStyle name="20% - Accent2 8 3 2 3" xfId="30939" xr:uid="{00000000-0005-0000-0000-0000251A0000}"/>
    <cellStyle name="20% - Accent2 8 3 3" xfId="15184" xr:uid="{00000000-0005-0000-0000-0000261A0000}"/>
    <cellStyle name="20% - Accent2 8 3 3 2" xfId="37449" xr:uid="{00000000-0005-0000-0000-0000271A0000}"/>
    <cellStyle name="20% - Accent2 8 3 4" xfId="26357" xr:uid="{00000000-0005-0000-0000-0000281A0000}"/>
    <cellStyle name="20% - Accent2 8 4" xfId="2278" xr:uid="{00000000-0005-0000-0000-0000291A0000}"/>
    <cellStyle name="20% - Accent2 8 4 2" xfId="6861" xr:uid="{00000000-0005-0000-0000-00002A1A0000}"/>
    <cellStyle name="20% - Accent2 8 4 2 2" xfId="17958" xr:uid="{00000000-0005-0000-0000-00002B1A0000}"/>
    <cellStyle name="20% - Accent2 8 4 2 2 2" xfId="40222" xr:uid="{00000000-0005-0000-0000-00002C1A0000}"/>
    <cellStyle name="20% - Accent2 8 4 2 3" xfId="29130" xr:uid="{00000000-0005-0000-0000-00002D1A0000}"/>
    <cellStyle name="20% - Accent2 8 4 3" xfId="13375" xr:uid="{00000000-0005-0000-0000-00002E1A0000}"/>
    <cellStyle name="20% - Accent2 8 4 3 2" xfId="35640" xr:uid="{00000000-0005-0000-0000-00002F1A0000}"/>
    <cellStyle name="20% - Accent2 8 4 4" xfId="24548" xr:uid="{00000000-0005-0000-0000-0000301A0000}"/>
    <cellStyle name="20% - Accent2 8 5" xfId="5012" xr:uid="{00000000-0005-0000-0000-0000311A0000}"/>
    <cellStyle name="20% - Accent2 8 5 2" xfId="16109" xr:uid="{00000000-0005-0000-0000-0000321A0000}"/>
    <cellStyle name="20% - Accent2 8 5 2 2" xfId="38373" xr:uid="{00000000-0005-0000-0000-0000331A0000}"/>
    <cellStyle name="20% - Accent2 8 5 3" xfId="27281" xr:uid="{00000000-0005-0000-0000-0000341A0000}"/>
    <cellStyle name="20% - Accent2 8 6" xfId="421" xr:uid="{00000000-0005-0000-0000-0000351A0000}"/>
    <cellStyle name="20% - Accent2 8 6 2" xfId="11537" xr:uid="{00000000-0005-0000-0000-0000361A0000}"/>
    <cellStyle name="20% - Accent2 8 6 2 2" xfId="33803" xr:uid="{00000000-0005-0000-0000-0000371A0000}"/>
    <cellStyle name="20% - Accent2 8 6 3" xfId="22711" xr:uid="{00000000-0005-0000-0000-0000381A0000}"/>
    <cellStyle name="20% - Accent2 8 7" xfId="11314" xr:uid="{00000000-0005-0000-0000-0000391A0000}"/>
    <cellStyle name="20% - Accent2 8 7 2" xfId="33580" xr:uid="{00000000-0005-0000-0000-00003A1A0000}"/>
    <cellStyle name="20% - Accent2 8 8" xfId="22488" xr:uid="{00000000-0005-0000-0000-00003B1A0000}"/>
    <cellStyle name="20% - Accent2 80" xfId="9516" xr:uid="{00000000-0005-0000-0000-00003C1A0000}"/>
    <cellStyle name="20% - Accent2 80 2" xfId="20612" xr:uid="{00000000-0005-0000-0000-00003D1A0000}"/>
    <cellStyle name="20% - Accent2 80 2 2" xfId="42876" xr:uid="{00000000-0005-0000-0000-00003E1A0000}"/>
    <cellStyle name="20% - Accent2 80 3" xfId="31784" xr:uid="{00000000-0005-0000-0000-00003F1A0000}"/>
    <cellStyle name="20% - Accent2 81" xfId="9529" xr:uid="{00000000-0005-0000-0000-0000401A0000}"/>
    <cellStyle name="20% - Accent2 81 2" xfId="20625" xr:uid="{00000000-0005-0000-0000-0000411A0000}"/>
    <cellStyle name="20% - Accent2 81 2 2" xfId="42889" xr:uid="{00000000-0005-0000-0000-0000421A0000}"/>
    <cellStyle name="20% - Accent2 81 3" xfId="31797" xr:uid="{00000000-0005-0000-0000-0000431A0000}"/>
    <cellStyle name="20% - Accent2 82" xfId="9555" xr:uid="{00000000-0005-0000-0000-0000441A0000}"/>
    <cellStyle name="20% - Accent2 82 2" xfId="20651" xr:uid="{00000000-0005-0000-0000-0000451A0000}"/>
    <cellStyle name="20% - Accent2 82 2 2" xfId="42915" xr:uid="{00000000-0005-0000-0000-0000461A0000}"/>
    <cellStyle name="20% - Accent2 82 3" xfId="31823" xr:uid="{00000000-0005-0000-0000-0000471A0000}"/>
    <cellStyle name="20% - Accent2 83" xfId="9581" xr:uid="{00000000-0005-0000-0000-0000481A0000}"/>
    <cellStyle name="20% - Accent2 83 2" xfId="20677" xr:uid="{00000000-0005-0000-0000-0000491A0000}"/>
    <cellStyle name="20% - Accent2 83 2 2" xfId="42941" xr:uid="{00000000-0005-0000-0000-00004A1A0000}"/>
    <cellStyle name="20% - Accent2 83 3" xfId="31849" xr:uid="{00000000-0005-0000-0000-00004B1A0000}"/>
    <cellStyle name="20% - Accent2 84" xfId="9607" xr:uid="{00000000-0005-0000-0000-00004C1A0000}"/>
    <cellStyle name="20% - Accent2 84 2" xfId="20703" xr:uid="{00000000-0005-0000-0000-00004D1A0000}"/>
    <cellStyle name="20% - Accent2 84 2 2" xfId="42967" xr:uid="{00000000-0005-0000-0000-00004E1A0000}"/>
    <cellStyle name="20% - Accent2 84 3" xfId="31875" xr:uid="{00000000-0005-0000-0000-00004F1A0000}"/>
    <cellStyle name="20% - Accent2 85" xfId="9633" xr:uid="{00000000-0005-0000-0000-0000501A0000}"/>
    <cellStyle name="20% - Accent2 85 2" xfId="20729" xr:uid="{00000000-0005-0000-0000-0000511A0000}"/>
    <cellStyle name="20% - Accent2 85 2 2" xfId="42993" xr:uid="{00000000-0005-0000-0000-0000521A0000}"/>
    <cellStyle name="20% - Accent2 85 3" xfId="31901" xr:uid="{00000000-0005-0000-0000-0000531A0000}"/>
    <cellStyle name="20% - Accent2 86" xfId="9659" xr:uid="{00000000-0005-0000-0000-0000541A0000}"/>
    <cellStyle name="20% - Accent2 86 2" xfId="20755" xr:uid="{00000000-0005-0000-0000-0000551A0000}"/>
    <cellStyle name="20% - Accent2 86 2 2" xfId="43019" xr:uid="{00000000-0005-0000-0000-0000561A0000}"/>
    <cellStyle name="20% - Accent2 86 3" xfId="31927" xr:uid="{00000000-0005-0000-0000-0000571A0000}"/>
    <cellStyle name="20% - Accent2 87" xfId="9685" xr:uid="{00000000-0005-0000-0000-0000581A0000}"/>
    <cellStyle name="20% - Accent2 87 2" xfId="20781" xr:uid="{00000000-0005-0000-0000-0000591A0000}"/>
    <cellStyle name="20% - Accent2 87 2 2" xfId="43045" xr:uid="{00000000-0005-0000-0000-00005A1A0000}"/>
    <cellStyle name="20% - Accent2 87 3" xfId="31953" xr:uid="{00000000-0005-0000-0000-00005B1A0000}"/>
    <cellStyle name="20% - Accent2 88" xfId="9711" xr:uid="{00000000-0005-0000-0000-00005C1A0000}"/>
    <cellStyle name="20% - Accent2 88 2" xfId="20807" xr:uid="{00000000-0005-0000-0000-00005D1A0000}"/>
    <cellStyle name="20% - Accent2 88 2 2" xfId="43071" xr:uid="{00000000-0005-0000-0000-00005E1A0000}"/>
    <cellStyle name="20% - Accent2 88 3" xfId="31979" xr:uid="{00000000-0005-0000-0000-00005F1A0000}"/>
    <cellStyle name="20% - Accent2 89" xfId="9737" xr:uid="{00000000-0005-0000-0000-0000601A0000}"/>
    <cellStyle name="20% - Accent2 89 2" xfId="20833" xr:uid="{00000000-0005-0000-0000-0000611A0000}"/>
    <cellStyle name="20% - Accent2 89 2 2" xfId="43097" xr:uid="{00000000-0005-0000-0000-0000621A0000}"/>
    <cellStyle name="20% - Accent2 89 3" xfId="32005" xr:uid="{00000000-0005-0000-0000-0000631A0000}"/>
    <cellStyle name="20% - Accent2 9" xfId="206" xr:uid="{00000000-0005-0000-0000-0000641A0000}"/>
    <cellStyle name="20% - Accent2 9 2" xfId="1358" xr:uid="{00000000-0005-0000-0000-0000651A0000}"/>
    <cellStyle name="20% - Accent2 9 2 2" xfId="3176" xr:uid="{00000000-0005-0000-0000-0000661A0000}"/>
    <cellStyle name="20% - Accent2 9 2 2 2" xfId="7759" xr:uid="{00000000-0005-0000-0000-0000671A0000}"/>
    <cellStyle name="20% - Accent2 9 2 2 2 2" xfId="18856" xr:uid="{00000000-0005-0000-0000-0000681A0000}"/>
    <cellStyle name="20% - Accent2 9 2 2 2 2 2" xfId="41120" xr:uid="{00000000-0005-0000-0000-0000691A0000}"/>
    <cellStyle name="20% - Accent2 9 2 2 2 3" xfId="30028" xr:uid="{00000000-0005-0000-0000-00006A1A0000}"/>
    <cellStyle name="20% - Accent2 9 2 2 3" xfId="14273" xr:uid="{00000000-0005-0000-0000-00006B1A0000}"/>
    <cellStyle name="20% - Accent2 9 2 2 3 2" xfId="36538" xr:uid="{00000000-0005-0000-0000-00006C1A0000}"/>
    <cellStyle name="20% - Accent2 9 2 2 4" xfId="25446" xr:uid="{00000000-0005-0000-0000-00006D1A0000}"/>
    <cellStyle name="20% - Accent2 9 2 3" xfId="5950" xr:uid="{00000000-0005-0000-0000-00006E1A0000}"/>
    <cellStyle name="20% - Accent2 9 2 3 2" xfId="17047" xr:uid="{00000000-0005-0000-0000-00006F1A0000}"/>
    <cellStyle name="20% - Accent2 9 2 3 2 2" xfId="39311" xr:uid="{00000000-0005-0000-0000-0000701A0000}"/>
    <cellStyle name="20% - Accent2 9 2 3 3" xfId="28219" xr:uid="{00000000-0005-0000-0000-0000711A0000}"/>
    <cellStyle name="20% - Accent2 9 2 4" xfId="12463" xr:uid="{00000000-0005-0000-0000-0000721A0000}"/>
    <cellStyle name="20% - Accent2 9 2 4 2" xfId="34728" xr:uid="{00000000-0005-0000-0000-0000731A0000}"/>
    <cellStyle name="20% - Accent2 9 2 5" xfId="23636" xr:uid="{00000000-0005-0000-0000-0000741A0000}"/>
    <cellStyle name="20% - Accent2 9 3" xfId="4100" xr:uid="{00000000-0005-0000-0000-0000751A0000}"/>
    <cellStyle name="20% - Accent2 9 3 2" xfId="8683" xr:uid="{00000000-0005-0000-0000-0000761A0000}"/>
    <cellStyle name="20% - Accent2 9 3 2 2" xfId="19780" xr:uid="{00000000-0005-0000-0000-0000771A0000}"/>
    <cellStyle name="20% - Accent2 9 3 2 2 2" xfId="42044" xr:uid="{00000000-0005-0000-0000-0000781A0000}"/>
    <cellStyle name="20% - Accent2 9 3 2 3" xfId="30952" xr:uid="{00000000-0005-0000-0000-0000791A0000}"/>
    <cellStyle name="20% - Accent2 9 3 3" xfId="15197" xr:uid="{00000000-0005-0000-0000-00007A1A0000}"/>
    <cellStyle name="20% - Accent2 9 3 3 2" xfId="37462" xr:uid="{00000000-0005-0000-0000-00007B1A0000}"/>
    <cellStyle name="20% - Accent2 9 3 4" xfId="26370" xr:uid="{00000000-0005-0000-0000-00007C1A0000}"/>
    <cellStyle name="20% - Accent2 9 4" xfId="2291" xr:uid="{00000000-0005-0000-0000-00007D1A0000}"/>
    <cellStyle name="20% - Accent2 9 4 2" xfId="6874" xr:uid="{00000000-0005-0000-0000-00007E1A0000}"/>
    <cellStyle name="20% - Accent2 9 4 2 2" xfId="17971" xr:uid="{00000000-0005-0000-0000-00007F1A0000}"/>
    <cellStyle name="20% - Accent2 9 4 2 2 2" xfId="40235" xr:uid="{00000000-0005-0000-0000-0000801A0000}"/>
    <cellStyle name="20% - Accent2 9 4 2 3" xfId="29143" xr:uid="{00000000-0005-0000-0000-0000811A0000}"/>
    <cellStyle name="20% - Accent2 9 4 3" xfId="13388" xr:uid="{00000000-0005-0000-0000-0000821A0000}"/>
    <cellStyle name="20% - Accent2 9 4 3 2" xfId="35653" xr:uid="{00000000-0005-0000-0000-0000831A0000}"/>
    <cellStyle name="20% - Accent2 9 4 4" xfId="24561" xr:uid="{00000000-0005-0000-0000-0000841A0000}"/>
    <cellStyle name="20% - Accent2 9 5" xfId="5025" xr:uid="{00000000-0005-0000-0000-0000851A0000}"/>
    <cellStyle name="20% - Accent2 9 5 2" xfId="16122" xr:uid="{00000000-0005-0000-0000-0000861A0000}"/>
    <cellStyle name="20% - Accent2 9 5 2 2" xfId="38386" xr:uid="{00000000-0005-0000-0000-0000871A0000}"/>
    <cellStyle name="20% - Accent2 9 5 3" xfId="27294" xr:uid="{00000000-0005-0000-0000-0000881A0000}"/>
    <cellStyle name="20% - Accent2 9 6" xfId="434" xr:uid="{00000000-0005-0000-0000-0000891A0000}"/>
    <cellStyle name="20% - Accent2 9 6 2" xfId="11550" xr:uid="{00000000-0005-0000-0000-00008A1A0000}"/>
    <cellStyle name="20% - Accent2 9 6 2 2" xfId="33816" xr:uid="{00000000-0005-0000-0000-00008B1A0000}"/>
    <cellStyle name="20% - Accent2 9 6 3" xfId="22724" xr:uid="{00000000-0005-0000-0000-00008C1A0000}"/>
    <cellStyle name="20% - Accent2 9 7" xfId="11327" xr:uid="{00000000-0005-0000-0000-00008D1A0000}"/>
    <cellStyle name="20% - Accent2 9 7 2" xfId="33593" xr:uid="{00000000-0005-0000-0000-00008E1A0000}"/>
    <cellStyle name="20% - Accent2 9 8" xfId="22501" xr:uid="{00000000-0005-0000-0000-00008F1A0000}"/>
    <cellStyle name="20% - Accent2 90" xfId="9763" xr:uid="{00000000-0005-0000-0000-0000901A0000}"/>
    <cellStyle name="20% - Accent2 90 2" xfId="20859" xr:uid="{00000000-0005-0000-0000-0000911A0000}"/>
    <cellStyle name="20% - Accent2 90 2 2" xfId="43123" xr:uid="{00000000-0005-0000-0000-0000921A0000}"/>
    <cellStyle name="20% - Accent2 90 3" xfId="32031" xr:uid="{00000000-0005-0000-0000-0000931A0000}"/>
    <cellStyle name="20% - Accent2 91" xfId="9789" xr:uid="{00000000-0005-0000-0000-0000941A0000}"/>
    <cellStyle name="20% - Accent2 91 2" xfId="20885" xr:uid="{00000000-0005-0000-0000-0000951A0000}"/>
    <cellStyle name="20% - Accent2 91 2 2" xfId="43149" xr:uid="{00000000-0005-0000-0000-0000961A0000}"/>
    <cellStyle name="20% - Accent2 91 3" xfId="32057" xr:uid="{00000000-0005-0000-0000-0000971A0000}"/>
    <cellStyle name="20% - Accent2 92" xfId="9815" xr:uid="{00000000-0005-0000-0000-0000981A0000}"/>
    <cellStyle name="20% - Accent2 92 2" xfId="20911" xr:uid="{00000000-0005-0000-0000-0000991A0000}"/>
    <cellStyle name="20% - Accent2 92 2 2" xfId="43175" xr:uid="{00000000-0005-0000-0000-00009A1A0000}"/>
    <cellStyle name="20% - Accent2 92 3" xfId="32083" xr:uid="{00000000-0005-0000-0000-00009B1A0000}"/>
    <cellStyle name="20% - Accent2 93" xfId="9841" xr:uid="{00000000-0005-0000-0000-00009C1A0000}"/>
    <cellStyle name="20% - Accent2 93 2" xfId="20937" xr:uid="{00000000-0005-0000-0000-00009D1A0000}"/>
    <cellStyle name="20% - Accent2 93 2 2" xfId="43201" xr:uid="{00000000-0005-0000-0000-00009E1A0000}"/>
    <cellStyle name="20% - Accent2 93 3" xfId="32109" xr:uid="{00000000-0005-0000-0000-00009F1A0000}"/>
    <cellStyle name="20% - Accent2 94" xfId="9867" xr:uid="{00000000-0005-0000-0000-0000A01A0000}"/>
    <cellStyle name="20% - Accent2 94 2" xfId="20963" xr:uid="{00000000-0005-0000-0000-0000A11A0000}"/>
    <cellStyle name="20% - Accent2 94 2 2" xfId="43227" xr:uid="{00000000-0005-0000-0000-0000A21A0000}"/>
    <cellStyle name="20% - Accent2 94 3" xfId="32135" xr:uid="{00000000-0005-0000-0000-0000A31A0000}"/>
    <cellStyle name="20% - Accent2 95" xfId="9893" xr:uid="{00000000-0005-0000-0000-0000A41A0000}"/>
    <cellStyle name="20% - Accent2 95 2" xfId="20989" xr:uid="{00000000-0005-0000-0000-0000A51A0000}"/>
    <cellStyle name="20% - Accent2 95 2 2" xfId="43253" xr:uid="{00000000-0005-0000-0000-0000A61A0000}"/>
    <cellStyle name="20% - Accent2 95 3" xfId="32161" xr:uid="{00000000-0005-0000-0000-0000A71A0000}"/>
    <cellStyle name="20% - Accent2 96" xfId="9906" xr:uid="{00000000-0005-0000-0000-0000A81A0000}"/>
    <cellStyle name="20% - Accent2 96 2" xfId="21002" xr:uid="{00000000-0005-0000-0000-0000A91A0000}"/>
    <cellStyle name="20% - Accent2 96 2 2" xfId="43266" xr:uid="{00000000-0005-0000-0000-0000AA1A0000}"/>
    <cellStyle name="20% - Accent2 96 3" xfId="32174" xr:uid="{00000000-0005-0000-0000-0000AB1A0000}"/>
    <cellStyle name="20% - Accent2 97" xfId="9932" xr:uid="{00000000-0005-0000-0000-0000AC1A0000}"/>
    <cellStyle name="20% - Accent2 97 2" xfId="21028" xr:uid="{00000000-0005-0000-0000-0000AD1A0000}"/>
    <cellStyle name="20% - Accent2 97 2 2" xfId="43292" xr:uid="{00000000-0005-0000-0000-0000AE1A0000}"/>
    <cellStyle name="20% - Accent2 97 3" xfId="32200" xr:uid="{00000000-0005-0000-0000-0000AF1A0000}"/>
    <cellStyle name="20% - Accent2 98" xfId="9945" xr:uid="{00000000-0005-0000-0000-0000B01A0000}"/>
    <cellStyle name="20% - Accent2 98 2" xfId="21041" xr:uid="{00000000-0005-0000-0000-0000B11A0000}"/>
    <cellStyle name="20% - Accent2 98 2 2" xfId="43305" xr:uid="{00000000-0005-0000-0000-0000B21A0000}"/>
    <cellStyle name="20% - Accent2 98 3" xfId="32213" xr:uid="{00000000-0005-0000-0000-0000B31A0000}"/>
    <cellStyle name="20% - Accent2 99" xfId="9958" xr:uid="{00000000-0005-0000-0000-0000B41A0000}"/>
    <cellStyle name="20% - Accent2 99 2" xfId="21054" xr:uid="{00000000-0005-0000-0000-0000B51A0000}"/>
    <cellStyle name="20% - Accent2 99 2 2" xfId="43318" xr:uid="{00000000-0005-0000-0000-0000B61A0000}"/>
    <cellStyle name="20% - Accent2 99 3" xfId="32226" xr:uid="{00000000-0005-0000-0000-0000B71A0000}"/>
    <cellStyle name="20% - Accent3" xfId="80" builtinId="38" customBuiltin="1"/>
    <cellStyle name="20% - Accent3 10" xfId="221" xr:uid="{00000000-0005-0000-0000-0000B91A0000}"/>
    <cellStyle name="20% - Accent3 10 2" xfId="1373" xr:uid="{00000000-0005-0000-0000-0000BA1A0000}"/>
    <cellStyle name="20% - Accent3 10 2 2" xfId="3191" xr:uid="{00000000-0005-0000-0000-0000BB1A0000}"/>
    <cellStyle name="20% - Accent3 10 2 2 2" xfId="7774" xr:uid="{00000000-0005-0000-0000-0000BC1A0000}"/>
    <cellStyle name="20% - Accent3 10 2 2 2 2" xfId="18871" xr:uid="{00000000-0005-0000-0000-0000BD1A0000}"/>
    <cellStyle name="20% - Accent3 10 2 2 2 2 2" xfId="41135" xr:uid="{00000000-0005-0000-0000-0000BE1A0000}"/>
    <cellStyle name="20% - Accent3 10 2 2 2 3" xfId="30043" xr:uid="{00000000-0005-0000-0000-0000BF1A0000}"/>
    <cellStyle name="20% - Accent3 10 2 2 3" xfId="14288" xr:uid="{00000000-0005-0000-0000-0000C01A0000}"/>
    <cellStyle name="20% - Accent3 10 2 2 3 2" xfId="36553" xr:uid="{00000000-0005-0000-0000-0000C11A0000}"/>
    <cellStyle name="20% - Accent3 10 2 2 4" xfId="25461" xr:uid="{00000000-0005-0000-0000-0000C21A0000}"/>
    <cellStyle name="20% - Accent3 10 2 3" xfId="5965" xr:uid="{00000000-0005-0000-0000-0000C31A0000}"/>
    <cellStyle name="20% - Accent3 10 2 3 2" xfId="17062" xr:uid="{00000000-0005-0000-0000-0000C41A0000}"/>
    <cellStyle name="20% - Accent3 10 2 3 2 2" xfId="39326" xr:uid="{00000000-0005-0000-0000-0000C51A0000}"/>
    <cellStyle name="20% - Accent3 10 2 3 3" xfId="28234" xr:uid="{00000000-0005-0000-0000-0000C61A0000}"/>
    <cellStyle name="20% - Accent3 10 2 4" xfId="12478" xr:uid="{00000000-0005-0000-0000-0000C71A0000}"/>
    <cellStyle name="20% - Accent3 10 2 4 2" xfId="34743" xr:uid="{00000000-0005-0000-0000-0000C81A0000}"/>
    <cellStyle name="20% - Accent3 10 2 5" xfId="23651" xr:uid="{00000000-0005-0000-0000-0000C91A0000}"/>
    <cellStyle name="20% - Accent3 10 3" xfId="4115" xr:uid="{00000000-0005-0000-0000-0000CA1A0000}"/>
    <cellStyle name="20% - Accent3 10 3 2" xfId="8698" xr:uid="{00000000-0005-0000-0000-0000CB1A0000}"/>
    <cellStyle name="20% - Accent3 10 3 2 2" xfId="19795" xr:uid="{00000000-0005-0000-0000-0000CC1A0000}"/>
    <cellStyle name="20% - Accent3 10 3 2 2 2" xfId="42059" xr:uid="{00000000-0005-0000-0000-0000CD1A0000}"/>
    <cellStyle name="20% - Accent3 10 3 2 3" xfId="30967" xr:uid="{00000000-0005-0000-0000-0000CE1A0000}"/>
    <cellStyle name="20% - Accent3 10 3 3" xfId="15212" xr:uid="{00000000-0005-0000-0000-0000CF1A0000}"/>
    <cellStyle name="20% - Accent3 10 3 3 2" xfId="37477" xr:uid="{00000000-0005-0000-0000-0000D01A0000}"/>
    <cellStyle name="20% - Accent3 10 3 4" xfId="26385" xr:uid="{00000000-0005-0000-0000-0000D11A0000}"/>
    <cellStyle name="20% - Accent3 10 4" xfId="2306" xr:uid="{00000000-0005-0000-0000-0000D21A0000}"/>
    <cellStyle name="20% - Accent3 10 4 2" xfId="6889" xr:uid="{00000000-0005-0000-0000-0000D31A0000}"/>
    <cellStyle name="20% - Accent3 10 4 2 2" xfId="17986" xr:uid="{00000000-0005-0000-0000-0000D41A0000}"/>
    <cellStyle name="20% - Accent3 10 4 2 2 2" xfId="40250" xr:uid="{00000000-0005-0000-0000-0000D51A0000}"/>
    <cellStyle name="20% - Accent3 10 4 2 3" xfId="29158" xr:uid="{00000000-0005-0000-0000-0000D61A0000}"/>
    <cellStyle name="20% - Accent3 10 4 3" xfId="13403" xr:uid="{00000000-0005-0000-0000-0000D71A0000}"/>
    <cellStyle name="20% - Accent3 10 4 3 2" xfId="35668" xr:uid="{00000000-0005-0000-0000-0000D81A0000}"/>
    <cellStyle name="20% - Accent3 10 4 4" xfId="24576" xr:uid="{00000000-0005-0000-0000-0000D91A0000}"/>
    <cellStyle name="20% - Accent3 10 5" xfId="5040" xr:uid="{00000000-0005-0000-0000-0000DA1A0000}"/>
    <cellStyle name="20% - Accent3 10 5 2" xfId="16137" xr:uid="{00000000-0005-0000-0000-0000DB1A0000}"/>
    <cellStyle name="20% - Accent3 10 5 2 2" xfId="38401" xr:uid="{00000000-0005-0000-0000-0000DC1A0000}"/>
    <cellStyle name="20% - Accent3 10 5 3" xfId="27309" xr:uid="{00000000-0005-0000-0000-0000DD1A0000}"/>
    <cellStyle name="20% - Accent3 10 6" xfId="449" xr:uid="{00000000-0005-0000-0000-0000DE1A0000}"/>
    <cellStyle name="20% - Accent3 10 6 2" xfId="11565" xr:uid="{00000000-0005-0000-0000-0000DF1A0000}"/>
    <cellStyle name="20% - Accent3 10 6 2 2" xfId="33831" xr:uid="{00000000-0005-0000-0000-0000E01A0000}"/>
    <cellStyle name="20% - Accent3 10 6 3" xfId="22739" xr:uid="{00000000-0005-0000-0000-0000E11A0000}"/>
    <cellStyle name="20% - Accent3 10 7" xfId="11342" xr:uid="{00000000-0005-0000-0000-0000E21A0000}"/>
    <cellStyle name="20% - Accent3 10 7 2" xfId="33608" xr:uid="{00000000-0005-0000-0000-0000E31A0000}"/>
    <cellStyle name="20% - Accent3 10 8" xfId="22516" xr:uid="{00000000-0005-0000-0000-0000E41A0000}"/>
    <cellStyle name="20% - Accent3 100" xfId="9973" xr:uid="{00000000-0005-0000-0000-0000E51A0000}"/>
    <cellStyle name="20% - Accent3 100 2" xfId="21069" xr:uid="{00000000-0005-0000-0000-0000E61A0000}"/>
    <cellStyle name="20% - Accent3 100 2 2" xfId="43333" xr:uid="{00000000-0005-0000-0000-0000E71A0000}"/>
    <cellStyle name="20% - Accent3 100 3" xfId="32241" xr:uid="{00000000-0005-0000-0000-0000E81A0000}"/>
    <cellStyle name="20% - Accent3 101" xfId="9986" xr:uid="{00000000-0005-0000-0000-0000E91A0000}"/>
    <cellStyle name="20% - Accent3 101 2" xfId="21082" xr:uid="{00000000-0005-0000-0000-0000EA1A0000}"/>
    <cellStyle name="20% - Accent3 101 2 2" xfId="43346" xr:uid="{00000000-0005-0000-0000-0000EB1A0000}"/>
    <cellStyle name="20% - Accent3 101 3" xfId="32254" xr:uid="{00000000-0005-0000-0000-0000EC1A0000}"/>
    <cellStyle name="20% - Accent3 102" xfId="9999" xr:uid="{00000000-0005-0000-0000-0000ED1A0000}"/>
    <cellStyle name="20% - Accent3 102 2" xfId="21095" xr:uid="{00000000-0005-0000-0000-0000EE1A0000}"/>
    <cellStyle name="20% - Accent3 102 2 2" xfId="43359" xr:uid="{00000000-0005-0000-0000-0000EF1A0000}"/>
    <cellStyle name="20% - Accent3 102 3" xfId="32267" xr:uid="{00000000-0005-0000-0000-0000F01A0000}"/>
    <cellStyle name="20% - Accent3 103" xfId="10012" xr:uid="{00000000-0005-0000-0000-0000F11A0000}"/>
    <cellStyle name="20% - Accent3 103 2" xfId="21108" xr:uid="{00000000-0005-0000-0000-0000F21A0000}"/>
    <cellStyle name="20% - Accent3 103 2 2" xfId="43372" xr:uid="{00000000-0005-0000-0000-0000F31A0000}"/>
    <cellStyle name="20% - Accent3 103 3" xfId="32280" xr:uid="{00000000-0005-0000-0000-0000F41A0000}"/>
    <cellStyle name="20% - Accent3 104" xfId="10025" xr:uid="{00000000-0005-0000-0000-0000F51A0000}"/>
    <cellStyle name="20% - Accent3 104 2" xfId="21121" xr:uid="{00000000-0005-0000-0000-0000F61A0000}"/>
    <cellStyle name="20% - Accent3 104 2 2" xfId="43385" xr:uid="{00000000-0005-0000-0000-0000F71A0000}"/>
    <cellStyle name="20% - Accent3 104 3" xfId="32293" xr:uid="{00000000-0005-0000-0000-0000F81A0000}"/>
    <cellStyle name="20% - Accent3 105" xfId="10038" xr:uid="{00000000-0005-0000-0000-0000F91A0000}"/>
    <cellStyle name="20% - Accent3 105 2" xfId="21134" xr:uid="{00000000-0005-0000-0000-0000FA1A0000}"/>
    <cellStyle name="20% - Accent3 105 2 2" xfId="43398" xr:uid="{00000000-0005-0000-0000-0000FB1A0000}"/>
    <cellStyle name="20% - Accent3 105 3" xfId="32306" xr:uid="{00000000-0005-0000-0000-0000FC1A0000}"/>
    <cellStyle name="20% - Accent3 106" xfId="10051" xr:uid="{00000000-0005-0000-0000-0000FD1A0000}"/>
    <cellStyle name="20% - Accent3 106 2" xfId="21147" xr:uid="{00000000-0005-0000-0000-0000FE1A0000}"/>
    <cellStyle name="20% - Accent3 106 2 2" xfId="43411" xr:uid="{00000000-0005-0000-0000-0000FF1A0000}"/>
    <cellStyle name="20% - Accent3 106 3" xfId="32319" xr:uid="{00000000-0005-0000-0000-0000001B0000}"/>
    <cellStyle name="20% - Accent3 107" xfId="10064" xr:uid="{00000000-0005-0000-0000-0000011B0000}"/>
    <cellStyle name="20% - Accent3 107 2" xfId="21160" xr:uid="{00000000-0005-0000-0000-0000021B0000}"/>
    <cellStyle name="20% - Accent3 107 2 2" xfId="43424" xr:uid="{00000000-0005-0000-0000-0000031B0000}"/>
    <cellStyle name="20% - Accent3 107 3" xfId="32332" xr:uid="{00000000-0005-0000-0000-0000041B0000}"/>
    <cellStyle name="20% - Accent3 108" xfId="10077" xr:uid="{00000000-0005-0000-0000-0000051B0000}"/>
    <cellStyle name="20% - Accent3 108 2" xfId="21173" xr:uid="{00000000-0005-0000-0000-0000061B0000}"/>
    <cellStyle name="20% - Accent3 108 2 2" xfId="43437" xr:uid="{00000000-0005-0000-0000-0000071B0000}"/>
    <cellStyle name="20% - Accent3 108 3" xfId="32345" xr:uid="{00000000-0005-0000-0000-0000081B0000}"/>
    <cellStyle name="20% - Accent3 109" xfId="10090" xr:uid="{00000000-0005-0000-0000-0000091B0000}"/>
    <cellStyle name="20% - Accent3 109 2" xfId="21186" xr:uid="{00000000-0005-0000-0000-00000A1B0000}"/>
    <cellStyle name="20% - Accent3 109 2 2" xfId="43450" xr:uid="{00000000-0005-0000-0000-00000B1B0000}"/>
    <cellStyle name="20% - Accent3 109 3" xfId="32358" xr:uid="{00000000-0005-0000-0000-00000C1B0000}"/>
    <cellStyle name="20% - Accent3 11" xfId="234" xr:uid="{00000000-0005-0000-0000-00000D1B0000}"/>
    <cellStyle name="20% - Accent3 11 2" xfId="1386" xr:uid="{00000000-0005-0000-0000-00000E1B0000}"/>
    <cellStyle name="20% - Accent3 11 2 2" xfId="3204" xr:uid="{00000000-0005-0000-0000-00000F1B0000}"/>
    <cellStyle name="20% - Accent3 11 2 2 2" xfId="7787" xr:uid="{00000000-0005-0000-0000-0000101B0000}"/>
    <cellStyle name="20% - Accent3 11 2 2 2 2" xfId="18884" xr:uid="{00000000-0005-0000-0000-0000111B0000}"/>
    <cellStyle name="20% - Accent3 11 2 2 2 2 2" xfId="41148" xr:uid="{00000000-0005-0000-0000-0000121B0000}"/>
    <cellStyle name="20% - Accent3 11 2 2 2 3" xfId="30056" xr:uid="{00000000-0005-0000-0000-0000131B0000}"/>
    <cellStyle name="20% - Accent3 11 2 2 3" xfId="14301" xr:uid="{00000000-0005-0000-0000-0000141B0000}"/>
    <cellStyle name="20% - Accent3 11 2 2 3 2" xfId="36566" xr:uid="{00000000-0005-0000-0000-0000151B0000}"/>
    <cellStyle name="20% - Accent3 11 2 2 4" xfId="25474" xr:uid="{00000000-0005-0000-0000-0000161B0000}"/>
    <cellStyle name="20% - Accent3 11 2 3" xfId="5978" xr:uid="{00000000-0005-0000-0000-0000171B0000}"/>
    <cellStyle name="20% - Accent3 11 2 3 2" xfId="17075" xr:uid="{00000000-0005-0000-0000-0000181B0000}"/>
    <cellStyle name="20% - Accent3 11 2 3 2 2" xfId="39339" xr:uid="{00000000-0005-0000-0000-0000191B0000}"/>
    <cellStyle name="20% - Accent3 11 2 3 3" xfId="28247" xr:uid="{00000000-0005-0000-0000-00001A1B0000}"/>
    <cellStyle name="20% - Accent3 11 2 4" xfId="12491" xr:uid="{00000000-0005-0000-0000-00001B1B0000}"/>
    <cellStyle name="20% - Accent3 11 2 4 2" xfId="34756" xr:uid="{00000000-0005-0000-0000-00001C1B0000}"/>
    <cellStyle name="20% - Accent3 11 2 5" xfId="23664" xr:uid="{00000000-0005-0000-0000-00001D1B0000}"/>
    <cellStyle name="20% - Accent3 11 3" xfId="4128" xr:uid="{00000000-0005-0000-0000-00001E1B0000}"/>
    <cellStyle name="20% - Accent3 11 3 2" xfId="8711" xr:uid="{00000000-0005-0000-0000-00001F1B0000}"/>
    <cellStyle name="20% - Accent3 11 3 2 2" xfId="19808" xr:uid="{00000000-0005-0000-0000-0000201B0000}"/>
    <cellStyle name="20% - Accent3 11 3 2 2 2" xfId="42072" xr:uid="{00000000-0005-0000-0000-0000211B0000}"/>
    <cellStyle name="20% - Accent3 11 3 2 3" xfId="30980" xr:uid="{00000000-0005-0000-0000-0000221B0000}"/>
    <cellStyle name="20% - Accent3 11 3 3" xfId="15225" xr:uid="{00000000-0005-0000-0000-0000231B0000}"/>
    <cellStyle name="20% - Accent3 11 3 3 2" xfId="37490" xr:uid="{00000000-0005-0000-0000-0000241B0000}"/>
    <cellStyle name="20% - Accent3 11 3 4" xfId="26398" xr:uid="{00000000-0005-0000-0000-0000251B0000}"/>
    <cellStyle name="20% - Accent3 11 4" xfId="2319" xr:uid="{00000000-0005-0000-0000-0000261B0000}"/>
    <cellStyle name="20% - Accent3 11 4 2" xfId="6902" xr:uid="{00000000-0005-0000-0000-0000271B0000}"/>
    <cellStyle name="20% - Accent3 11 4 2 2" xfId="17999" xr:uid="{00000000-0005-0000-0000-0000281B0000}"/>
    <cellStyle name="20% - Accent3 11 4 2 2 2" xfId="40263" xr:uid="{00000000-0005-0000-0000-0000291B0000}"/>
    <cellStyle name="20% - Accent3 11 4 2 3" xfId="29171" xr:uid="{00000000-0005-0000-0000-00002A1B0000}"/>
    <cellStyle name="20% - Accent3 11 4 3" xfId="13416" xr:uid="{00000000-0005-0000-0000-00002B1B0000}"/>
    <cellStyle name="20% - Accent3 11 4 3 2" xfId="35681" xr:uid="{00000000-0005-0000-0000-00002C1B0000}"/>
    <cellStyle name="20% - Accent3 11 4 4" xfId="24589" xr:uid="{00000000-0005-0000-0000-00002D1B0000}"/>
    <cellStyle name="20% - Accent3 11 5" xfId="5053" xr:uid="{00000000-0005-0000-0000-00002E1B0000}"/>
    <cellStyle name="20% - Accent3 11 5 2" xfId="16150" xr:uid="{00000000-0005-0000-0000-00002F1B0000}"/>
    <cellStyle name="20% - Accent3 11 5 2 2" xfId="38414" xr:uid="{00000000-0005-0000-0000-0000301B0000}"/>
    <cellStyle name="20% - Accent3 11 5 3" xfId="27322" xr:uid="{00000000-0005-0000-0000-0000311B0000}"/>
    <cellStyle name="20% - Accent3 11 6" xfId="462" xr:uid="{00000000-0005-0000-0000-0000321B0000}"/>
    <cellStyle name="20% - Accent3 11 6 2" xfId="11578" xr:uid="{00000000-0005-0000-0000-0000331B0000}"/>
    <cellStyle name="20% - Accent3 11 6 2 2" xfId="33844" xr:uid="{00000000-0005-0000-0000-0000341B0000}"/>
    <cellStyle name="20% - Accent3 11 6 3" xfId="22752" xr:uid="{00000000-0005-0000-0000-0000351B0000}"/>
    <cellStyle name="20% - Accent3 11 7" xfId="11355" xr:uid="{00000000-0005-0000-0000-0000361B0000}"/>
    <cellStyle name="20% - Accent3 11 7 2" xfId="33621" xr:uid="{00000000-0005-0000-0000-0000371B0000}"/>
    <cellStyle name="20% - Accent3 11 8" xfId="22529" xr:uid="{00000000-0005-0000-0000-0000381B0000}"/>
    <cellStyle name="20% - Accent3 110" xfId="10103" xr:uid="{00000000-0005-0000-0000-0000391B0000}"/>
    <cellStyle name="20% - Accent3 110 2" xfId="21199" xr:uid="{00000000-0005-0000-0000-00003A1B0000}"/>
    <cellStyle name="20% - Accent3 110 2 2" xfId="43463" xr:uid="{00000000-0005-0000-0000-00003B1B0000}"/>
    <cellStyle name="20% - Accent3 110 3" xfId="32371" xr:uid="{00000000-0005-0000-0000-00003C1B0000}"/>
    <cellStyle name="20% - Accent3 111" xfId="10116" xr:uid="{00000000-0005-0000-0000-00003D1B0000}"/>
    <cellStyle name="20% - Accent3 111 2" xfId="21212" xr:uid="{00000000-0005-0000-0000-00003E1B0000}"/>
    <cellStyle name="20% - Accent3 111 2 2" xfId="43476" xr:uid="{00000000-0005-0000-0000-00003F1B0000}"/>
    <cellStyle name="20% - Accent3 111 3" xfId="32384" xr:uid="{00000000-0005-0000-0000-0000401B0000}"/>
    <cellStyle name="20% - Accent3 112" xfId="10129" xr:uid="{00000000-0005-0000-0000-0000411B0000}"/>
    <cellStyle name="20% - Accent3 112 2" xfId="21225" xr:uid="{00000000-0005-0000-0000-0000421B0000}"/>
    <cellStyle name="20% - Accent3 112 2 2" xfId="43489" xr:uid="{00000000-0005-0000-0000-0000431B0000}"/>
    <cellStyle name="20% - Accent3 112 3" xfId="32397" xr:uid="{00000000-0005-0000-0000-0000441B0000}"/>
    <cellStyle name="20% - Accent3 113" xfId="10142" xr:uid="{00000000-0005-0000-0000-0000451B0000}"/>
    <cellStyle name="20% - Accent3 113 2" xfId="21238" xr:uid="{00000000-0005-0000-0000-0000461B0000}"/>
    <cellStyle name="20% - Accent3 113 2 2" xfId="43502" xr:uid="{00000000-0005-0000-0000-0000471B0000}"/>
    <cellStyle name="20% - Accent3 113 3" xfId="32410" xr:uid="{00000000-0005-0000-0000-0000481B0000}"/>
    <cellStyle name="20% - Accent3 114" xfId="10155" xr:uid="{00000000-0005-0000-0000-0000491B0000}"/>
    <cellStyle name="20% - Accent3 114 2" xfId="21251" xr:uid="{00000000-0005-0000-0000-00004A1B0000}"/>
    <cellStyle name="20% - Accent3 114 2 2" xfId="43515" xr:uid="{00000000-0005-0000-0000-00004B1B0000}"/>
    <cellStyle name="20% - Accent3 114 3" xfId="32423" xr:uid="{00000000-0005-0000-0000-00004C1B0000}"/>
    <cellStyle name="20% - Accent3 115" xfId="10168" xr:uid="{00000000-0005-0000-0000-00004D1B0000}"/>
    <cellStyle name="20% - Accent3 115 2" xfId="21264" xr:uid="{00000000-0005-0000-0000-00004E1B0000}"/>
    <cellStyle name="20% - Accent3 115 2 2" xfId="43528" xr:uid="{00000000-0005-0000-0000-00004F1B0000}"/>
    <cellStyle name="20% - Accent3 115 3" xfId="32436" xr:uid="{00000000-0005-0000-0000-0000501B0000}"/>
    <cellStyle name="20% - Accent3 116" xfId="10181" xr:uid="{00000000-0005-0000-0000-0000511B0000}"/>
    <cellStyle name="20% - Accent3 116 2" xfId="21277" xr:uid="{00000000-0005-0000-0000-0000521B0000}"/>
    <cellStyle name="20% - Accent3 116 2 2" xfId="43541" xr:uid="{00000000-0005-0000-0000-0000531B0000}"/>
    <cellStyle name="20% - Accent3 116 3" xfId="32449" xr:uid="{00000000-0005-0000-0000-0000541B0000}"/>
    <cellStyle name="20% - Accent3 117" xfId="10194" xr:uid="{00000000-0005-0000-0000-0000551B0000}"/>
    <cellStyle name="20% - Accent3 117 2" xfId="21290" xr:uid="{00000000-0005-0000-0000-0000561B0000}"/>
    <cellStyle name="20% - Accent3 117 2 2" xfId="43554" xr:uid="{00000000-0005-0000-0000-0000571B0000}"/>
    <cellStyle name="20% - Accent3 117 3" xfId="32462" xr:uid="{00000000-0005-0000-0000-0000581B0000}"/>
    <cellStyle name="20% - Accent3 118" xfId="10207" xr:uid="{00000000-0005-0000-0000-0000591B0000}"/>
    <cellStyle name="20% - Accent3 118 2" xfId="21303" xr:uid="{00000000-0005-0000-0000-00005A1B0000}"/>
    <cellStyle name="20% - Accent3 118 2 2" xfId="43567" xr:uid="{00000000-0005-0000-0000-00005B1B0000}"/>
    <cellStyle name="20% - Accent3 118 3" xfId="32475" xr:uid="{00000000-0005-0000-0000-00005C1B0000}"/>
    <cellStyle name="20% - Accent3 119" xfId="10220" xr:uid="{00000000-0005-0000-0000-00005D1B0000}"/>
    <cellStyle name="20% - Accent3 119 2" xfId="21316" xr:uid="{00000000-0005-0000-0000-00005E1B0000}"/>
    <cellStyle name="20% - Accent3 119 2 2" xfId="43580" xr:uid="{00000000-0005-0000-0000-00005F1B0000}"/>
    <cellStyle name="20% - Accent3 119 3" xfId="32488" xr:uid="{00000000-0005-0000-0000-0000601B0000}"/>
    <cellStyle name="20% - Accent3 12" xfId="247" xr:uid="{00000000-0005-0000-0000-0000611B0000}"/>
    <cellStyle name="20% - Accent3 12 2" xfId="1399" xr:uid="{00000000-0005-0000-0000-0000621B0000}"/>
    <cellStyle name="20% - Accent3 12 2 2" xfId="3217" xr:uid="{00000000-0005-0000-0000-0000631B0000}"/>
    <cellStyle name="20% - Accent3 12 2 2 2" xfId="7800" xr:uid="{00000000-0005-0000-0000-0000641B0000}"/>
    <cellStyle name="20% - Accent3 12 2 2 2 2" xfId="18897" xr:uid="{00000000-0005-0000-0000-0000651B0000}"/>
    <cellStyle name="20% - Accent3 12 2 2 2 2 2" xfId="41161" xr:uid="{00000000-0005-0000-0000-0000661B0000}"/>
    <cellStyle name="20% - Accent3 12 2 2 2 3" xfId="30069" xr:uid="{00000000-0005-0000-0000-0000671B0000}"/>
    <cellStyle name="20% - Accent3 12 2 2 3" xfId="14314" xr:uid="{00000000-0005-0000-0000-0000681B0000}"/>
    <cellStyle name="20% - Accent3 12 2 2 3 2" xfId="36579" xr:uid="{00000000-0005-0000-0000-0000691B0000}"/>
    <cellStyle name="20% - Accent3 12 2 2 4" xfId="25487" xr:uid="{00000000-0005-0000-0000-00006A1B0000}"/>
    <cellStyle name="20% - Accent3 12 2 3" xfId="5991" xr:uid="{00000000-0005-0000-0000-00006B1B0000}"/>
    <cellStyle name="20% - Accent3 12 2 3 2" xfId="17088" xr:uid="{00000000-0005-0000-0000-00006C1B0000}"/>
    <cellStyle name="20% - Accent3 12 2 3 2 2" xfId="39352" xr:uid="{00000000-0005-0000-0000-00006D1B0000}"/>
    <cellStyle name="20% - Accent3 12 2 3 3" xfId="28260" xr:uid="{00000000-0005-0000-0000-00006E1B0000}"/>
    <cellStyle name="20% - Accent3 12 2 4" xfId="12504" xr:uid="{00000000-0005-0000-0000-00006F1B0000}"/>
    <cellStyle name="20% - Accent3 12 2 4 2" xfId="34769" xr:uid="{00000000-0005-0000-0000-0000701B0000}"/>
    <cellStyle name="20% - Accent3 12 2 5" xfId="23677" xr:uid="{00000000-0005-0000-0000-0000711B0000}"/>
    <cellStyle name="20% - Accent3 12 3" xfId="4141" xr:uid="{00000000-0005-0000-0000-0000721B0000}"/>
    <cellStyle name="20% - Accent3 12 3 2" xfId="8724" xr:uid="{00000000-0005-0000-0000-0000731B0000}"/>
    <cellStyle name="20% - Accent3 12 3 2 2" xfId="19821" xr:uid="{00000000-0005-0000-0000-0000741B0000}"/>
    <cellStyle name="20% - Accent3 12 3 2 2 2" xfId="42085" xr:uid="{00000000-0005-0000-0000-0000751B0000}"/>
    <cellStyle name="20% - Accent3 12 3 2 3" xfId="30993" xr:uid="{00000000-0005-0000-0000-0000761B0000}"/>
    <cellStyle name="20% - Accent3 12 3 3" xfId="15238" xr:uid="{00000000-0005-0000-0000-0000771B0000}"/>
    <cellStyle name="20% - Accent3 12 3 3 2" xfId="37503" xr:uid="{00000000-0005-0000-0000-0000781B0000}"/>
    <cellStyle name="20% - Accent3 12 3 4" xfId="26411" xr:uid="{00000000-0005-0000-0000-0000791B0000}"/>
    <cellStyle name="20% - Accent3 12 4" xfId="2332" xr:uid="{00000000-0005-0000-0000-00007A1B0000}"/>
    <cellStyle name="20% - Accent3 12 4 2" xfId="6915" xr:uid="{00000000-0005-0000-0000-00007B1B0000}"/>
    <cellStyle name="20% - Accent3 12 4 2 2" xfId="18012" xr:uid="{00000000-0005-0000-0000-00007C1B0000}"/>
    <cellStyle name="20% - Accent3 12 4 2 2 2" xfId="40276" xr:uid="{00000000-0005-0000-0000-00007D1B0000}"/>
    <cellStyle name="20% - Accent3 12 4 2 3" xfId="29184" xr:uid="{00000000-0005-0000-0000-00007E1B0000}"/>
    <cellStyle name="20% - Accent3 12 4 3" xfId="13429" xr:uid="{00000000-0005-0000-0000-00007F1B0000}"/>
    <cellStyle name="20% - Accent3 12 4 3 2" xfId="35694" xr:uid="{00000000-0005-0000-0000-0000801B0000}"/>
    <cellStyle name="20% - Accent3 12 4 4" xfId="24602" xr:uid="{00000000-0005-0000-0000-0000811B0000}"/>
    <cellStyle name="20% - Accent3 12 5" xfId="5066" xr:uid="{00000000-0005-0000-0000-0000821B0000}"/>
    <cellStyle name="20% - Accent3 12 5 2" xfId="16163" xr:uid="{00000000-0005-0000-0000-0000831B0000}"/>
    <cellStyle name="20% - Accent3 12 5 2 2" xfId="38427" xr:uid="{00000000-0005-0000-0000-0000841B0000}"/>
    <cellStyle name="20% - Accent3 12 5 3" xfId="27335" xr:uid="{00000000-0005-0000-0000-0000851B0000}"/>
    <cellStyle name="20% - Accent3 12 6" xfId="475" xr:uid="{00000000-0005-0000-0000-0000861B0000}"/>
    <cellStyle name="20% - Accent3 12 6 2" xfId="11591" xr:uid="{00000000-0005-0000-0000-0000871B0000}"/>
    <cellStyle name="20% - Accent3 12 6 2 2" xfId="33857" xr:uid="{00000000-0005-0000-0000-0000881B0000}"/>
    <cellStyle name="20% - Accent3 12 6 3" xfId="22765" xr:uid="{00000000-0005-0000-0000-0000891B0000}"/>
    <cellStyle name="20% - Accent3 12 7" xfId="11368" xr:uid="{00000000-0005-0000-0000-00008A1B0000}"/>
    <cellStyle name="20% - Accent3 12 7 2" xfId="33634" xr:uid="{00000000-0005-0000-0000-00008B1B0000}"/>
    <cellStyle name="20% - Accent3 12 8" xfId="22542" xr:uid="{00000000-0005-0000-0000-00008C1B0000}"/>
    <cellStyle name="20% - Accent3 120" xfId="10233" xr:uid="{00000000-0005-0000-0000-00008D1B0000}"/>
    <cellStyle name="20% - Accent3 120 2" xfId="21329" xr:uid="{00000000-0005-0000-0000-00008E1B0000}"/>
    <cellStyle name="20% - Accent3 120 2 2" xfId="43593" xr:uid="{00000000-0005-0000-0000-00008F1B0000}"/>
    <cellStyle name="20% - Accent3 120 3" xfId="32501" xr:uid="{00000000-0005-0000-0000-0000901B0000}"/>
    <cellStyle name="20% - Accent3 121" xfId="10246" xr:uid="{00000000-0005-0000-0000-0000911B0000}"/>
    <cellStyle name="20% - Accent3 121 2" xfId="21342" xr:uid="{00000000-0005-0000-0000-0000921B0000}"/>
    <cellStyle name="20% - Accent3 121 2 2" xfId="43606" xr:uid="{00000000-0005-0000-0000-0000931B0000}"/>
    <cellStyle name="20% - Accent3 121 3" xfId="32514" xr:uid="{00000000-0005-0000-0000-0000941B0000}"/>
    <cellStyle name="20% - Accent3 122" xfId="10272" xr:uid="{00000000-0005-0000-0000-0000951B0000}"/>
    <cellStyle name="20% - Accent3 122 2" xfId="21368" xr:uid="{00000000-0005-0000-0000-0000961B0000}"/>
    <cellStyle name="20% - Accent3 122 2 2" xfId="43632" xr:uid="{00000000-0005-0000-0000-0000971B0000}"/>
    <cellStyle name="20% - Accent3 122 3" xfId="32540" xr:uid="{00000000-0005-0000-0000-0000981B0000}"/>
    <cellStyle name="20% - Accent3 123" xfId="10298" xr:uid="{00000000-0005-0000-0000-0000991B0000}"/>
    <cellStyle name="20% - Accent3 123 2" xfId="21394" xr:uid="{00000000-0005-0000-0000-00009A1B0000}"/>
    <cellStyle name="20% - Accent3 123 2 2" xfId="43658" xr:uid="{00000000-0005-0000-0000-00009B1B0000}"/>
    <cellStyle name="20% - Accent3 123 3" xfId="32566" xr:uid="{00000000-0005-0000-0000-00009C1B0000}"/>
    <cellStyle name="20% - Accent3 124" xfId="10311" xr:uid="{00000000-0005-0000-0000-00009D1B0000}"/>
    <cellStyle name="20% - Accent3 124 2" xfId="21407" xr:uid="{00000000-0005-0000-0000-00009E1B0000}"/>
    <cellStyle name="20% - Accent3 124 2 2" xfId="43671" xr:uid="{00000000-0005-0000-0000-00009F1B0000}"/>
    <cellStyle name="20% - Accent3 124 3" xfId="32579" xr:uid="{00000000-0005-0000-0000-0000A01B0000}"/>
    <cellStyle name="20% - Accent3 125" xfId="10324" xr:uid="{00000000-0005-0000-0000-0000A11B0000}"/>
    <cellStyle name="20% - Accent3 125 2" xfId="21420" xr:uid="{00000000-0005-0000-0000-0000A21B0000}"/>
    <cellStyle name="20% - Accent3 125 2 2" xfId="43684" xr:uid="{00000000-0005-0000-0000-0000A31B0000}"/>
    <cellStyle name="20% - Accent3 125 3" xfId="32592" xr:uid="{00000000-0005-0000-0000-0000A41B0000}"/>
    <cellStyle name="20% - Accent3 126" xfId="10350" xr:uid="{00000000-0005-0000-0000-0000A51B0000}"/>
    <cellStyle name="20% - Accent3 126 2" xfId="21446" xr:uid="{00000000-0005-0000-0000-0000A61B0000}"/>
    <cellStyle name="20% - Accent3 126 2 2" xfId="43710" xr:uid="{00000000-0005-0000-0000-0000A71B0000}"/>
    <cellStyle name="20% - Accent3 126 3" xfId="32618" xr:uid="{00000000-0005-0000-0000-0000A81B0000}"/>
    <cellStyle name="20% - Accent3 127" xfId="10376" xr:uid="{00000000-0005-0000-0000-0000A91B0000}"/>
    <cellStyle name="20% - Accent3 127 2" xfId="21472" xr:uid="{00000000-0005-0000-0000-0000AA1B0000}"/>
    <cellStyle name="20% - Accent3 127 2 2" xfId="43736" xr:uid="{00000000-0005-0000-0000-0000AB1B0000}"/>
    <cellStyle name="20% - Accent3 127 3" xfId="32644" xr:uid="{00000000-0005-0000-0000-0000AC1B0000}"/>
    <cellStyle name="20% - Accent3 128" xfId="10402" xr:uid="{00000000-0005-0000-0000-0000AD1B0000}"/>
    <cellStyle name="20% - Accent3 128 2" xfId="21498" xr:uid="{00000000-0005-0000-0000-0000AE1B0000}"/>
    <cellStyle name="20% - Accent3 128 2 2" xfId="43762" xr:uid="{00000000-0005-0000-0000-0000AF1B0000}"/>
    <cellStyle name="20% - Accent3 128 3" xfId="32670" xr:uid="{00000000-0005-0000-0000-0000B01B0000}"/>
    <cellStyle name="20% - Accent3 129" xfId="10428" xr:uid="{00000000-0005-0000-0000-0000B11B0000}"/>
    <cellStyle name="20% - Accent3 129 2" xfId="21524" xr:uid="{00000000-0005-0000-0000-0000B21B0000}"/>
    <cellStyle name="20% - Accent3 129 2 2" xfId="43788" xr:uid="{00000000-0005-0000-0000-0000B31B0000}"/>
    <cellStyle name="20% - Accent3 129 3" xfId="32696" xr:uid="{00000000-0005-0000-0000-0000B41B0000}"/>
    <cellStyle name="20% - Accent3 13" xfId="260" xr:uid="{00000000-0005-0000-0000-0000B51B0000}"/>
    <cellStyle name="20% - Accent3 13 2" xfId="1412" xr:uid="{00000000-0005-0000-0000-0000B61B0000}"/>
    <cellStyle name="20% - Accent3 13 2 2" xfId="3230" xr:uid="{00000000-0005-0000-0000-0000B71B0000}"/>
    <cellStyle name="20% - Accent3 13 2 2 2" xfId="7813" xr:uid="{00000000-0005-0000-0000-0000B81B0000}"/>
    <cellStyle name="20% - Accent3 13 2 2 2 2" xfId="18910" xr:uid="{00000000-0005-0000-0000-0000B91B0000}"/>
    <cellStyle name="20% - Accent3 13 2 2 2 2 2" xfId="41174" xr:uid="{00000000-0005-0000-0000-0000BA1B0000}"/>
    <cellStyle name="20% - Accent3 13 2 2 2 3" xfId="30082" xr:uid="{00000000-0005-0000-0000-0000BB1B0000}"/>
    <cellStyle name="20% - Accent3 13 2 2 3" xfId="14327" xr:uid="{00000000-0005-0000-0000-0000BC1B0000}"/>
    <cellStyle name="20% - Accent3 13 2 2 3 2" xfId="36592" xr:uid="{00000000-0005-0000-0000-0000BD1B0000}"/>
    <cellStyle name="20% - Accent3 13 2 2 4" xfId="25500" xr:uid="{00000000-0005-0000-0000-0000BE1B0000}"/>
    <cellStyle name="20% - Accent3 13 2 3" xfId="6004" xr:uid="{00000000-0005-0000-0000-0000BF1B0000}"/>
    <cellStyle name="20% - Accent3 13 2 3 2" xfId="17101" xr:uid="{00000000-0005-0000-0000-0000C01B0000}"/>
    <cellStyle name="20% - Accent3 13 2 3 2 2" xfId="39365" xr:uid="{00000000-0005-0000-0000-0000C11B0000}"/>
    <cellStyle name="20% - Accent3 13 2 3 3" xfId="28273" xr:uid="{00000000-0005-0000-0000-0000C21B0000}"/>
    <cellStyle name="20% - Accent3 13 2 4" xfId="12517" xr:uid="{00000000-0005-0000-0000-0000C31B0000}"/>
    <cellStyle name="20% - Accent3 13 2 4 2" xfId="34782" xr:uid="{00000000-0005-0000-0000-0000C41B0000}"/>
    <cellStyle name="20% - Accent3 13 2 5" xfId="23690" xr:uid="{00000000-0005-0000-0000-0000C51B0000}"/>
    <cellStyle name="20% - Accent3 13 3" xfId="4154" xr:uid="{00000000-0005-0000-0000-0000C61B0000}"/>
    <cellStyle name="20% - Accent3 13 3 2" xfId="8737" xr:uid="{00000000-0005-0000-0000-0000C71B0000}"/>
    <cellStyle name="20% - Accent3 13 3 2 2" xfId="19834" xr:uid="{00000000-0005-0000-0000-0000C81B0000}"/>
    <cellStyle name="20% - Accent3 13 3 2 2 2" xfId="42098" xr:uid="{00000000-0005-0000-0000-0000C91B0000}"/>
    <cellStyle name="20% - Accent3 13 3 2 3" xfId="31006" xr:uid="{00000000-0005-0000-0000-0000CA1B0000}"/>
    <cellStyle name="20% - Accent3 13 3 3" xfId="15251" xr:uid="{00000000-0005-0000-0000-0000CB1B0000}"/>
    <cellStyle name="20% - Accent3 13 3 3 2" xfId="37516" xr:uid="{00000000-0005-0000-0000-0000CC1B0000}"/>
    <cellStyle name="20% - Accent3 13 3 4" xfId="26424" xr:uid="{00000000-0005-0000-0000-0000CD1B0000}"/>
    <cellStyle name="20% - Accent3 13 4" xfId="2345" xr:uid="{00000000-0005-0000-0000-0000CE1B0000}"/>
    <cellStyle name="20% - Accent3 13 4 2" xfId="6928" xr:uid="{00000000-0005-0000-0000-0000CF1B0000}"/>
    <cellStyle name="20% - Accent3 13 4 2 2" xfId="18025" xr:uid="{00000000-0005-0000-0000-0000D01B0000}"/>
    <cellStyle name="20% - Accent3 13 4 2 2 2" xfId="40289" xr:uid="{00000000-0005-0000-0000-0000D11B0000}"/>
    <cellStyle name="20% - Accent3 13 4 2 3" xfId="29197" xr:uid="{00000000-0005-0000-0000-0000D21B0000}"/>
    <cellStyle name="20% - Accent3 13 4 3" xfId="13442" xr:uid="{00000000-0005-0000-0000-0000D31B0000}"/>
    <cellStyle name="20% - Accent3 13 4 3 2" xfId="35707" xr:uid="{00000000-0005-0000-0000-0000D41B0000}"/>
    <cellStyle name="20% - Accent3 13 4 4" xfId="24615" xr:uid="{00000000-0005-0000-0000-0000D51B0000}"/>
    <cellStyle name="20% - Accent3 13 5" xfId="5079" xr:uid="{00000000-0005-0000-0000-0000D61B0000}"/>
    <cellStyle name="20% - Accent3 13 5 2" xfId="16176" xr:uid="{00000000-0005-0000-0000-0000D71B0000}"/>
    <cellStyle name="20% - Accent3 13 5 2 2" xfId="38440" xr:uid="{00000000-0005-0000-0000-0000D81B0000}"/>
    <cellStyle name="20% - Accent3 13 5 3" xfId="27348" xr:uid="{00000000-0005-0000-0000-0000D91B0000}"/>
    <cellStyle name="20% - Accent3 13 6" xfId="488" xr:uid="{00000000-0005-0000-0000-0000DA1B0000}"/>
    <cellStyle name="20% - Accent3 13 6 2" xfId="11604" xr:uid="{00000000-0005-0000-0000-0000DB1B0000}"/>
    <cellStyle name="20% - Accent3 13 6 2 2" xfId="33870" xr:uid="{00000000-0005-0000-0000-0000DC1B0000}"/>
    <cellStyle name="20% - Accent3 13 6 3" xfId="22778" xr:uid="{00000000-0005-0000-0000-0000DD1B0000}"/>
    <cellStyle name="20% - Accent3 13 7" xfId="11381" xr:uid="{00000000-0005-0000-0000-0000DE1B0000}"/>
    <cellStyle name="20% - Accent3 13 7 2" xfId="33647" xr:uid="{00000000-0005-0000-0000-0000DF1B0000}"/>
    <cellStyle name="20% - Accent3 13 8" xfId="22555" xr:uid="{00000000-0005-0000-0000-0000E01B0000}"/>
    <cellStyle name="20% - Accent3 130" xfId="10454" xr:uid="{00000000-0005-0000-0000-0000E11B0000}"/>
    <cellStyle name="20% - Accent3 130 2" xfId="21550" xr:uid="{00000000-0005-0000-0000-0000E21B0000}"/>
    <cellStyle name="20% - Accent3 130 2 2" xfId="43814" xr:uid="{00000000-0005-0000-0000-0000E31B0000}"/>
    <cellStyle name="20% - Accent3 130 3" xfId="32722" xr:uid="{00000000-0005-0000-0000-0000E41B0000}"/>
    <cellStyle name="20% - Accent3 131" xfId="10480" xr:uid="{00000000-0005-0000-0000-0000E51B0000}"/>
    <cellStyle name="20% - Accent3 131 2" xfId="21576" xr:uid="{00000000-0005-0000-0000-0000E61B0000}"/>
    <cellStyle name="20% - Accent3 131 2 2" xfId="43840" xr:uid="{00000000-0005-0000-0000-0000E71B0000}"/>
    <cellStyle name="20% - Accent3 131 3" xfId="32748" xr:uid="{00000000-0005-0000-0000-0000E81B0000}"/>
    <cellStyle name="20% - Accent3 132" xfId="10506" xr:uid="{00000000-0005-0000-0000-0000E91B0000}"/>
    <cellStyle name="20% - Accent3 132 2" xfId="21602" xr:uid="{00000000-0005-0000-0000-0000EA1B0000}"/>
    <cellStyle name="20% - Accent3 132 2 2" xfId="43866" xr:uid="{00000000-0005-0000-0000-0000EB1B0000}"/>
    <cellStyle name="20% - Accent3 132 3" xfId="32774" xr:uid="{00000000-0005-0000-0000-0000EC1B0000}"/>
    <cellStyle name="20% - Accent3 133" xfId="10532" xr:uid="{00000000-0005-0000-0000-0000ED1B0000}"/>
    <cellStyle name="20% - Accent3 133 2" xfId="21628" xr:uid="{00000000-0005-0000-0000-0000EE1B0000}"/>
    <cellStyle name="20% - Accent3 133 2 2" xfId="43892" xr:uid="{00000000-0005-0000-0000-0000EF1B0000}"/>
    <cellStyle name="20% - Accent3 133 3" xfId="32800" xr:uid="{00000000-0005-0000-0000-0000F01B0000}"/>
    <cellStyle name="20% - Accent3 134" xfId="10545" xr:uid="{00000000-0005-0000-0000-0000F11B0000}"/>
    <cellStyle name="20% - Accent3 134 2" xfId="21641" xr:uid="{00000000-0005-0000-0000-0000F21B0000}"/>
    <cellStyle name="20% - Accent3 134 2 2" xfId="43905" xr:uid="{00000000-0005-0000-0000-0000F31B0000}"/>
    <cellStyle name="20% - Accent3 134 3" xfId="32813" xr:uid="{00000000-0005-0000-0000-0000F41B0000}"/>
    <cellStyle name="20% - Accent3 135" xfId="10558" xr:uid="{00000000-0005-0000-0000-0000F51B0000}"/>
    <cellStyle name="20% - Accent3 135 2" xfId="21654" xr:uid="{00000000-0005-0000-0000-0000F61B0000}"/>
    <cellStyle name="20% - Accent3 135 2 2" xfId="43918" xr:uid="{00000000-0005-0000-0000-0000F71B0000}"/>
    <cellStyle name="20% - Accent3 135 3" xfId="32826" xr:uid="{00000000-0005-0000-0000-0000F81B0000}"/>
    <cellStyle name="20% - Accent3 136" xfId="10571" xr:uid="{00000000-0005-0000-0000-0000F91B0000}"/>
    <cellStyle name="20% - Accent3 136 2" xfId="21667" xr:uid="{00000000-0005-0000-0000-0000FA1B0000}"/>
    <cellStyle name="20% - Accent3 136 2 2" xfId="43931" xr:uid="{00000000-0005-0000-0000-0000FB1B0000}"/>
    <cellStyle name="20% - Accent3 136 3" xfId="32839" xr:uid="{00000000-0005-0000-0000-0000FC1B0000}"/>
    <cellStyle name="20% - Accent3 137" xfId="10584" xr:uid="{00000000-0005-0000-0000-0000FD1B0000}"/>
    <cellStyle name="20% - Accent3 137 2" xfId="21680" xr:uid="{00000000-0005-0000-0000-0000FE1B0000}"/>
    <cellStyle name="20% - Accent3 137 2 2" xfId="43944" xr:uid="{00000000-0005-0000-0000-0000FF1B0000}"/>
    <cellStyle name="20% - Accent3 137 3" xfId="32852" xr:uid="{00000000-0005-0000-0000-0000001C0000}"/>
    <cellStyle name="20% - Accent3 138" xfId="10610" xr:uid="{00000000-0005-0000-0000-0000011C0000}"/>
    <cellStyle name="20% - Accent3 138 2" xfId="21706" xr:uid="{00000000-0005-0000-0000-0000021C0000}"/>
    <cellStyle name="20% - Accent3 138 2 2" xfId="43970" xr:uid="{00000000-0005-0000-0000-0000031C0000}"/>
    <cellStyle name="20% - Accent3 138 3" xfId="32878" xr:uid="{00000000-0005-0000-0000-0000041C0000}"/>
    <cellStyle name="20% - Accent3 139" xfId="10623" xr:uid="{00000000-0005-0000-0000-0000051C0000}"/>
    <cellStyle name="20% - Accent3 139 2" xfId="21719" xr:uid="{00000000-0005-0000-0000-0000061C0000}"/>
    <cellStyle name="20% - Accent3 139 2 2" xfId="43983" xr:uid="{00000000-0005-0000-0000-0000071C0000}"/>
    <cellStyle name="20% - Accent3 139 3" xfId="32891" xr:uid="{00000000-0005-0000-0000-0000081C0000}"/>
    <cellStyle name="20% - Accent3 14" xfId="299" xr:uid="{00000000-0005-0000-0000-0000091C0000}"/>
    <cellStyle name="20% - Accent3 14 2" xfId="1425" xr:uid="{00000000-0005-0000-0000-00000A1C0000}"/>
    <cellStyle name="20% - Accent3 14 2 2" xfId="3243" xr:uid="{00000000-0005-0000-0000-00000B1C0000}"/>
    <cellStyle name="20% - Accent3 14 2 2 2" xfId="7826" xr:uid="{00000000-0005-0000-0000-00000C1C0000}"/>
    <cellStyle name="20% - Accent3 14 2 2 2 2" xfId="18923" xr:uid="{00000000-0005-0000-0000-00000D1C0000}"/>
    <cellStyle name="20% - Accent3 14 2 2 2 2 2" xfId="41187" xr:uid="{00000000-0005-0000-0000-00000E1C0000}"/>
    <cellStyle name="20% - Accent3 14 2 2 2 3" xfId="30095" xr:uid="{00000000-0005-0000-0000-00000F1C0000}"/>
    <cellStyle name="20% - Accent3 14 2 2 3" xfId="14340" xr:uid="{00000000-0005-0000-0000-0000101C0000}"/>
    <cellStyle name="20% - Accent3 14 2 2 3 2" xfId="36605" xr:uid="{00000000-0005-0000-0000-0000111C0000}"/>
    <cellStyle name="20% - Accent3 14 2 2 4" xfId="25513" xr:uid="{00000000-0005-0000-0000-0000121C0000}"/>
    <cellStyle name="20% - Accent3 14 2 3" xfId="6017" xr:uid="{00000000-0005-0000-0000-0000131C0000}"/>
    <cellStyle name="20% - Accent3 14 2 3 2" xfId="17114" xr:uid="{00000000-0005-0000-0000-0000141C0000}"/>
    <cellStyle name="20% - Accent3 14 2 3 2 2" xfId="39378" xr:uid="{00000000-0005-0000-0000-0000151C0000}"/>
    <cellStyle name="20% - Accent3 14 2 3 3" xfId="28286" xr:uid="{00000000-0005-0000-0000-0000161C0000}"/>
    <cellStyle name="20% - Accent3 14 2 4" xfId="12530" xr:uid="{00000000-0005-0000-0000-0000171C0000}"/>
    <cellStyle name="20% - Accent3 14 2 4 2" xfId="34795" xr:uid="{00000000-0005-0000-0000-0000181C0000}"/>
    <cellStyle name="20% - Accent3 14 2 5" xfId="23703" xr:uid="{00000000-0005-0000-0000-0000191C0000}"/>
    <cellStyle name="20% - Accent3 14 3" xfId="4167" xr:uid="{00000000-0005-0000-0000-00001A1C0000}"/>
    <cellStyle name="20% - Accent3 14 3 2" xfId="8750" xr:uid="{00000000-0005-0000-0000-00001B1C0000}"/>
    <cellStyle name="20% - Accent3 14 3 2 2" xfId="19847" xr:uid="{00000000-0005-0000-0000-00001C1C0000}"/>
    <cellStyle name="20% - Accent3 14 3 2 2 2" xfId="42111" xr:uid="{00000000-0005-0000-0000-00001D1C0000}"/>
    <cellStyle name="20% - Accent3 14 3 2 3" xfId="31019" xr:uid="{00000000-0005-0000-0000-00001E1C0000}"/>
    <cellStyle name="20% - Accent3 14 3 3" xfId="15264" xr:uid="{00000000-0005-0000-0000-00001F1C0000}"/>
    <cellStyle name="20% - Accent3 14 3 3 2" xfId="37529" xr:uid="{00000000-0005-0000-0000-0000201C0000}"/>
    <cellStyle name="20% - Accent3 14 3 4" xfId="26437" xr:uid="{00000000-0005-0000-0000-0000211C0000}"/>
    <cellStyle name="20% - Accent3 14 4" xfId="2358" xr:uid="{00000000-0005-0000-0000-0000221C0000}"/>
    <cellStyle name="20% - Accent3 14 4 2" xfId="6941" xr:uid="{00000000-0005-0000-0000-0000231C0000}"/>
    <cellStyle name="20% - Accent3 14 4 2 2" xfId="18038" xr:uid="{00000000-0005-0000-0000-0000241C0000}"/>
    <cellStyle name="20% - Accent3 14 4 2 2 2" xfId="40302" xr:uid="{00000000-0005-0000-0000-0000251C0000}"/>
    <cellStyle name="20% - Accent3 14 4 2 3" xfId="29210" xr:uid="{00000000-0005-0000-0000-0000261C0000}"/>
    <cellStyle name="20% - Accent3 14 4 3" xfId="13455" xr:uid="{00000000-0005-0000-0000-0000271C0000}"/>
    <cellStyle name="20% - Accent3 14 4 3 2" xfId="35720" xr:uid="{00000000-0005-0000-0000-0000281C0000}"/>
    <cellStyle name="20% - Accent3 14 4 4" xfId="24628" xr:uid="{00000000-0005-0000-0000-0000291C0000}"/>
    <cellStyle name="20% - Accent3 14 5" xfId="5092" xr:uid="{00000000-0005-0000-0000-00002A1C0000}"/>
    <cellStyle name="20% - Accent3 14 5 2" xfId="16189" xr:uid="{00000000-0005-0000-0000-00002B1C0000}"/>
    <cellStyle name="20% - Accent3 14 5 2 2" xfId="38453" xr:uid="{00000000-0005-0000-0000-00002C1C0000}"/>
    <cellStyle name="20% - Accent3 14 5 3" xfId="27361" xr:uid="{00000000-0005-0000-0000-00002D1C0000}"/>
    <cellStyle name="20% - Accent3 14 6" xfId="501" xr:uid="{00000000-0005-0000-0000-00002E1C0000}"/>
    <cellStyle name="20% - Accent3 14 6 2" xfId="11617" xr:uid="{00000000-0005-0000-0000-00002F1C0000}"/>
    <cellStyle name="20% - Accent3 14 6 2 2" xfId="33883" xr:uid="{00000000-0005-0000-0000-0000301C0000}"/>
    <cellStyle name="20% - Accent3 14 6 3" xfId="22791" xr:uid="{00000000-0005-0000-0000-0000311C0000}"/>
    <cellStyle name="20% - Accent3 14 7" xfId="11420" xr:uid="{00000000-0005-0000-0000-0000321C0000}"/>
    <cellStyle name="20% - Accent3 14 7 2" xfId="33686" xr:uid="{00000000-0005-0000-0000-0000331C0000}"/>
    <cellStyle name="20% - Accent3 14 8" xfId="22594" xr:uid="{00000000-0005-0000-0000-0000341C0000}"/>
    <cellStyle name="20% - Accent3 140" xfId="10636" xr:uid="{00000000-0005-0000-0000-0000351C0000}"/>
    <cellStyle name="20% - Accent3 140 2" xfId="21732" xr:uid="{00000000-0005-0000-0000-0000361C0000}"/>
    <cellStyle name="20% - Accent3 140 2 2" xfId="43996" xr:uid="{00000000-0005-0000-0000-0000371C0000}"/>
    <cellStyle name="20% - Accent3 140 3" xfId="32904" xr:uid="{00000000-0005-0000-0000-0000381C0000}"/>
    <cellStyle name="20% - Accent3 141" xfId="10649" xr:uid="{00000000-0005-0000-0000-0000391C0000}"/>
    <cellStyle name="20% - Accent3 141 2" xfId="21745" xr:uid="{00000000-0005-0000-0000-00003A1C0000}"/>
    <cellStyle name="20% - Accent3 141 2 2" xfId="44009" xr:uid="{00000000-0005-0000-0000-00003B1C0000}"/>
    <cellStyle name="20% - Accent3 141 3" xfId="32917" xr:uid="{00000000-0005-0000-0000-00003C1C0000}"/>
    <cellStyle name="20% - Accent3 142" xfId="10662" xr:uid="{00000000-0005-0000-0000-00003D1C0000}"/>
    <cellStyle name="20% - Accent3 142 2" xfId="21758" xr:uid="{00000000-0005-0000-0000-00003E1C0000}"/>
    <cellStyle name="20% - Accent3 142 2 2" xfId="44022" xr:uid="{00000000-0005-0000-0000-00003F1C0000}"/>
    <cellStyle name="20% - Accent3 142 3" xfId="32930" xr:uid="{00000000-0005-0000-0000-0000401C0000}"/>
    <cellStyle name="20% - Accent3 143" xfId="10675" xr:uid="{00000000-0005-0000-0000-0000411C0000}"/>
    <cellStyle name="20% - Accent3 143 2" xfId="21771" xr:uid="{00000000-0005-0000-0000-0000421C0000}"/>
    <cellStyle name="20% - Accent3 143 2 2" xfId="44035" xr:uid="{00000000-0005-0000-0000-0000431C0000}"/>
    <cellStyle name="20% - Accent3 143 3" xfId="32943" xr:uid="{00000000-0005-0000-0000-0000441C0000}"/>
    <cellStyle name="20% - Accent3 144" xfId="10688" xr:uid="{00000000-0005-0000-0000-0000451C0000}"/>
    <cellStyle name="20% - Accent3 144 2" xfId="21784" xr:uid="{00000000-0005-0000-0000-0000461C0000}"/>
    <cellStyle name="20% - Accent3 144 2 2" xfId="44048" xr:uid="{00000000-0005-0000-0000-0000471C0000}"/>
    <cellStyle name="20% - Accent3 144 3" xfId="32956" xr:uid="{00000000-0005-0000-0000-0000481C0000}"/>
    <cellStyle name="20% - Accent3 145" xfId="10701" xr:uid="{00000000-0005-0000-0000-0000491C0000}"/>
    <cellStyle name="20% - Accent3 145 2" xfId="21797" xr:uid="{00000000-0005-0000-0000-00004A1C0000}"/>
    <cellStyle name="20% - Accent3 145 2 2" xfId="44061" xr:uid="{00000000-0005-0000-0000-00004B1C0000}"/>
    <cellStyle name="20% - Accent3 145 3" xfId="32969" xr:uid="{00000000-0005-0000-0000-00004C1C0000}"/>
    <cellStyle name="20% - Accent3 146" xfId="10714" xr:uid="{00000000-0005-0000-0000-00004D1C0000}"/>
    <cellStyle name="20% - Accent3 146 2" xfId="21810" xr:uid="{00000000-0005-0000-0000-00004E1C0000}"/>
    <cellStyle name="20% - Accent3 146 2 2" xfId="44074" xr:uid="{00000000-0005-0000-0000-00004F1C0000}"/>
    <cellStyle name="20% - Accent3 146 3" xfId="32982" xr:uid="{00000000-0005-0000-0000-0000501C0000}"/>
    <cellStyle name="20% - Accent3 147" xfId="10727" xr:uid="{00000000-0005-0000-0000-0000511C0000}"/>
    <cellStyle name="20% - Accent3 147 2" xfId="21823" xr:uid="{00000000-0005-0000-0000-0000521C0000}"/>
    <cellStyle name="20% - Accent3 147 2 2" xfId="44087" xr:uid="{00000000-0005-0000-0000-0000531C0000}"/>
    <cellStyle name="20% - Accent3 147 3" xfId="32995" xr:uid="{00000000-0005-0000-0000-0000541C0000}"/>
    <cellStyle name="20% - Accent3 148" xfId="10740" xr:uid="{00000000-0005-0000-0000-0000551C0000}"/>
    <cellStyle name="20% - Accent3 148 2" xfId="21836" xr:uid="{00000000-0005-0000-0000-0000561C0000}"/>
    <cellStyle name="20% - Accent3 148 2 2" xfId="44100" xr:uid="{00000000-0005-0000-0000-0000571C0000}"/>
    <cellStyle name="20% - Accent3 148 3" xfId="33008" xr:uid="{00000000-0005-0000-0000-0000581C0000}"/>
    <cellStyle name="20% - Accent3 149" xfId="10753" xr:uid="{00000000-0005-0000-0000-0000591C0000}"/>
    <cellStyle name="20% - Accent3 149 2" xfId="21849" xr:uid="{00000000-0005-0000-0000-00005A1C0000}"/>
    <cellStyle name="20% - Accent3 149 2 2" xfId="44113" xr:uid="{00000000-0005-0000-0000-00005B1C0000}"/>
    <cellStyle name="20% - Accent3 149 3" xfId="33021" xr:uid="{00000000-0005-0000-0000-00005C1C0000}"/>
    <cellStyle name="20% - Accent3 15" xfId="326" xr:uid="{00000000-0005-0000-0000-00005D1C0000}"/>
    <cellStyle name="20% - Accent3 15 2" xfId="1438" xr:uid="{00000000-0005-0000-0000-00005E1C0000}"/>
    <cellStyle name="20% - Accent3 15 2 2" xfId="3256" xr:uid="{00000000-0005-0000-0000-00005F1C0000}"/>
    <cellStyle name="20% - Accent3 15 2 2 2" xfId="7839" xr:uid="{00000000-0005-0000-0000-0000601C0000}"/>
    <cellStyle name="20% - Accent3 15 2 2 2 2" xfId="18936" xr:uid="{00000000-0005-0000-0000-0000611C0000}"/>
    <cellStyle name="20% - Accent3 15 2 2 2 2 2" xfId="41200" xr:uid="{00000000-0005-0000-0000-0000621C0000}"/>
    <cellStyle name="20% - Accent3 15 2 2 2 3" xfId="30108" xr:uid="{00000000-0005-0000-0000-0000631C0000}"/>
    <cellStyle name="20% - Accent3 15 2 2 3" xfId="14353" xr:uid="{00000000-0005-0000-0000-0000641C0000}"/>
    <cellStyle name="20% - Accent3 15 2 2 3 2" xfId="36618" xr:uid="{00000000-0005-0000-0000-0000651C0000}"/>
    <cellStyle name="20% - Accent3 15 2 2 4" xfId="25526" xr:uid="{00000000-0005-0000-0000-0000661C0000}"/>
    <cellStyle name="20% - Accent3 15 2 3" xfId="6030" xr:uid="{00000000-0005-0000-0000-0000671C0000}"/>
    <cellStyle name="20% - Accent3 15 2 3 2" xfId="17127" xr:uid="{00000000-0005-0000-0000-0000681C0000}"/>
    <cellStyle name="20% - Accent3 15 2 3 2 2" xfId="39391" xr:uid="{00000000-0005-0000-0000-0000691C0000}"/>
    <cellStyle name="20% - Accent3 15 2 3 3" xfId="28299" xr:uid="{00000000-0005-0000-0000-00006A1C0000}"/>
    <cellStyle name="20% - Accent3 15 2 4" xfId="12543" xr:uid="{00000000-0005-0000-0000-00006B1C0000}"/>
    <cellStyle name="20% - Accent3 15 2 4 2" xfId="34808" xr:uid="{00000000-0005-0000-0000-00006C1C0000}"/>
    <cellStyle name="20% - Accent3 15 2 5" xfId="23716" xr:uid="{00000000-0005-0000-0000-00006D1C0000}"/>
    <cellStyle name="20% - Accent3 15 3" xfId="4180" xr:uid="{00000000-0005-0000-0000-00006E1C0000}"/>
    <cellStyle name="20% - Accent3 15 3 2" xfId="8763" xr:uid="{00000000-0005-0000-0000-00006F1C0000}"/>
    <cellStyle name="20% - Accent3 15 3 2 2" xfId="19860" xr:uid="{00000000-0005-0000-0000-0000701C0000}"/>
    <cellStyle name="20% - Accent3 15 3 2 2 2" xfId="42124" xr:uid="{00000000-0005-0000-0000-0000711C0000}"/>
    <cellStyle name="20% - Accent3 15 3 2 3" xfId="31032" xr:uid="{00000000-0005-0000-0000-0000721C0000}"/>
    <cellStyle name="20% - Accent3 15 3 3" xfId="15277" xr:uid="{00000000-0005-0000-0000-0000731C0000}"/>
    <cellStyle name="20% - Accent3 15 3 3 2" xfId="37542" xr:uid="{00000000-0005-0000-0000-0000741C0000}"/>
    <cellStyle name="20% - Accent3 15 3 4" xfId="26450" xr:uid="{00000000-0005-0000-0000-0000751C0000}"/>
    <cellStyle name="20% - Accent3 15 4" xfId="2371" xr:uid="{00000000-0005-0000-0000-0000761C0000}"/>
    <cellStyle name="20% - Accent3 15 4 2" xfId="6954" xr:uid="{00000000-0005-0000-0000-0000771C0000}"/>
    <cellStyle name="20% - Accent3 15 4 2 2" xfId="18051" xr:uid="{00000000-0005-0000-0000-0000781C0000}"/>
    <cellStyle name="20% - Accent3 15 4 2 2 2" xfId="40315" xr:uid="{00000000-0005-0000-0000-0000791C0000}"/>
    <cellStyle name="20% - Accent3 15 4 2 3" xfId="29223" xr:uid="{00000000-0005-0000-0000-00007A1C0000}"/>
    <cellStyle name="20% - Accent3 15 4 3" xfId="13468" xr:uid="{00000000-0005-0000-0000-00007B1C0000}"/>
    <cellStyle name="20% - Accent3 15 4 3 2" xfId="35733" xr:uid="{00000000-0005-0000-0000-00007C1C0000}"/>
    <cellStyle name="20% - Accent3 15 4 4" xfId="24641" xr:uid="{00000000-0005-0000-0000-00007D1C0000}"/>
    <cellStyle name="20% - Accent3 15 5" xfId="5105" xr:uid="{00000000-0005-0000-0000-00007E1C0000}"/>
    <cellStyle name="20% - Accent3 15 5 2" xfId="16202" xr:uid="{00000000-0005-0000-0000-00007F1C0000}"/>
    <cellStyle name="20% - Accent3 15 5 2 2" xfId="38466" xr:uid="{00000000-0005-0000-0000-0000801C0000}"/>
    <cellStyle name="20% - Accent3 15 5 3" xfId="27374" xr:uid="{00000000-0005-0000-0000-0000811C0000}"/>
    <cellStyle name="20% - Accent3 15 6" xfId="11447" xr:uid="{00000000-0005-0000-0000-0000821C0000}"/>
    <cellStyle name="20% - Accent3 15 6 2" xfId="33713" xr:uid="{00000000-0005-0000-0000-0000831C0000}"/>
    <cellStyle name="20% - Accent3 15 7" xfId="22621" xr:uid="{00000000-0005-0000-0000-0000841C0000}"/>
    <cellStyle name="20% - Accent3 150" xfId="10766" xr:uid="{00000000-0005-0000-0000-0000851C0000}"/>
    <cellStyle name="20% - Accent3 150 2" xfId="21862" xr:uid="{00000000-0005-0000-0000-0000861C0000}"/>
    <cellStyle name="20% - Accent3 150 2 2" xfId="44126" xr:uid="{00000000-0005-0000-0000-0000871C0000}"/>
    <cellStyle name="20% - Accent3 150 3" xfId="33034" xr:uid="{00000000-0005-0000-0000-0000881C0000}"/>
    <cellStyle name="20% - Accent3 151" xfId="10792" xr:uid="{00000000-0005-0000-0000-0000891C0000}"/>
    <cellStyle name="20% - Accent3 151 2" xfId="21888" xr:uid="{00000000-0005-0000-0000-00008A1C0000}"/>
    <cellStyle name="20% - Accent3 151 2 2" xfId="44152" xr:uid="{00000000-0005-0000-0000-00008B1C0000}"/>
    <cellStyle name="20% - Accent3 151 3" xfId="33060" xr:uid="{00000000-0005-0000-0000-00008C1C0000}"/>
    <cellStyle name="20% - Accent3 152" xfId="10805" xr:uid="{00000000-0005-0000-0000-00008D1C0000}"/>
    <cellStyle name="20% - Accent3 152 2" xfId="21901" xr:uid="{00000000-0005-0000-0000-00008E1C0000}"/>
    <cellStyle name="20% - Accent3 152 2 2" xfId="44165" xr:uid="{00000000-0005-0000-0000-00008F1C0000}"/>
    <cellStyle name="20% - Accent3 152 3" xfId="33073" xr:uid="{00000000-0005-0000-0000-0000901C0000}"/>
    <cellStyle name="20% - Accent3 153" xfId="10818" xr:uid="{00000000-0005-0000-0000-0000911C0000}"/>
    <cellStyle name="20% - Accent3 153 2" xfId="21914" xr:uid="{00000000-0005-0000-0000-0000921C0000}"/>
    <cellStyle name="20% - Accent3 153 2 2" xfId="44178" xr:uid="{00000000-0005-0000-0000-0000931C0000}"/>
    <cellStyle name="20% - Accent3 153 3" xfId="33086" xr:uid="{00000000-0005-0000-0000-0000941C0000}"/>
    <cellStyle name="20% - Accent3 154" xfId="10831" xr:uid="{00000000-0005-0000-0000-0000951C0000}"/>
    <cellStyle name="20% - Accent3 154 2" xfId="21927" xr:uid="{00000000-0005-0000-0000-0000961C0000}"/>
    <cellStyle name="20% - Accent3 154 2 2" xfId="44191" xr:uid="{00000000-0005-0000-0000-0000971C0000}"/>
    <cellStyle name="20% - Accent3 154 3" xfId="33099" xr:uid="{00000000-0005-0000-0000-0000981C0000}"/>
    <cellStyle name="20% - Accent3 155" xfId="10844" xr:uid="{00000000-0005-0000-0000-0000991C0000}"/>
    <cellStyle name="20% - Accent3 155 2" xfId="33112" xr:uid="{00000000-0005-0000-0000-00009A1C0000}"/>
    <cellStyle name="20% - Accent3 156" xfId="10857" xr:uid="{00000000-0005-0000-0000-00009B1C0000}"/>
    <cellStyle name="20% - Accent3 156 2" xfId="33125" xr:uid="{00000000-0005-0000-0000-00009C1C0000}"/>
    <cellStyle name="20% - Accent3 157" xfId="10870" xr:uid="{00000000-0005-0000-0000-00009D1C0000}"/>
    <cellStyle name="20% - Accent3 157 2" xfId="33138" xr:uid="{00000000-0005-0000-0000-00009E1C0000}"/>
    <cellStyle name="20% - Accent3 158" xfId="10883" xr:uid="{00000000-0005-0000-0000-00009F1C0000}"/>
    <cellStyle name="20% - Accent3 158 2" xfId="33151" xr:uid="{00000000-0005-0000-0000-0000A01C0000}"/>
    <cellStyle name="20% - Accent3 159" xfId="10896" xr:uid="{00000000-0005-0000-0000-0000A11C0000}"/>
    <cellStyle name="20% - Accent3 159 2" xfId="33164" xr:uid="{00000000-0005-0000-0000-0000A21C0000}"/>
    <cellStyle name="20% - Accent3 16" xfId="514" xr:uid="{00000000-0005-0000-0000-0000A31C0000}"/>
    <cellStyle name="20% - Accent3 16 2" xfId="1451" xr:uid="{00000000-0005-0000-0000-0000A41C0000}"/>
    <cellStyle name="20% - Accent3 16 2 2" xfId="3269" xr:uid="{00000000-0005-0000-0000-0000A51C0000}"/>
    <cellStyle name="20% - Accent3 16 2 2 2" xfId="7852" xr:uid="{00000000-0005-0000-0000-0000A61C0000}"/>
    <cellStyle name="20% - Accent3 16 2 2 2 2" xfId="18949" xr:uid="{00000000-0005-0000-0000-0000A71C0000}"/>
    <cellStyle name="20% - Accent3 16 2 2 2 2 2" xfId="41213" xr:uid="{00000000-0005-0000-0000-0000A81C0000}"/>
    <cellStyle name="20% - Accent3 16 2 2 2 3" xfId="30121" xr:uid="{00000000-0005-0000-0000-0000A91C0000}"/>
    <cellStyle name="20% - Accent3 16 2 2 3" xfId="14366" xr:uid="{00000000-0005-0000-0000-0000AA1C0000}"/>
    <cellStyle name="20% - Accent3 16 2 2 3 2" xfId="36631" xr:uid="{00000000-0005-0000-0000-0000AB1C0000}"/>
    <cellStyle name="20% - Accent3 16 2 2 4" xfId="25539" xr:uid="{00000000-0005-0000-0000-0000AC1C0000}"/>
    <cellStyle name="20% - Accent3 16 2 3" xfId="6043" xr:uid="{00000000-0005-0000-0000-0000AD1C0000}"/>
    <cellStyle name="20% - Accent3 16 2 3 2" xfId="17140" xr:uid="{00000000-0005-0000-0000-0000AE1C0000}"/>
    <cellStyle name="20% - Accent3 16 2 3 2 2" xfId="39404" xr:uid="{00000000-0005-0000-0000-0000AF1C0000}"/>
    <cellStyle name="20% - Accent3 16 2 3 3" xfId="28312" xr:uid="{00000000-0005-0000-0000-0000B01C0000}"/>
    <cellStyle name="20% - Accent3 16 2 4" xfId="12556" xr:uid="{00000000-0005-0000-0000-0000B11C0000}"/>
    <cellStyle name="20% - Accent3 16 2 4 2" xfId="34821" xr:uid="{00000000-0005-0000-0000-0000B21C0000}"/>
    <cellStyle name="20% - Accent3 16 2 5" xfId="23729" xr:uid="{00000000-0005-0000-0000-0000B31C0000}"/>
    <cellStyle name="20% - Accent3 16 3" xfId="4193" xr:uid="{00000000-0005-0000-0000-0000B41C0000}"/>
    <cellStyle name="20% - Accent3 16 3 2" xfId="8776" xr:uid="{00000000-0005-0000-0000-0000B51C0000}"/>
    <cellStyle name="20% - Accent3 16 3 2 2" xfId="19873" xr:uid="{00000000-0005-0000-0000-0000B61C0000}"/>
    <cellStyle name="20% - Accent3 16 3 2 2 2" xfId="42137" xr:uid="{00000000-0005-0000-0000-0000B71C0000}"/>
    <cellStyle name="20% - Accent3 16 3 2 3" xfId="31045" xr:uid="{00000000-0005-0000-0000-0000B81C0000}"/>
    <cellStyle name="20% - Accent3 16 3 3" xfId="15290" xr:uid="{00000000-0005-0000-0000-0000B91C0000}"/>
    <cellStyle name="20% - Accent3 16 3 3 2" xfId="37555" xr:uid="{00000000-0005-0000-0000-0000BA1C0000}"/>
    <cellStyle name="20% - Accent3 16 3 4" xfId="26463" xr:uid="{00000000-0005-0000-0000-0000BB1C0000}"/>
    <cellStyle name="20% - Accent3 16 4" xfId="2384" xr:uid="{00000000-0005-0000-0000-0000BC1C0000}"/>
    <cellStyle name="20% - Accent3 16 4 2" xfId="6967" xr:uid="{00000000-0005-0000-0000-0000BD1C0000}"/>
    <cellStyle name="20% - Accent3 16 4 2 2" xfId="18064" xr:uid="{00000000-0005-0000-0000-0000BE1C0000}"/>
    <cellStyle name="20% - Accent3 16 4 2 2 2" xfId="40328" xr:uid="{00000000-0005-0000-0000-0000BF1C0000}"/>
    <cellStyle name="20% - Accent3 16 4 2 3" xfId="29236" xr:uid="{00000000-0005-0000-0000-0000C01C0000}"/>
    <cellStyle name="20% - Accent3 16 4 3" xfId="13481" xr:uid="{00000000-0005-0000-0000-0000C11C0000}"/>
    <cellStyle name="20% - Accent3 16 4 3 2" xfId="35746" xr:uid="{00000000-0005-0000-0000-0000C21C0000}"/>
    <cellStyle name="20% - Accent3 16 4 4" xfId="24654" xr:uid="{00000000-0005-0000-0000-0000C31C0000}"/>
    <cellStyle name="20% - Accent3 16 5" xfId="5118" xr:uid="{00000000-0005-0000-0000-0000C41C0000}"/>
    <cellStyle name="20% - Accent3 16 5 2" xfId="16215" xr:uid="{00000000-0005-0000-0000-0000C51C0000}"/>
    <cellStyle name="20% - Accent3 16 5 2 2" xfId="38479" xr:uid="{00000000-0005-0000-0000-0000C61C0000}"/>
    <cellStyle name="20% - Accent3 16 5 3" xfId="27387" xr:uid="{00000000-0005-0000-0000-0000C71C0000}"/>
    <cellStyle name="20% - Accent3 16 6" xfId="11630" xr:uid="{00000000-0005-0000-0000-0000C81C0000}"/>
    <cellStyle name="20% - Accent3 16 6 2" xfId="33896" xr:uid="{00000000-0005-0000-0000-0000C91C0000}"/>
    <cellStyle name="20% - Accent3 16 7" xfId="22804" xr:uid="{00000000-0005-0000-0000-0000CA1C0000}"/>
    <cellStyle name="20% - Accent3 160" xfId="10909" xr:uid="{00000000-0005-0000-0000-0000CB1C0000}"/>
    <cellStyle name="20% - Accent3 160 2" xfId="33177" xr:uid="{00000000-0005-0000-0000-0000CC1C0000}"/>
    <cellStyle name="20% - Accent3 161" xfId="10922" xr:uid="{00000000-0005-0000-0000-0000CD1C0000}"/>
    <cellStyle name="20% - Accent3 161 2" xfId="33190" xr:uid="{00000000-0005-0000-0000-0000CE1C0000}"/>
    <cellStyle name="20% - Accent3 162" xfId="10935" xr:uid="{00000000-0005-0000-0000-0000CF1C0000}"/>
    <cellStyle name="20% - Accent3 162 2" xfId="33203" xr:uid="{00000000-0005-0000-0000-0000D01C0000}"/>
    <cellStyle name="20% - Accent3 163" xfId="10948" xr:uid="{00000000-0005-0000-0000-0000D11C0000}"/>
    <cellStyle name="20% - Accent3 163 2" xfId="33216" xr:uid="{00000000-0005-0000-0000-0000D21C0000}"/>
    <cellStyle name="20% - Accent3 164" xfId="10961" xr:uid="{00000000-0005-0000-0000-0000D31C0000}"/>
    <cellStyle name="20% - Accent3 164 2" xfId="33229" xr:uid="{00000000-0005-0000-0000-0000D41C0000}"/>
    <cellStyle name="20% - Accent3 165" xfId="10974" xr:uid="{00000000-0005-0000-0000-0000D51C0000}"/>
    <cellStyle name="20% - Accent3 165 2" xfId="33242" xr:uid="{00000000-0005-0000-0000-0000D61C0000}"/>
    <cellStyle name="20% - Accent3 166" xfId="10987" xr:uid="{00000000-0005-0000-0000-0000D71C0000}"/>
    <cellStyle name="20% - Accent3 166 2" xfId="33255" xr:uid="{00000000-0005-0000-0000-0000D81C0000}"/>
    <cellStyle name="20% - Accent3 167" xfId="11000" xr:uid="{00000000-0005-0000-0000-0000D91C0000}"/>
    <cellStyle name="20% - Accent3 167 2" xfId="33268" xr:uid="{00000000-0005-0000-0000-0000DA1C0000}"/>
    <cellStyle name="20% - Accent3 168" xfId="11013" xr:uid="{00000000-0005-0000-0000-0000DB1C0000}"/>
    <cellStyle name="20% - Accent3 168 2" xfId="33281" xr:uid="{00000000-0005-0000-0000-0000DC1C0000}"/>
    <cellStyle name="20% - Accent3 169" xfId="11026" xr:uid="{00000000-0005-0000-0000-0000DD1C0000}"/>
    <cellStyle name="20% - Accent3 169 2" xfId="33294" xr:uid="{00000000-0005-0000-0000-0000DE1C0000}"/>
    <cellStyle name="20% - Accent3 17" xfId="527" xr:uid="{00000000-0005-0000-0000-0000DF1C0000}"/>
    <cellStyle name="20% - Accent3 17 2" xfId="1464" xr:uid="{00000000-0005-0000-0000-0000E01C0000}"/>
    <cellStyle name="20% - Accent3 17 2 2" xfId="3282" xr:uid="{00000000-0005-0000-0000-0000E11C0000}"/>
    <cellStyle name="20% - Accent3 17 2 2 2" xfId="7865" xr:uid="{00000000-0005-0000-0000-0000E21C0000}"/>
    <cellStyle name="20% - Accent3 17 2 2 2 2" xfId="18962" xr:uid="{00000000-0005-0000-0000-0000E31C0000}"/>
    <cellStyle name="20% - Accent3 17 2 2 2 2 2" xfId="41226" xr:uid="{00000000-0005-0000-0000-0000E41C0000}"/>
    <cellStyle name="20% - Accent3 17 2 2 2 3" xfId="30134" xr:uid="{00000000-0005-0000-0000-0000E51C0000}"/>
    <cellStyle name="20% - Accent3 17 2 2 3" xfId="14379" xr:uid="{00000000-0005-0000-0000-0000E61C0000}"/>
    <cellStyle name="20% - Accent3 17 2 2 3 2" xfId="36644" xr:uid="{00000000-0005-0000-0000-0000E71C0000}"/>
    <cellStyle name="20% - Accent3 17 2 2 4" xfId="25552" xr:uid="{00000000-0005-0000-0000-0000E81C0000}"/>
    <cellStyle name="20% - Accent3 17 2 3" xfId="6056" xr:uid="{00000000-0005-0000-0000-0000E91C0000}"/>
    <cellStyle name="20% - Accent3 17 2 3 2" xfId="17153" xr:uid="{00000000-0005-0000-0000-0000EA1C0000}"/>
    <cellStyle name="20% - Accent3 17 2 3 2 2" xfId="39417" xr:uid="{00000000-0005-0000-0000-0000EB1C0000}"/>
    <cellStyle name="20% - Accent3 17 2 3 3" xfId="28325" xr:uid="{00000000-0005-0000-0000-0000EC1C0000}"/>
    <cellStyle name="20% - Accent3 17 2 4" xfId="12569" xr:uid="{00000000-0005-0000-0000-0000ED1C0000}"/>
    <cellStyle name="20% - Accent3 17 2 4 2" xfId="34834" xr:uid="{00000000-0005-0000-0000-0000EE1C0000}"/>
    <cellStyle name="20% - Accent3 17 2 5" xfId="23742" xr:uid="{00000000-0005-0000-0000-0000EF1C0000}"/>
    <cellStyle name="20% - Accent3 17 3" xfId="4206" xr:uid="{00000000-0005-0000-0000-0000F01C0000}"/>
    <cellStyle name="20% - Accent3 17 3 2" xfId="8789" xr:uid="{00000000-0005-0000-0000-0000F11C0000}"/>
    <cellStyle name="20% - Accent3 17 3 2 2" xfId="19886" xr:uid="{00000000-0005-0000-0000-0000F21C0000}"/>
    <cellStyle name="20% - Accent3 17 3 2 2 2" xfId="42150" xr:uid="{00000000-0005-0000-0000-0000F31C0000}"/>
    <cellStyle name="20% - Accent3 17 3 2 3" xfId="31058" xr:uid="{00000000-0005-0000-0000-0000F41C0000}"/>
    <cellStyle name="20% - Accent3 17 3 3" xfId="15303" xr:uid="{00000000-0005-0000-0000-0000F51C0000}"/>
    <cellStyle name="20% - Accent3 17 3 3 2" xfId="37568" xr:uid="{00000000-0005-0000-0000-0000F61C0000}"/>
    <cellStyle name="20% - Accent3 17 3 4" xfId="26476" xr:uid="{00000000-0005-0000-0000-0000F71C0000}"/>
    <cellStyle name="20% - Accent3 17 4" xfId="2397" xr:uid="{00000000-0005-0000-0000-0000F81C0000}"/>
    <cellStyle name="20% - Accent3 17 4 2" xfId="6980" xr:uid="{00000000-0005-0000-0000-0000F91C0000}"/>
    <cellStyle name="20% - Accent3 17 4 2 2" xfId="18077" xr:uid="{00000000-0005-0000-0000-0000FA1C0000}"/>
    <cellStyle name="20% - Accent3 17 4 2 2 2" xfId="40341" xr:uid="{00000000-0005-0000-0000-0000FB1C0000}"/>
    <cellStyle name="20% - Accent3 17 4 2 3" xfId="29249" xr:uid="{00000000-0005-0000-0000-0000FC1C0000}"/>
    <cellStyle name="20% - Accent3 17 4 3" xfId="13494" xr:uid="{00000000-0005-0000-0000-0000FD1C0000}"/>
    <cellStyle name="20% - Accent3 17 4 3 2" xfId="35759" xr:uid="{00000000-0005-0000-0000-0000FE1C0000}"/>
    <cellStyle name="20% - Accent3 17 4 4" xfId="24667" xr:uid="{00000000-0005-0000-0000-0000FF1C0000}"/>
    <cellStyle name="20% - Accent3 17 5" xfId="5131" xr:uid="{00000000-0005-0000-0000-0000001D0000}"/>
    <cellStyle name="20% - Accent3 17 5 2" xfId="16228" xr:uid="{00000000-0005-0000-0000-0000011D0000}"/>
    <cellStyle name="20% - Accent3 17 5 2 2" xfId="38492" xr:uid="{00000000-0005-0000-0000-0000021D0000}"/>
    <cellStyle name="20% - Accent3 17 5 3" xfId="27400" xr:uid="{00000000-0005-0000-0000-0000031D0000}"/>
    <cellStyle name="20% - Accent3 17 6" xfId="11643" xr:uid="{00000000-0005-0000-0000-0000041D0000}"/>
    <cellStyle name="20% - Accent3 17 6 2" xfId="33909" xr:uid="{00000000-0005-0000-0000-0000051D0000}"/>
    <cellStyle name="20% - Accent3 17 7" xfId="22817" xr:uid="{00000000-0005-0000-0000-0000061D0000}"/>
    <cellStyle name="20% - Accent3 170" xfId="11039" xr:uid="{00000000-0005-0000-0000-0000071D0000}"/>
    <cellStyle name="20% - Accent3 170 2" xfId="33307" xr:uid="{00000000-0005-0000-0000-0000081D0000}"/>
    <cellStyle name="20% - Accent3 171" xfId="11052" xr:uid="{00000000-0005-0000-0000-0000091D0000}"/>
    <cellStyle name="20% - Accent3 171 2" xfId="33320" xr:uid="{00000000-0005-0000-0000-00000A1D0000}"/>
    <cellStyle name="20% - Accent3 172" xfId="11065" xr:uid="{00000000-0005-0000-0000-00000B1D0000}"/>
    <cellStyle name="20% - Accent3 172 2" xfId="33333" xr:uid="{00000000-0005-0000-0000-00000C1D0000}"/>
    <cellStyle name="20% - Accent3 173" xfId="11078" xr:uid="{00000000-0005-0000-0000-00000D1D0000}"/>
    <cellStyle name="20% - Accent3 173 2" xfId="33346" xr:uid="{00000000-0005-0000-0000-00000E1D0000}"/>
    <cellStyle name="20% - Accent3 174" xfId="11091" xr:uid="{00000000-0005-0000-0000-00000F1D0000}"/>
    <cellStyle name="20% - Accent3 174 2" xfId="33359" xr:uid="{00000000-0005-0000-0000-0000101D0000}"/>
    <cellStyle name="20% - Accent3 175" xfId="11104" xr:uid="{00000000-0005-0000-0000-0000111D0000}"/>
    <cellStyle name="20% - Accent3 175 2" xfId="33372" xr:uid="{00000000-0005-0000-0000-0000121D0000}"/>
    <cellStyle name="20% - Accent3 176" xfId="11117" xr:uid="{00000000-0005-0000-0000-0000131D0000}"/>
    <cellStyle name="20% - Accent3 176 2" xfId="33385" xr:uid="{00000000-0005-0000-0000-0000141D0000}"/>
    <cellStyle name="20% - Accent3 177" xfId="11130" xr:uid="{00000000-0005-0000-0000-0000151D0000}"/>
    <cellStyle name="20% - Accent3 177 2" xfId="33398" xr:uid="{00000000-0005-0000-0000-0000161D0000}"/>
    <cellStyle name="20% - Accent3 178" xfId="11143" xr:uid="{00000000-0005-0000-0000-0000171D0000}"/>
    <cellStyle name="20% - Accent3 178 2" xfId="33411" xr:uid="{00000000-0005-0000-0000-0000181D0000}"/>
    <cellStyle name="20% - Accent3 179" xfId="11156" xr:uid="{00000000-0005-0000-0000-0000191D0000}"/>
    <cellStyle name="20% - Accent3 179 2" xfId="33424" xr:uid="{00000000-0005-0000-0000-00001A1D0000}"/>
    <cellStyle name="20% - Accent3 18" xfId="540" xr:uid="{00000000-0005-0000-0000-00001B1D0000}"/>
    <cellStyle name="20% - Accent3 18 2" xfId="1477" xr:uid="{00000000-0005-0000-0000-00001C1D0000}"/>
    <cellStyle name="20% - Accent3 18 2 2" xfId="3295" xr:uid="{00000000-0005-0000-0000-00001D1D0000}"/>
    <cellStyle name="20% - Accent3 18 2 2 2" xfId="7878" xr:uid="{00000000-0005-0000-0000-00001E1D0000}"/>
    <cellStyle name="20% - Accent3 18 2 2 2 2" xfId="18975" xr:uid="{00000000-0005-0000-0000-00001F1D0000}"/>
    <cellStyle name="20% - Accent3 18 2 2 2 2 2" xfId="41239" xr:uid="{00000000-0005-0000-0000-0000201D0000}"/>
    <cellStyle name="20% - Accent3 18 2 2 2 3" xfId="30147" xr:uid="{00000000-0005-0000-0000-0000211D0000}"/>
    <cellStyle name="20% - Accent3 18 2 2 3" xfId="14392" xr:uid="{00000000-0005-0000-0000-0000221D0000}"/>
    <cellStyle name="20% - Accent3 18 2 2 3 2" xfId="36657" xr:uid="{00000000-0005-0000-0000-0000231D0000}"/>
    <cellStyle name="20% - Accent3 18 2 2 4" xfId="25565" xr:uid="{00000000-0005-0000-0000-0000241D0000}"/>
    <cellStyle name="20% - Accent3 18 2 3" xfId="6069" xr:uid="{00000000-0005-0000-0000-0000251D0000}"/>
    <cellStyle name="20% - Accent3 18 2 3 2" xfId="17166" xr:uid="{00000000-0005-0000-0000-0000261D0000}"/>
    <cellStyle name="20% - Accent3 18 2 3 2 2" xfId="39430" xr:uid="{00000000-0005-0000-0000-0000271D0000}"/>
    <cellStyle name="20% - Accent3 18 2 3 3" xfId="28338" xr:uid="{00000000-0005-0000-0000-0000281D0000}"/>
    <cellStyle name="20% - Accent3 18 2 4" xfId="12582" xr:uid="{00000000-0005-0000-0000-0000291D0000}"/>
    <cellStyle name="20% - Accent3 18 2 4 2" xfId="34847" xr:uid="{00000000-0005-0000-0000-00002A1D0000}"/>
    <cellStyle name="20% - Accent3 18 2 5" xfId="23755" xr:uid="{00000000-0005-0000-0000-00002B1D0000}"/>
    <cellStyle name="20% - Accent3 18 3" xfId="4219" xr:uid="{00000000-0005-0000-0000-00002C1D0000}"/>
    <cellStyle name="20% - Accent3 18 3 2" xfId="8802" xr:uid="{00000000-0005-0000-0000-00002D1D0000}"/>
    <cellStyle name="20% - Accent3 18 3 2 2" xfId="19899" xr:uid="{00000000-0005-0000-0000-00002E1D0000}"/>
    <cellStyle name="20% - Accent3 18 3 2 2 2" xfId="42163" xr:uid="{00000000-0005-0000-0000-00002F1D0000}"/>
    <cellStyle name="20% - Accent3 18 3 2 3" xfId="31071" xr:uid="{00000000-0005-0000-0000-0000301D0000}"/>
    <cellStyle name="20% - Accent3 18 3 3" xfId="15316" xr:uid="{00000000-0005-0000-0000-0000311D0000}"/>
    <cellStyle name="20% - Accent3 18 3 3 2" xfId="37581" xr:uid="{00000000-0005-0000-0000-0000321D0000}"/>
    <cellStyle name="20% - Accent3 18 3 4" xfId="26489" xr:uid="{00000000-0005-0000-0000-0000331D0000}"/>
    <cellStyle name="20% - Accent3 18 4" xfId="2410" xr:uid="{00000000-0005-0000-0000-0000341D0000}"/>
    <cellStyle name="20% - Accent3 18 4 2" xfId="6993" xr:uid="{00000000-0005-0000-0000-0000351D0000}"/>
    <cellStyle name="20% - Accent3 18 4 2 2" xfId="18090" xr:uid="{00000000-0005-0000-0000-0000361D0000}"/>
    <cellStyle name="20% - Accent3 18 4 2 2 2" xfId="40354" xr:uid="{00000000-0005-0000-0000-0000371D0000}"/>
    <cellStyle name="20% - Accent3 18 4 2 3" xfId="29262" xr:uid="{00000000-0005-0000-0000-0000381D0000}"/>
    <cellStyle name="20% - Accent3 18 4 3" xfId="13507" xr:uid="{00000000-0005-0000-0000-0000391D0000}"/>
    <cellStyle name="20% - Accent3 18 4 3 2" xfId="35772" xr:uid="{00000000-0005-0000-0000-00003A1D0000}"/>
    <cellStyle name="20% - Accent3 18 4 4" xfId="24680" xr:uid="{00000000-0005-0000-0000-00003B1D0000}"/>
    <cellStyle name="20% - Accent3 18 5" xfId="5144" xr:uid="{00000000-0005-0000-0000-00003C1D0000}"/>
    <cellStyle name="20% - Accent3 18 5 2" xfId="16241" xr:uid="{00000000-0005-0000-0000-00003D1D0000}"/>
    <cellStyle name="20% - Accent3 18 5 2 2" xfId="38505" xr:uid="{00000000-0005-0000-0000-00003E1D0000}"/>
    <cellStyle name="20% - Accent3 18 5 3" xfId="27413" xr:uid="{00000000-0005-0000-0000-00003F1D0000}"/>
    <cellStyle name="20% - Accent3 18 6" xfId="11656" xr:uid="{00000000-0005-0000-0000-0000401D0000}"/>
    <cellStyle name="20% - Accent3 18 6 2" xfId="33922" xr:uid="{00000000-0005-0000-0000-0000411D0000}"/>
    <cellStyle name="20% - Accent3 18 7" xfId="22830" xr:uid="{00000000-0005-0000-0000-0000421D0000}"/>
    <cellStyle name="20% - Accent3 180" xfId="11169" xr:uid="{00000000-0005-0000-0000-0000431D0000}"/>
    <cellStyle name="20% - Accent3 180 2" xfId="33437" xr:uid="{00000000-0005-0000-0000-0000441D0000}"/>
    <cellStyle name="20% - Accent3 181" xfId="11210" xr:uid="{00000000-0005-0000-0000-0000451D0000}"/>
    <cellStyle name="20% - Accent3 181 2" xfId="33477" xr:uid="{00000000-0005-0000-0000-0000461D0000}"/>
    <cellStyle name="20% - Accent3 182" xfId="21940" xr:uid="{00000000-0005-0000-0000-0000471D0000}"/>
    <cellStyle name="20% - Accent3 182 2" xfId="44204" xr:uid="{00000000-0005-0000-0000-0000481D0000}"/>
    <cellStyle name="20% - Accent3 183" xfId="21953" xr:uid="{00000000-0005-0000-0000-0000491D0000}"/>
    <cellStyle name="20% - Accent3 183 2" xfId="44217" xr:uid="{00000000-0005-0000-0000-00004A1D0000}"/>
    <cellStyle name="20% - Accent3 184" xfId="21967" xr:uid="{00000000-0005-0000-0000-00004B1D0000}"/>
    <cellStyle name="20% - Accent3 184 2" xfId="44231" xr:uid="{00000000-0005-0000-0000-00004C1D0000}"/>
    <cellStyle name="20% - Accent3 185" xfId="21980" xr:uid="{00000000-0005-0000-0000-00004D1D0000}"/>
    <cellStyle name="20% - Accent3 185 2" xfId="44244" xr:uid="{00000000-0005-0000-0000-00004E1D0000}"/>
    <cellStyle name="20% - Accent3 186" xfId="21993" xr:uid="{00000000-0005-0000-0000-00004F1D0000}"/>
    <cellStyle name="20% - Accent3 186 2" xfId="44257" xr:uid="{00000000-0005-0000-0000-0000501D0000}"/>
    <cellStyle name="20% - Accent3 187" xfId="22006" xr:uid="{00000000-0005-0000-0000-0000511D0000}"/>
    <cellStyle name="20% - Accent3 187 2" xfId="44270" xr:uid="{00000000-0005-0000-0000-0000521D0000}"/>
    <cellStyle name="20% - Accent3 188" xfId="22019" xr:uid="{00000000-0005-0000-0000-0000531D0000}"/>
    <cellStyle name="20% - Accent3 188 2" xfId="44283" xr:uid="{00000000-0005-0000-0000-0000541D0000}"/>
    <cellStyle name="20% - Accent3 189" xfId="22032" xr:uid="{00000000-0005-0000-0000-0000551D0000}"/>
    <cellStyle name="20% - Accent3 189 2" xfId="44296" xr:uid="{00000000-0005-0000-0000-0000561D0000}"/>
    <cellStyle name="20% - Accent3 19" xfId="553" xr:uid="{00000000-0005-0000-0000-0000571D0000}"/>
    <cellStyle name="20% - Accent3 19 2" xfId="1490" xr:uid="{00000000-0005-0000-0000-0000581D0000}"/>
    <cellStyle name="20% - Accent3 19 2 2" xfId="3308" xr:uid="{00000000-0005-0000-0000-0000591D0000}"/>
    <cellStyle name="20% - Accent3 19 2 2 2" xfId="7891" xr:uid="{00000000-0005-0000-0000-00005A1D0000}"/>
    <cellStyle name="20% - Accent3 19 2 2 2 2" xfId="18988" xr:uid="{00000000-0005-0000-0000-00005B1D0000}"/>
    <cellStyle name="20% - Accent3 19 2 2 2 2 2" xfId="41252" xr:uid="{00000000-0005-0000-0000-00005C1D0000}"/>
    <cellStyle name="20% - Accent3 19 2 2 2 3" xfId="30160" xr:uid="{00000000-0005-0000-0000-00005D1D0000}"/>
    <cellStyle name="20% - Accent3 19 2 2 3" xfId="14405" xr:uid="{00000000-0005-0000-0000-00005E1D0000}"/>
    <cellStyle name="20% - Accent3 19 2 2 3 2" xfId="36670" xr:uid="{00000000-0005-0000-0000-00005F1D0000}"/>
    <cellStyle name="20% - Accent3 19 2 2 4" xfId="25578" xr:uid="{00000000-0005-0000-0000-0000601D0000}"/>
    <cellStyle name="20% - Accent3 19 2 3" xfId="6082" xr:uid="{00000000-0005-0000-0000-0000611D0000}"/>
    <cellStyle name="20% - Accent3 19 2 3 2" xfId="17179" xr:uid="{00000000-0005-0000-0000-0000621D0000}"/>
    <cellStyle name="20% - Accent3 19 2 3 2 2" xfId="39443" xr:uid="{00000000-0005-0000-0000-0000631D0000}"/>
    <cellStyle name="20% - Accent3 19 2 3 3" xfId="28351" xr:uid="{00000000-0005-0000-0000-0000641D0000}"/>
    <cellStyle name="20% - Accent3 19 2 4" xfId="12595" xr:uid="{00000000-0005-0000-0000-0000651D0000}"/>
    <cellStyle name="20% - Accent3 19 2 4 2" xfId="34860" xr:uid="{00000000-0005-0000-0000-0000661D0000}"/>
    <cellStyle name="20% - Accent3 19 2 5" xfId="23768" xr:uid="{00000000-0005-0000-0000-0000671D0000}"/>
    <cellStyle name="20% - Accent3 19 3" xfId="4232" xr:uid="{00000000-0005-0000-0000-0000681D0000}"/>
    <cellStyle name="20% - Accent3 19 3 2" xfId="8815" xr:uid="{00000000-0005-0000-0000-0000691D0000}"/>
    <cellStyle name="20% - Accent3 19 3 2 2" xfId="19912" xr:uid="{00000000-0005-0000-0000-00006A1D0000}"/>
    <cellStyle name="20% - Accent3 19 3 2 2 2" xfId="42176" xr:uid="{00000000-0005-0000-0000-00006B1D0000}"/>
    <cellStyle name="20% - Accent3 19 3 2 3" xfId="31084" xr:uid="{00000000-0005-0000-0000-00006C1D0000}"/>
    <cellStyle name="20% - Accent3 19 3 3" xfId="15329" xr:uid="{00000000-0005-0000-0000-00006D1D0000}"/>
    <cellStyle name="20% - Accent3 19 3 3 2" xfId="37594" xr:uid="{00000000-0005-0000-0000-00006E1D0000}"/>
    <cellStyle name="20% - Accent3 19 3 4" xfId="26502" xr:uid="{00000000-0005-0000-0000-00006F1D0000}"/>
    <cellStyle name="20% - Accent3 19 4" xfId="2423" xr:uid="{00000000-0005-0000-0000-0000701D0000}"/>
    <cellStyle name="20% - Accent3 19 4 2" xfId="7006" xr:uid="{00000000-0005-0000-0000-0000711D0000}"/>
    <cellStyle name="20% - Accent3 19 4 2 2" xfId="18103" xr:uid="{00000000-0005-0000-0000-0000721D0000}"/>
    <cellStyle name="20% - Accent3 19 4 2 2 2" xfId="40367" xr:uid="{00000000-0005-0000-0000-0000731D0000}"/>
    <cellStyle name="20% - Accent3 19 4 2 3" xfId="29275" xr:uid="{00000000-0005-0000-0000-0000741D0000}"/>
    <cellStyle name="20% - Accent3 19 4 3" xfId="13520" xr:uid="{00000000-0005-0000-0000-0000751D0000}"/>
    <cellStyle name="20% - Accent3 19 4 3 2" xfId="35785" xr:uid="{00000000-0005-0000-0000-0000761D0000}"/>
    <cellStyle name="20% - Accent3 19 4 4" xfId="24693" xr:uid="{00000000-0005-0000-0000-0000771D0000}"/>
    <cellStyle name="20% - Accent3 19 5" xfId="5157" xr:uid="{00000000-0005-0000-0000-0000781D0000}"/>
    <cellStyle name="20% - Accent3 19 5 2" xfId="16254" xr:uid="{00000000-0005-0000-0000-0000791D0000}"/>
    <cellStyle name="20% - Accent3 19 5 2 2" xfId="38518" xr:uid="{00000000-0005-0000-0000-00007A1D0000}"/>
    <cellStyle name="20% - Accent3 19 5 3" xfId="27426" xr:uid="{00000000-0005-0000-0000-00007B1D0000}"/>
    <cellStyle name="20% - Accent3 19 6" xfId="11669" xr:uid="{00000000-0005-0000-0000-00007C1D0000}"/>
    <cellStyle name="20% - Accent3 19 6 2" xfId="33935" xr:uid="{00000000-0005-0000-0000-00007D1D0000}"/>
    <cellStyle name="20% - Accent3 19 7" xfId="22843" xr:uid="{00000000-0005-0000-0000-00007E1D0000}"/>
    <cellStyle name="20% - Accent3 190" xfId="22045" xr:uid="{00000000-0005-0000-0000-00007F1D0000}"/>
    <cellStyle name="20% - Accent3 190 2" xfId="44309" xr:uid="{00000000-0005-0000-0000-0000801D0000}"/>
    <cellStyle name="20% - Accent3 191" xfId="22058" xr:uid="{00000000-0005-0000-0000-0000811D0000}"/>
    <cellStyle name="20% - Accent3 191 2" xfId="44322" xr:uid="{00000000-0005-0000-0000-0000821D0000}"/>
    <cellStyle name="20% - Accent3 192" xfId="22071" xr:uid="{00000000-0005-0000-0000-0000831D0000}"/>
    <cellStyle name="20% - Accent3 192 2" xfId="44335" xr:uid="{00000000-0005-0000-0000-0000841D0000}"/>
    <cellStyle name="20% - Accent3 193" xfId="22084" xr:uid="{00000000-0005-0000-0000-0000851D0000}"/>
    <cellStyle name="20% - Accent3 193 2" xfId="44348" xr:uid="{00000000-0005-0000-0000-0000861D0000}"/>
    <cellStyle name="20% - Accent3 194" xfId="22097" xr:uid="{00000000-0005-0000-0000-0000871D0000}"/>
    <cellStyle name="20% - Accent3 194 2" xfId="44361" xr:uid="{00000000-0005-0000-0000-0000881D0000}"/>
    <cellStyle name="20% - Accent3 195" xfId="22110" xr:uid="{00000000-0005-0000-0000-0000891D0000}"/>
    <cellStyle name="20% - Accent3 195 2" xfId="44374" xr:uid="{00000000-0005-0000-0000-00008A1D0000}"/>
    <cellStyle name="20% - Accent3 196" xfId="22123" xr:uid="{00000000-0005-0000-0000-00008B1D0000}"/>
    <cellStyle name="20% - Accent3 196 2" xfId="44387" xr:uid="{00000000-0005-0000-0000-00008C1D0000}"/>
    <cellStyle name="20% - Accent3 197" xfId="22136" xr:uid="{00000000-0005-0000-0000-00008D1D0000}"/>
    <cellStyle name="20% - Accent3 197 2" xfId="44400" xr:uid="{00000000-0005-0000-0000-00008E1D0000}"/>
    <cellStyle name="20% - Accent3 198" xfId="22149" xr:uid="{00000000-0005-0000-0000-00008F1D0000}"/>
    <cellStyle name="20% - Accent3 198 2" xfId="44413" xr:uid="{00000000-0005-0000-0000-0000901D0000}"/>
    <cellStyle name="20% - Accent3 199" xfId="22162" xr:uid="{00000000-0005-0000-0000-0000911D0000}"/>
    <cellStyle name="20% - Accent3 199 2" xfId="44426" xr:uid="{00000000-0005-0000-0000-0000921D0000}"/>
    <cellStyle name="20% - Accent3 2" xfId="5" xr:uid="{00000000-0005-0000-0000-0000931D0000}"/>
    <cellStyle name="20% - Accent3 2 10" xfId="9596" xr:uid="{00000000-0005-0000-0000-0000941D0000}"/>
    <cellStyle name="20% - Accent3 2 10 2" xfId="20692" xr:uid="{00000000-0005-0000-0000-0000951D0000}"/>
    <cellStyle name="20% - Accent3 2 10 2 2" xfId="42956" xr:uid="{00000000-0005-0000-0000-0000961D0000}"/>
    <cellStyle name="20% - Accent3 2 10 3" xfId="31864" xr:uid="{00000000-0005-0000-0000-0000971D0000}"/>
    <cellStyle name="20% - Accent3 2 11" xfId="9622" xr:uid="{00000000-0005-0000-0000-0000981D0000}"/>
    <cellStyle name="20% - Accent3 2 11 2" xfId="20718" xr:uid="{00000000-0005-0000-0000-0000991D0000}"/>
    <cellStyle name="20% - Accent3 2 11 2 2" xfId="42982" xr:uid="{00000000-0005-0000-0000-00009A1D0000}"/>
    <cellStyle name="20% - Accent3 2 11 3" xfId="31890" xr:uid="{00000000-0005-0000-0000-00009B1D0000}"/>
    <cellStyle name="20% - Accent3 2 12" xfId="9648" xr:uid="{00000000-0005-0000-0000-00009C1D0000}"/>
    <cellStyle name="20% - Accent3 2 12 2" xfId="20744" xr:uid="{00000000-0005-0000-0000-00009D1D0000}"/>
    <cellStyle name="20% - Accent3 2 12 2 2" xfId="43008" xr:uid="{00000000-0005-0000-0000-00009E1D0000}"/>
    <cellStyle name="20% - Accent3 2 12 3" xfId="31916" xr:uid="{00000000-0005-0000-0000-00009F1D0000}"/>
    <cellStyle name="20% - Accent3 2 13" xfId="9674" xr:uid="{00000000-0005-0000-0000-0000A01D0000}"/>
    <cellStyle name="20% - Accent3 2 13 2" xfId="20770" xr:uid="{00000000-0005-0000-0000-0000A11D0000}"/>
    <cellStyle name="20% - Accent3 2 13 2 2" xfId="43034" xr:uid="{00000000-0005-0000-0000-0000A21D0000}"/>
    <cellStyle name="20% - Accent3 2 13 3" xfId="31942" xr:uid="{00000000-0005-0000-0000-0000A31D0000}"/>
    <cellStyle name="20% - Accent3 2 14" xfId="9700" xr:uid="{00000000-0005-0000-0000-0000A41D0000}"/>
    <cellStyle name="20% - Accent3 2 14 2" xfId="20796" xr:uid="{00000000-0005-0000-0000-0000A51D0000}"/>
    <cellStyle name="20% - Accent3 2 14 2 2" xfId="43060" xr:uid="{00000000-0005-0000-0000-0000A61D0000}"/>
    <cellStyle name="20% - Accent3 2 14 3" xfId="31968" xr:uid="{00000000-0005-0000-0000-0000A71D0000}"/>
    <cellStyle name="20% - Accent3 2 15" xfId="9726" xr:uid="{00000000-0005-0000-0000-0000A81D0000}"/>
    <cellStyle name="20% - Accent3 2 15 2" xfId="20822" xr:uid="{00000000-0005-0000-0000-0000A91D0000}"/>
    <cellStyle name="20% - Accent3 2 15 2 2" xfId="43086" xr:uid="{00000000-0005-0000-0000-0000AA1D0000}"/>
    <cellStyle name="20% - Accent3 2 15 3" xfId="31994" xr:uid="{00000000-0005-0000-0000-0000AB1D0000}"/>
    <cellStyle name="20% - Accent3 2 16" xfId="9752" xr:uid="{00000000-0005-0000-0000-0000AC1D0000}"/>
    <cellStyle name="20% - Accent3 2 16 2" xfId="20848" xr:uid="{00000000-0005-0000-0000-0000AD1D0000}"/>
    <cellStyle name="20% - Accent3 2 16 2 2" xfId="43112" xr:uid="{00000000-0005-0000-0000-0000AE1D0000}"/>
    <cellStyle name="20% - Accent3 2 16 3" xfId="32020" xr:uid="{00000000-0005-0000-0000-0000AF1D0000}"/>
    <cellStyle name="20% - Accent3 2 17" xfId="9778" xr:uid="{00000000-0005-0000-0000-0000B01D0000}"/>
    <cellStyle name="20% - Accent3 2 17 2" xfId="20874" xr:uid="{00000000-0005-0000-0000-0000B11D0000}"/>
    <cellStyle name="20% - Accent3 2 17 2 2" xfId="43138" xr:uid="{00000000-0005-0000-0000-0000B21D0000}"/>
    <cellStyle name="20% - Accent3 2 17 3" xfId="32046" xr:uid="{00000000-0005-0000-0000-0000B31D0000}"/>
    <cellStyle name="20% - Accent3 2 18" xfId="9804" xr:uid="{00000000-0005-0000-0000-0000B41D0000}"/>
    <cellStyle name="20% - Accent3 2 18 2" xfId="20900" xr:uid="{00000000-0005-0000-0000-0000B51D0000}"/>
    <cellStyle name="20% - Accent3 2 18 2 2" xfId="43164" xr:uid="{00000000-0005-0000-0000-0000B61D0000}"/>
    <cellStyle name="20% - Accent3 2 18 3" xfId="32072" xr:uid="{00000000-0005-0000-0000-0000B71D0000}"/>
    <cellStyle name="20% - Accent3 2 19" xfId="9830" xr:uid="{00000000-0005-0000-0000-0000B81D0000}"/>
    <cellStyle name="20% - Accent3 2 19 2" xfId="20926" xr:uid="{00000000-0005-0000-0000-0000B91D0000}"/>
    <cellStyle name="20% - Accent3 2 19 2 2" xfId="43190" xr:uid="{00000000-0005-0000-0000-0000BA1D0000}"/>
    <cellStyle name="20% - Accent3 2 19 3" xfId="32098" xr:uid="{00000000-0005-0000-0000-0000BB1D0000}"/>
    <cellStyle name="20% - Accent3 2 2" xfId="99" xr:uid="{00000000-0005-0000-0000-0000BC1D0000}"/>
    <cellStyle name="20% - Accent3 2 2 2" xfId="3087" xr:uid="{00000000-0005-0000-0000-0000BD1D0000}"/>
    <cellStyle name="20% - Accent3 2 2 2 2" xfId="7670" xr:uid="{00000000-0005-0000-0000-0000BE1D0000}"/>
    <cellStyle name="20% - Accent3 2 2 2 2 2" xfId="18767" xr:uid="{00000000-0005-0000-0000-0000BF1D0000}"/>
    <cellStyle name="20% - Accent3 2 2 2 2 2 2" xfId="41031" xr:uid="{00000000-0005-0000-0000-0000C01D0000}"/>
    <cellStyle name="20% - Accent3 2 2 2 2 3" xfId="29939" xr:uid="{00000000-0005-0000-0000-0000C11D0000}"/>
    <cellStyle name="20% - Accent3 2 2 2 3" xfId="14184" xr:uid="{00000000-0005-0000-0000-0000C21D0000}"/>
    <cellStyle name="20% - Accent3 2 2 2 3 2" xfId="36449" xr:uid="{00000000-0005-0000-0000-0000C31D0000}"/>
    <cellStyle name="20% - Accent3 2 2 2 4" xfId="25357" xr:uid="{00000000-0005-0000-0000-0000C41D0000}"/>
    <cellStyle name="20% - Accent3 2 2 3" xfId="5861" xr:uid="{00000000-0005-0000-0000-0000C51D0000}"/>
    <cellStyle name="20% - Accent3 2 2 3 2" xfId="16958" xr:uid="{00000000-0005-0000-0000-0000C61D0000}"/>
    <cellStyle name="20% - Accent3 2 2 3 2 2" xfId="39222" xr:uid="{00000000-0005-0000-0000-0000C71D0000}"/>
    <cellStyle name="20% - Accent3 2 2 3 3" xfId="28130" xr:uid="{00000000-0005-0000-0000-0000C81D0000}"/>
    <cellStyle name="20% - Accent3 2 2 4" xfId="1267" xr:uid="{00000000-0005-0000-0000-0000C91D0000}"/>
    <cellStyle name="20% - Accent3 2 2 4 2" xfId="12374" xr:uid="{00000000-0005-0000-0000-0000CA1D0000}"/>
    <cellStyle name="20% - Accent3 2 2 4 2 2" xfId="34639" xr:uid="{00000000-0005-0000-0000-0000CB1D0000}"/>
    <cellStyle name="20% - Accent3 2 2 4 3" xfId="23547" xr:uid="{00000000-0005-0000-0000-0000CC1D0000}"/>
    <cellStyle name="20% - Accent3 2 2 5" xfId="11221" xr:uid="{00000000-0005-0000-0000-0000CD1D0000}"/>
    <cellStyle name="20% - Accent3 2 2 5 2" xfId="33488" xr:uid="{00000000-0005-0000-0000-0000CE1D0000}"/>
    <cellStyle name="20% - Accent3 2 2 6" xfId="22396" xr:uid="{00000000-0005-0000-0000-0000CF1D0000}"/>
    <cellStyle name="20% - Accent3 2 20" xfId="9856" xr:uid="{00000000-0005-0000-0000-0000D01D0000}"/>
    <cellStyle name="20% - Accent3 2 20 2" xfId="20952" xr:uid="{00000000-0005-0000-0000-0000D11D0000}"/>
    <cellStyle name="20% - Accent3 2 20 2 2" xfId="43216" xr:uid="{00000000-0005-0000-0000-0000D21D0000}"/>
    <cellStyle name="20% - Accent3 2 20 3" xfId="32124" xr:uid="{00000000-0005-0000-0000-0000D31D0000}"/>
    <cellStyle name="20% - Accent3 2 21" xfId="9882" xr:uid="{00000000-0005-0000-0000-0000D41D0000}"/>
    <cellStyle name="20% - Accent3 2 21 2" xfId="20978" xr:uid="{00000000-0005-0000-0000-0000D51D0000}"/>
    <cellStyle name="20% - Accent3 2 21 2 2" xfId="43242" xr:uid="{00000000-0005-0000-0000-0000D61D0000}"/>
    <cellStyle name="20% - Accent3 2 21 3" xfId="32150" xr:uid="{00000000-0005-0000-0000-0000D71D0000}"/>
    <cellStyle name="20% - Accent3 2 22" xfId="9921" xr:uid="{00000000-0005-0000-0000-0000D81D0000}"/>
    <cellStyle name="20% - Accent3 2 22 2" xfId="21017" xr:uid="{00000000-0005-0000-0000-0000D91D0000}"/>
    <cellStyle name="20% - Accent3 2 22 2 2" xfId="43281" xr:uid="{00000000-0005-0000-0000-0000DA1D0000}"/>
    <cellStyle name="20% - Accent3 2 22 3" xfId="32189" xr:uid="{00000000-0005-0000-0000-0000DB1D0000}"/>
    <cellStyle name="20% - Accent3 2 23" xfId="10259" xr:uid="{00000000-0005-0000-0000-0000DC1D0000}"/>
    <cellStyle name="20% - Accent3 2 23 2" xfId="21355" xr:uid="{00000000-0005-0000-0000-0000DD1D0000}"/>
    <cellStyle name="20% - Accent3 2 23 2 2" xfId="43619" xr:uid="{00000000-0005-0000-0000-0000DE1D0000}"/>
    <cellStyle name="20% - Accent3 2 23 3" xfId="32527" xr:uid="{00000000-0005-0000-0000-0000DF1D0000}"/>
    <cellStyle name="20% - Accent3 2 24" xfId="10285" xr:uid="{00000000-0005-0000-0000-0000E01D0000}"/>
    <cellStyle name="20% - Accent3 2 24 2" xfId="21381" xr:uid="{00000000-0005-0000-0000-0000E11D0000}"/>
    <cellStyle name="20% - Accent3 2 24 2 2" xfId="43645" xr:uid="{00000000-0005-0000-0000-0000E21D0000}"/>
    <cellStyle name="20% - Accent3 2 24 3" xfId="32553" xr:uid="{00000000-0005-0000-0000-0000E31D0000}"/>
    <cellStyle name="20% - Accent3 2 25" xfId="10337" xr:uid="{00000000-0005-0000-0000-0000E41D0000}"/>
    <cellStyle name="20% - Accent3 2 25 2" xfId="21433" xr:uid="{00000000-0005-0000-0000-0000E51D0000}"/>
    <cellStyle name="20% - Accent3 2 25 2 2" xfId="43697" xr:uid="{00000000-0005-0000-0000-0000E61D0000}"/>
    <cellStyle name="20% - Accent3 2 25 3" xfId="32605" xr:uid="{00000000-0005-0000-0000-0000E71D0000}"/>
    <cellStyle name="20% - Accent3 2 26" xfId="10363" xr:uid="{00000000-0005-0000-0000-0000E81D0000}"/>
    <cellStyle name="20% - Accent3 2 26 2" xfId="21459" xr:uid="{00000000-0005-0000-0000-0000E91D0000}"/>
    <cellStyle name="20% - Accent3 2 26 2 2" xfId="43723" xr:uid="{00000000-0005-0000-0000-0000EA1D0000}"/>
    <cellStyle name="20% - Accent3 2 26 3" xfId="32631" xr:uid="{00000000-0005-0000-0000-0000EB1D0000}"/>
    <cellStyle name="20% - Accent3 2 27" xfId="10389" xr:uid="{00000000-0005-0000-0000-0000EC1D0000}"/>
    <cellStyle name="20% - Accent3 2 27 2" xfId="21485" xr:uid="{00000000-0005-0000-0000-0000ED1D0000}"/>
    <cellStyle name="20% - Accent3 2 27 2 2" xfId="43749" xr:uid="{00000000-0005-0000-0000-0000EE1D0000}"/>
    <cellStyle name="20% - Accent3 2 27 3" xfId="32657" xr:uid="{00000000-0005-0000-0000-0000EF1D0000}"/>
    <cellStyle name="20% - Accent3 2 28" xfId="10415" xr:uid="{00000000-0005-0000-0000-0000F01D0000}"/>
    <cellStyle name="20% - Accent3 2 28 2" xfId="21511" xr:uid="{00000000-0005-0000-0000-0000F11D0000}"/>
    <cellStyle name="20% - Accent3 2 28 2 2" xfId="43775" xr:uid="{00000000-0005-0000-0000-0000F21D0000}"/>
    <cellStyle name="20% - Accent3 2 28 3" xfId="32683" xr:uid="{00000000-0005-0000-0000-0000F31D0000}"/>
    <cellStyle name="20% - Accent3 2 29" xfId="10441" xr:uid="{00000000-0005-0000-0000-0000F41D0000}"/>
    <cellStyle name="20% - Accent3 2 29 2" xfId="21537" xr:uid="{00000000-0005-0000-0000-0000F51D0000}"/>
    <cellStyle name="20% - Accent3 2 29 2 2" xfId="43801" xr:uid="{00000000-0005-0000-0000-0000F61D0000}"/>
    <cellStyle name="20% - Accent3 2 29 3" xfId="32709" xr:uid="{00000000-0005-0000-0000-0000F71D0000}"/>
    <cellStyle name="20% - Accent3 2 3" xfId="142" xr:uid="{00000000-0005-0000-0000-0000F81D0000}"/>
    <cellStyle name="20% - Accent3 2 3 2" xfId="8594" xr:uid="{00000000-0005-0000-0000-0000F91D0000}"/>
    <cellStyle name="20% - Accent3 2 3 2 2" xfId="19691" xr:uid="{00000000-0005-0000-0000-0000FA1D0000}"/>
    <cellStyle name="20% - Accent3 2 3 2 2 2" xfId="41955" xr:uid="{00000000-0005-0000-0000-0000FB1D0000}"/>
    <cellStyle name="20% - Accent3 2 3 2 3" xfId="30863" xr:uid="{00000000-0005-0000-0000-0000FC1D0000}"/>
    <cellStyle name="20% - Accent3 2 3 3" xfId="4011" xr:uid="{00000000-0005-0000-0000-0000FD1D0000}"/>
    <cellStyle name="20% - Accent3 2 3 3 2" xfId="15108" xr:uid="{00000000-0005-0000-0000-0000FE1D0000}"/>
    <cellStyle name="20% - Accent3 2 3 3 2 2" xfId="37373" xr:uid="{00000000-0005-0000-0000-0000FF1D0000}"/>
    <cellStyle name="20% - Accent3 2 3 3 3" xfId="26281" xr:uid="{00000000-0005-0000-0000-0000001E0000}"/>
    <cellStyle name="20% - Accent3 2 3 4" xfId="11264" xr:uid="{00000000-0005-0000-0000-0000011E0000}"/>
    <cellStyle name="20% - Accent3 2 3 4 2" xfId="33530" xr:uid="{00000000-0005-0000-0000-0000021E0000}"/>
    <cellStyle name="20% - Accent3 2 3 5" xfId="22438" xr:uid="{00000000-0005-0000-0000-0000031E0000}"/>
    <cellStyle name="20% - Accent3 2 30" xfId="10467" xr:uid="{00000000-0005-0000-0000-0000041E0000}"/>
    <cellStyle name="20% - Accent3 2 30 2" xfId="21563" xr:uid="{00000000-0005-0000-0000-0000051E0000}"/>
    <cellStyle name="20% - Accent3 2 30 2 2" xfId="43827" xr:uid="{00000000-0005-0000-0000-0000061E0000}"/>
    <cellStyle name="20% - Accent3 2 30 3" xfId="32735" xr:uid="{00000000-0005-0000-0000-0000071E0000}"/>
    <cellStyle name="20% - Accent3 2 31" xfId="10493" xr:uid="{00000000-0005-0000-0000-0000081E0000}"/>
    <cellStyle name="20% - Accent3 2 31 2" xfId="21589" xr:uid="{00000000-0005-0000-0000-0000091E0000}"/>
    <cellStyle name="20% - Accent3 2 31 2 2" xfId="43853" xr:uid="{00000000-0005-0000-0000-00000A1E0000}"/>
    <cellStyle name="20% - Accent3 2 31 3" xfId="32761" xr:uid="{00000000-0005-0000-0000-00000B1E0000}"/>
    <cellStyle name="20% - Accent3 2 32" xfId="10519" xr:uid="{00000000-0005-0000-0000-00000C1E0000}"/>
    <cellStyle name="20% - Accent3 2 32 2" xfId="21615" xr:uid="{00000000-0005-0000-0000-00000D1E0000}"/>
    <cellStyle name="20% - Accent3 2 32 2 2" xfId="43879" xr:uid="{00000000-0005-0000-0000-00000E1E0000}"/>
    <cellStyle name="20% - Accent3 2 32 3" xfId="32787" xr:uid="{00000000-0005-0000-0000-00000F1E0000}"/>
    <cellStyle name="20% - Accent3 2 33" xfId="10597" xr:uid="{00000000-0005-0000-0000-0000101E0000}"/>
    <cellStyle name="20% - Accent3 2 33 2" xfId="21693" xr:uid="{00000000-0005-0000-0000-0000111E0000}"/>
    <cellStyle name="20% - Accent3 2 33 2 2" xfId="43957" xr:uid="{00000000-0005-0000-0000-0000121E0000}"/>
    <cellStyle name="20% - Accent3 2 33 3" xfId="32865" xr:uid="{00000000-0005-0000-0000-0000131E0000}"/>
    <cellStyle name="20% - Accent3 2 34" xfId="10779" xr:uid="{00000000-0005-0000-0000-0000141E0000}"/>
    <cellStyle name="20% - Accent3 2 34 2" xfId="21875" xr:uid="{00000000-0005-0000-0000-0000151E0000}"/>
    <cellStyle name="20% - Accent3 2 34 2 2" xfId="44139" xr:uid="{00000000-0005-0000-0000-0000161E0000}"/>
    <cellStyle name="20% - Accent3 2 34 3" xfId="33047" xr:uid="{00000000-0005-0000-0000-0000171E0000}"/>
    <cellStyle name="20% - Accent3 2 35" xfId="11183" xr:uid="{00000000-0005-0000-0000-0000181E0000}"/>
    <cellStyle name="20% - Accent3 2 35 2" xfId="33451" xr:uid="{00000000-0005-0000-0000-0000191E0000}"/>
    <cellStyle name="20% - Accent3 2 36" xfId="22359" xr:uid="{00000000-0005-0000-0000-00001A1E0000}"/>
    <cellStyle name="20% - Accent3 2 4" xfId="169" xr:uid="{00000000-0005-0000-0000-00001B1E0000}"/>
    <cellStyle name="20% - Accent3 2 4 2" xfId="6785" xr:uid="{00000000-0005-0000-0000-00001C1E0000}"/>
    <cellStyle name="20% - Accent3 2 4 2 2" xfId="17882" xr:uid="{00000000-0005-0000-0000-00001D1E0000}"/>
    <cellStyle name="20% - Accent3 2 4 2 2 2" xfId="40146" xr:uid="{00000000-0005-0000-0000-00001E1E0000}"/>
    <cellStyle name="20% - Accent3 2 4 2 3" xfId="29054" xr:uid="{00000000-0005-0000-0000-00001F1E0000}"/>
    <cellStyle name="20% - Accent3 2 4 3" xfId="2202" xr:uid="{00000000-0005-0000-0000-0000201E0000}"/>
    <cellStyle name="20% - Accent3 2 4 3 2" xfId="13299" xr:uid="{00000000-0005-0000-0000-0000211E0000}"/>
    <cellStyle name="20% - Accent3 2 4 3 2 2" xfId="35564" xr:uid="{00000000-0005-0000-0000-0000221E0000}"/>
    <cellStyle name="20% - Accent3 2 4 3 3" xfId="24472" xr:uid="{00000000-0005-0000-0000-0000231E0000}"/>
    <cellStyle name="20% - Accent3 2 4 4" xfId="11290" xr:uid="{00000000-0005-0000-0000-0000241E0000}"/>
    <cellStyle name="20% - Accent3 2 4 4 2" xfId="33556" xr:uid="{00000000-0005-0000-0000-0000251E0000}"/>
    <cellStyle name="20% - Accent3 2 4 5" xfId="22464" xr:uid="{00000000-0005-0000-0000-0000261E0000}"/>
    <cellStyle name="20% - Accent3 2 5" xfId="273" xr:uid="{00000000-0005-0000-0000-0000271E0000}"/>
    <cellStyle name="20% - Accent3 2 5 2" xfId="9478" xr:uid="{00000000-0005-0000-0000-0000281E0000}"/>
    <cellStyle name="20% - Accent3 2 5 2 2" xfId="20575" xr:uid="{00000000-0005-0000-0000-0000291E0000}"/>
    <cellStyle name="20% - Accent3 2 5 2 2 2" xfId="42839" xr:uid="{00000000-0005-0000-0000-00002A1E0000}"/>
    <cellStyle name="20% - Accent3 2 5 2 3" xfId="31747" xr:uid="{00000000-0005-0000-0000-00002B1E0000}"/>
    <cellStyle name="20% - Accent3 2 5 3" xfId="4895" xr:uid="{00000000-0005-0000-0000-00002C1E0000}"/>
    <cellStyle name="20% - Accent3 2 5 3 2" xfId="15992" xr:uid="{00000000-0005-0000-0000-00002D1E0000}"/>
    <cellStyle name="20% - Accent3 2 5 3 2 2" xfId="38257" xr:uid="{00000000-0005-0000-0000-00002E1E0000}"/>
    <cellStyle name="20% - Accent3 2 5 3 3" xfId="27165" xr:uid="{00000000-0005-0000-0000-00002F1E0000}"/>
    <cellStyle name="20% - Accent3 2 5 4" xfId="11394" xr:uid="{00000000-0005-0000-0000-0000301E0000}"/>
    <cellStyle name="20% - Accent3 2 5 4 2" xfId="33660" xr:uid="{00000000-0005-0000-0000-0000311E0000}"/>
    <cellStyle name="20% - Accent3 2 5 5" xfId="22568" xr:uid="{00000000-0005-0000-0000-0000321E0000}"/>
    <cellStyle name="20% - Accent3 2 6" xfId="312" xr:uid="{00000000-0005-0000-0000-0000331E0000}"/>
    <cellStyle name="20% - Accent3 2 6 2" xfId="4936" xr:uid="{00000000-0005-0000-0000-0000341E0000}"/>
    <cellStyle name="20% - Accent3 2 6 2 2" xfId="16033" xr:uid="{00000000-0005-0000-0000-0000351E0000}"/>
    <cellStyle name="20% - Accent3 2 6 2 2 2" xfId="38297" xr:uid="{00000000-0005-0000-0000-0000361E0000}"/>
    <cellStyle name="20% - Accent3 2 6 2 3" xfId="27205" xr:uid="{00000000-0005-0000-0000-0000371E0000}"/>
    <cellStyle name="20% - Accent3 2 6 3" xfId="11433" xr:uid="{00000000-0005-0000-0000-0000381E0000}"/>
    <cellStyle name="20% - Accent3 2 6 3 2" xfId="33699" xr:uid="{00000000-0005-0000-0000-0000391E0000}"/>
    <cellStyle name="20% - Accent3 2 6 4" xfId="22607" xr:uid="{00000000-0005-0000-0000-00003A1E0000}"/>
    <cellStyle name="20% - Accent3 2 7" xfId="341" xr:uid="{00000000-0005-0000-0000-00003B1E0000}"/>
    <cellStyle name="20% - Accent3 2 7 2" xfId="11461" xr:uid="{00000000-0005-0000-0000-00003C1E0000}"/>
    <cellStyle name="20% - Accent3 2 7 2 2" xfId="33727" xr:uid="{00000000-0005-0000-0000-00003D1E0000}"/>
    <cellStyle name="20% - Accent3 2 7 3" xfId="22635" xr:uid="{00000000-0005-0000-0000-00003E1E0000}"/>
    <cellStyle name="20% - Accent3 2 8" xfId="9544" xr:uid="{00000000-0005-0000-0000-00003F1E0000}"/>
    <cellStyle name="20% - Accent3 2 8 2" xfId="20640" xr:uid="{00000000-0005-0000-0000-0000401E0000}"/>
    <cellStyle name="20% - Accent3 2 8 2 2" xfId="42904" xr:uid="{00000000-0005-0000-0000-0000411E0000}"/>
    <cellStyle name="20% - Accent3 2 8 3" xfId="31812" xr:uid="{00000000-0005-0000-0000-0000421E0000}"/>
    <cellStyle name="20% - Accent3 2 9" xfId="9570" xr:uid="{00000000-0005-0000-0000-0000431E0000}"/>
    <cellStyle name="20% - Accent3 2 9 2" xfId="20666" xr:uid="{00000000-0005-0000-0000-0000441E0000}"/>
    <cellStyle name="20% - Accent3 2 9 2 2" xfId="42930" xr:uid="{00000000-0005-0000-0000-0000451E0000}"/>
    <cellStyle name="20% - Accent3 2 9 3" xfId="31838" xr:uid="{00000000-0005-0000-0000-0000461E0000}"/>
    <cellStyle name="20% - Accent3 20" xfId="567" xr:uid="{00000000-0005-0000-0000-0000471E0000}"/>
    <cellStyle name="20% - Accent3 20 2" xfId="1504" xr:uid="{00000000-0005-0000-0000-0000481E0000}"/>
    <cellStyle name="20% - Accent3 20 2 2" xfId="3321" xr:uid="{00000000-0005-0000-0000-0000491E0000}"/>
    <cellStyle name="20% - Accent3 20 2 2 2" xfId="7904" xr:uid="{00000000-0005-0000-0000-00004A1E0000}"/>
    <cellStyle name="20% - Accent3 20 2 2 2 2" xfId="19001" xr:uid="{00000000-0005-0000-0000-00004B1E0000}"/>
    <cellStyle name="20% - Accent3 20 2 2 2 2 2" xfId="41265" xr:uid="{00000000-0005-0000-0000-00004C1E0000}"/>
    <cellStyle name="20% - Accent3 20 2 2 2 3" xfId="30173" xr:uid="{00000000-0005-0000-0000-00004D1E0000}"/>
    <cellStyle name="20% - Accent3 20 2 2 3" xfId="14418" xr:uid="{00000000-0005-0000-0000-00004E1E0000}"/>
    <cellStyle name="20% - Accent3 20 2 2 3 2" xfId="36683" xr:uid="{00000000-0005-0000-0000-00004F1E0000}"/>
    <cellStyle name="20% - Accent3 20 2 2 4" xfId="25591" xr:uid="{00000000-0005-0000-0000-0000501E0000}"/>
    <cellStyle name="20% - Accent3 20 2 3" xfId="6095" xr:uid="{00000000-0005-0000-0000-0000511E0000}"/>
    <cellStyle name="20% - Accent3 20 2 3 2" xfId="17192" xr:uid="{00000000-0005-0000-0000-0000521E0000}"/>
    <cellStyle name="20% - Accent3 20 2 3 2 2" xfId="39456" xr:uid="{00000000-0005-0000-0000-0000531E0000}"/>
    <cellStyle name="20% - Accent3 20 2 3 3" xfId="28364" xr:uid="{00000000-0005-0000-0000-0000541E0000}"/>
    <cellStyle name="20% - Accent3 20 2 4" xfId="12608" xr:uid="{00000000-0005-0000-0000-0000551E0000}"/>
    <cellStyle name="20% - Accent3 20 2 4 2" xfId="34873" xr:uid="{00000000-0005-0000-0000-0000561E0000}"/>
    <cellStyle name="20% - Accent3 20 2 5" xfId="23781" xr:uid="{00000000-0005-0000-0000-0000571E0000}"/>
    <cellStyle name="20% - Accent3 20 3" xfId="4245" xr:uid="{00000000-0005-0000-0000-0000581E0000}"/>
    <cellStyle name="20% - Accent3 20 3 2" xfId="8828" xr:uid="{00000000-0005-0000-0000-0000591E0000}"/>
    <cellStyle name="20% - Accent3 20 3 2 2" xfId="19925" xr:uid="{00000000-0005-0000-0000-00005A1E0000}"/>
    <cellStyle name="20% - Accent3 20 3 2 2 2" xfId="42189" xr:uid="{00000000-0005-0000-0000-00005B1E0000}"/>
    <cellStyle name="20% - Accent3 20 3 2 3" xfId="31097" xr:uid="{00000000-0005-0000-0000-00005C1E0000}"/>
    <cellStyle name="20% - Accent3 20 3 3" xfId="15342" xr:uid="{00000000-0005-0000-0000-00005D1E0000}"/>
    <cellStyle name="20% - Accent3 20 3 3 2" xfId="37607" xr:uid="{00000000-0005-0000-0000-00005E1E0000}"/>
    <cellStyle name="20% - Accent3 20 3 4" xfId="26515" xr:uid="{00000000-0005-0000-0000-00005F1E0000}"/>
    <cellStyle name="20% - Accent3 20 4" xfId="2436" xr:uid="{00000000-0005-0000-0000-0000601E0000}"/>
    <cellStyle name="20% - Accent3 20 4 2" xfId="7019" xr:uid="{00000000-0005-0000-0000-0000611E0000}"/>
    <cellStyle name="20% - Accent3 20 4 2 2" xfId="18116" xr:uid="{00000000-0005-0000-0000-0000621E0000}"/>
    <cellStyle name="20% - Accent3 20 4 2 2 2" xfId="40380" xr:uid="{00000000-0005-0000-0000-0000631E0000}"/>
    <cellStyle name="20% - Accent3 20 4 2 3" xfId="29288" xr:uid="{00000000-0005-0000-0000-0000641E0000}"/>
    <cellStyle name="20% - Accent3 20 4 3" xfId="13533" xr:uid="{00000000-0005-0000-0000-0000651E0000}"/>
    <cellStyle name="20% - Accent3 20 4 3 2" xfId="35798" xr:uid="{00000000-0005-0000-0000-0000661E0000}"/>
    <cellStyle name="20% - Accent3 20 4 4" xfId="24706" xr:uid="{00000000-0005-0000-0000-0000671E0000}"/>
    <cellStyle name="20% - Accent3 20 5" xfId="5170" xr:uid="{00000000-0005-0000-0000-0000681E0000}"/>
    <cellStyle name="20% - Accent3 20 5 2" xfId="16267" xr:uid="{00000000-0005-0000-0000-0000691E0000}"/>
    <cellStyle name="20% - Accent3 20 5 2 2" xfId="38531" xr:uid="{00000000-0005-0000-0000-00006A1E0000}"/>
    <cellStyle name="20% - Accent3 20 5 3" xfId="27439" xr:uid="{00000000-0005-0000-0000-00006B1E0000}"/>
    <cellStyle name="20% - Accent3 20 6" xfId="11682" xr:uid="{00000000-0005-0000-0000-00006C1E0000}"/>
    <cellStyle name="20% - Accent3 20 6 2" xfId="33948" xr:uid="{00000000-0005-0000-0000-00006D1E0000}"/>
    <cellStyle name="20% - Accent3 20 7" xfId="22856" xr:uid="{00000000-0005-0000-0000-00006E1E0000}"/>
    <cellStyle name="20% - Accent3 200" xfId="22175" xr:uid="{00000000-0005-0000-0000-00006F1E0000}"/>
    <cellStyle name="20% - Accent3 200 2" xfId="44439" xr:uid="{00000000-0005-0000-0000-0000701E0000}"/>
    <cellStyle name="20% - Accent3 201" xfId="22188" xr:uid="{00000000-0005-0000-0000-0000711E0000}"/>
    <cellStyle name="20% - Accent3 201 2" xfId="44452" xr:uid="{00000000-0005-0000-0000-0000721E0000}"/>
    <cellStyle name="20% - Accent3 202" xfId="22201" xr:uid="{00000000-0005-0000-0000-0000731E0000}"/>
    <cellStyle name="20% - Accent3 202 2" xfId="44465" xr:uid="{00000000-0005-0000-0000-0000741E0000}"/>
    <cellStyle name="20% - Accent3 203" xfId="22214" xr:uid="{00000000-0005-0000-0000-0000751E0000}"/>
    <cellStyle name="20% - Accent3 203 2" xfId="44478" xr:uid="{00000000-0005-0000-0000-0000761E0000}"/>
    <cellStyle name="20% - Accent3 204" xfId="22227" xr:uid="{00000000-0005-0000-0000-0000771E0000}"/>
    <cellStyle name="20% - Accent3 204 2" xfId="44491" xr:uid="{00000000-0005-0000-0000-0000781E0000}"/>
    <cellStyle name="20% - Accent3 205" xfId="22240" xr:uid="{00000000-0005-0000-0000-0000791E0000}"/>
    <cellStyle name="20% - Accent3 205 2" xfId="44504" xr:uid="{00000000-0005-0000-0000-00007A1E0000}"/>
    <cellStyle name="20% - Accent3 206" xfId="22253" xr:uid="{00000000-0005-0000-0000-00007B1E0000}"/>
    <cellStyle name="20% - Accent3 206 2" xfId="44517" xr:uid="{00000000-0005-0000-0000-00007C1E0000}"/>
    <cellStyle name="20% - Accent3 207" xfId="22266" xr:uid="{00000000-0005-0000-0000-00007D1E0000}"/>
    <cellStyle name="20% - Accent3 207 2" xfId="44530" xr:uid="{00000000-0005-0000-0000-00007E1E0000}"/>
    <cellStyle name="20% - Accent3 208" xfId="22279" xr:uid="{00000000-0005-0000-0000-00007F1E0000}"/>
    <cellStyle name="20% - Accent3 208 2" xfId="44543" xr:uid="{00000000-0005-0000-0000-0000801E0000}"/>
    <cellStyle name="20% - Accent3 209" xfId="22292" xr:uid="{00000000-0005-0000-0000-0000811E0000}"/>
    <cellStyle name="20% - Accent3 209 2" xfId="44556" xr:uid="{00000000-0005-0000-0000-0000821E0000}"/>
    <cellStyle name="20% - Accent3 21" xfId="580" xr:uid="{00000000-0005-0000-0000-0000831E0000}"/>
    <cellStyle name="20% - Accent3 21 2" xfId="1517" xr:uid="{00000000-0005-0000-0000-0000841E0000}"/>
    <cellStyle name="20% - Accent3 21 2 2" xfId="3334" xr:uid="{00000000-0005-0000-0000-0000851E0000}"/>
    <cellStyle name="20% - Accent3 21 2 2 2" xfId="7917" xr:uid="{00000000-0005-0000-0000-0000861E0000}"/>
    <cellStyle name="20% - Accent3 21 2 2 2 2" xfId="19014" xr:uid="{00000000-0005-0000-0000-0000871E0000}"/>
    <cellStyle name="20% - Accent3 21 2 2 2 2 2" xfId="41278" xr:uid="{00000000-0005-0000-0000-0000881E0000}"/>
    <cellStyle name="20% - Accent3 21 2 2 2 3" xfId="30186" xr:uid="{00000000-0005-0000-0000-0000891E0000}"/>
    <cellStyle name="20% - Accent3 21 2 2 3" xfId="14431" xr:uid="{00000000-0005-0000-0000-00008A1E0000}"/>
    <cellStyle name="20% - Accent3 21 2 2 3 2" xfId="36696" xr:uid="{00000000-0005-0000-0000-00008B1E0000}"/>
    <cellStyle name="20% - Accent3 21 2 2 4" xfId="25604" xr:uid="{00000000-0005-0000-0000-00008C1E0000}"/>
    <cellStyle name="20% - Accent3 21 2 3" xfId="6108" xr:uid="{00000000-0005-0000-0000-00008D1E0000}"/>
    <cellStyle name="20% - Accent3 21 2 3 2" xfId="17205" xr:uid="{00000000-0005-0000-0000-00008E1E0000}"/>
    <cellStyle name="20% - Accent3 21 2 3 2 2" xfId="39469" xr:uid="{00000000-0005-0000-0000-00008F1E0000}"/>
    <cellStyle name="20% - Accent3 21 2 3 3" xfId="28377" xr:uid="{00000000-0005-0000-0000-0000901E0000}"/>
    <cellStyle name="20% - Accent3 21 2 4" xfId="12621" xr:uid="{00000000-0005-0000-0000-0000911E0000}"/>
    <cellStyle name="20% - Accent3 21 2 4 2" xfId="34886" xr:uid="{00000000-0005-0000-0000-0000921E0000}"/>
    <cellStyle name="20% - Accent3 21 2 5" xfId="23794" xr:uid="{00000000-0005-0000-0000-0000931E0000}"/>
    <cellStyle name="20% - Accent3 21 3" xfId="4258" xr:uid="{00000000-0005-0000-0000-0000941E0000}"/>
    <cellStyle name="20% - Accent3 21 3 2" xfId="8841" xr:uid="{00000000-0005-0000-0000-0000951E0000}"/>
    <cellStyle name="20% - Accent3 21 3 2 2" xfId="19938" xr:uid="{00000000-0005-0000-0000-0000961E0000}"/>
    <cellStyle name="20% - Accent3 21 3 2 2 2" xfId="42202" xr:uid="{00000000-0005-0000-0000-0000971E0000}"/>
    <cellStyle name="20% - Accent3 21 3 2 3" xfId="31110" xr:uid="{00000000-0005-0000-0000-0000981E0000}"/>
    <cellStyle name="20% - Accent3 21 3 3" xfId="15355" xr:uid="{00000000-0005-0000-0000-0000991E0000}"/>
    <cellStyle name="20% - Accent3 21 3 3 2" xfId="37620" xr:uid="{00000000-0005-0000-0000-00009A1E0000}"/>
    <cellStyle name="20% - Accent3 21 3 4" xfId="26528" xr:uid="{00000000-0005-0000-0000-00009B1E0000}"/>
    <cellStyle name="20% - Accent3 21 4" xfId="2449" xr:uid="{00000000-0005-0000-0000-00009C1E0000}"/>
    <cellStyle name="20% - Accent3 21 4 2" xfId="7032" xr:uid="{00000000-0005-0000-0000-00009D1E0000}"/>
    <cellStyle name="20% - Accent3 21 4 2 2" xfId="18129" xr:uid="{00000000-0005-0000-0000-00009E1E0000}"/>
    <cellStyle name="20% - Accent3 21 4 2 2 2" xfId="40393" xr:uid="{00000000-0005-0000-0000-00009F1E0000}"/>
    <cellStyle name="20% - Accent3 21 4 2 3" xfId="29301" xr:uid="{00000000-0005-0000-0000-0000A01E0000}"/>
    <cellStyle name="20% - Accent3 21 4 3" xfId="13546" xr:uid="{00000000-0005-0000-0000-0000A11E0000}"/>
    <cellStyle name="20% - Accent3 21 4 3 2" xfId="35811" xr:uid="{00000000-0005-0000-0000-0000A21E0000}"/>
    <cellStyle name="20% - Accent3 21 4 4" xfId="24719" xr:uid="{00000000-0005-0000-0000-0000A31E0000}"/>
    <cellStyle name="20% - Accent3 21 5" xfId="5183" xr:uid="{00000000-0005-0000-0000-0000A41E0000}"/>
    <cellStyle name="20% - Accent3 21 5 2" xfId="16280" xr:uid="{00000000-0005-0000-0000-0000A51E0000}"/>
    <cellStyle name="20% - Accent3 21 5 2 2" xfId="38544" xr:uid="{00000000-0005-0000-0000-0000A61E0000}"/>
    <cellStyle name="20% - Accent3 21 5 3" xfId="27452" xr:uid="{00000000-0005-0000-0000-0000A71E0000}"/>
    <cellStyle name="20% - Accent3 21 6" xfId="11695" xr:uid="{00000000-0005-0000-0000-0000A81E0000}"/>
    <cellStyle name="20% - Accent3 21 6 2" xfId="33961" xr:uid="{00000000-0005-0000-0000-0000A91E0000}"/>
    <cellStyle name="20% - Accent3 21 7" xfId="22869" xr:uid="{00000000-0005-0000-0000-0000AA1E0000}"/>
    <cellStyle name="20% - Accent3 210" xfId="22305" xr:uid="{00000000-0005-0000-0000-0000AB1E0000}"/>
    <cellStyle name="20% - Accent3 210 2" xfId="44569" xr:uid="{00000000-0005-0000-0000-0000AC1E0000}"/>
    <cellStyle name="20% - Accent3 211" xfId="22318" xr:uid="{00000000-0005-0000-0000-0000AD1E0000}"/>
    <cellStyle name="20% - Accent3 211 2" xfId="44582" xr:uid="{00000000-0005-0000-0000-0000AE1E0000}"/>
    <cellStyle name="20% - Accent3 212" xfId="22331" xr:uid="{00000000-0005-0000-0000-0000AF1E0000}"/>
    <cellStyle name="20% - Accent3 212 2" xfId="44595" xr:uid="{00000000-0005-0000-0000-0000B01E0000}"/>
    <cellStyle name="20% - Accent3 213" xfId="22344" xr:uid="{00000000-0005-0000-0000-0000B11E0000}"/>
    <cellStyle name="20% - Accent3 213 2" xfId="44608" xr:uid="{00000000-0005-0000-0000-0000B21E0000}"/>
    <cellStyle name="20% - Accent3 214" xfId="22385" xr:uid="{00000000-0005-0000-0000-0000B31E0000}"/>
    <cellStyle name="20% - Accent3 22" xfId="593" xr:uid="{00000000-0005-0000-0000-0000B41E0000}"/>
    <cellStyle name="20% - Accent3 22 2" xfId="1530" xr:uid="{00000000-0005-0000-0000-0000B51E0000}"/>
    <cellStyle name="20% - Accent3 22 2 2" xfId="3347" xr:uid="{00000000-0005-0000-0000-0000B61E0000}"/>
    <cellStyle name="20% - Accent3 22 2 2 2" xfId="7930" xr:uid="{00000000-0005-0000-0000-0000B71E0000}"/>
    <cellStyle name="20% - Accent3 22 2 2 2 2" xfId="19027" xr:uid="{00000000-0005-0000-0000-0000B81E0000}"/>
    <cellStyle name="20% - Accent3 22 2 2 2 2 2" xfId="41291" xr:uid="{00000000-0005-0000-0000-0000B91E0000}"/>
    <cellStyle name="20% - Accent3 22 2 2 2 3" xfId="30199" xr:uid="{00000000-0005-0000-0000-0000BA1E0000}"/>
    <cellStyle name="20% - Accent3 22 2 2 3" xfId="14444" xr:uid="{00000000-0005-0000-0000-0000BB1E0000}"/>
    <cellStyle name="20% - Accent3 22 2 2 3 2" xfId="36709" xr:uid="{00000000-0005-0000-0000-0000BC1E0000}"/>
    <cellStyle name="20% - Accent3 22 2 2 4" xfId="25617" xr:uid="{00000000-0005-0000-0000-0000BD1E0000}"/>
    <cellStyle name="20% - Accent3 22 2 3" xfId="6121" xr:uid="{00000000-0005-0000-0000-0000BE1E0000}"/>
    <cellStyle name="20% - Accent3 22 2 3 2" xfId="17218" xr:uid="{00000000-0005-0000-0000-0000BF1E0000}"/>
    <cellStyle name="20% - Accent3 22 2 3 2 2" xfId="39482" xr:uid="{00000000-0005-0000-0000-0000C01E0000}"/>
    <cellStyle name="20% - Accent3 22 2 3 3" xfId="28390" xr:uid="{00000000-0005-0000-0000-0000C11E0000}"/>
    <cellStyle name="20% - Accent3 22 2 4" xfId="12634" xr:uid="{00000000-0005-0000-0000-0000C21E0000}"/>
    <cellStyle name="20% - Accent3 22 2 4 2" xfId="34899" xr:uid="{00000000-0005-0000-0000-0000C31E0000}"/>
    <cellStyle name="20% - Accent3 22 2 5" xfId="23807" xr:uid="{00000000-0005-0000-0000-0000C41E0000}"/>
    <cellStyle name="20% - Accent3 22 3" xfId="4271" xr:uid="{00000000-0005-0000-0000-0000C51E0000}"/>
    <cellStyle name="20% - Accent3 22 3 2" xfId="8854" xr:uid="{00000000-0005-0000-0000-0000C61E0000}"/>
    <cellStyle name="20% - Accent3 22 3 2 2" xfId="19951" xr:uid="{00000000-0005-0000-0000-0000C71E0000}"/>
    <cellStyle name="20% - Accent3 22 3 2 2 2" xfId="42215" xr:uid="{00000000-0005-0000-0000-0000C81E0000}"/>
    <cellStyle name="20% - Accent3 22 3 2 3" xfId="31123" xr:uid="{00000000-0005-0000-0000-0000C91E0000}"/>
    <cellStyle name="20% - Accent3 22 3 3" xfId="15368" xr:uid="{00000000-0005-0000-0000-0000CA1E0000}"/>
    <cellStyle name="20% - Accent3 22 3 3 2" xfId="37633" xr:uid="{00000000-0005-0000-0000-0000CB1E0000}"/>
    <cellStyle name="20% - Accent3 22 3 4" xfId="26541" xr:uid="{00000000-0005-0000-0000-0000CC1E0000}"/>
    <cellStyle name="20% - Accent3 22 4" xfId="2462" xr:uid="{00000000-0005-0000-0000-0000CD1E0000}"/>
    <cellStyle name="20% - Accent3 22 4 2" xfId="7045" xr:uid="{00000000-0005-0000-0000-0000CE1E0000}"/>
    <cellStyle name="20% - Accent3 22 4 2 2" xfId="18142" xr:uid="{00000000-0005-0000-0000-0000CF1E0000}"/>
    <cellStyle name="20% - Accent3 22 4 2 2 2" xfId="40406" xr:uid="{00000000-0005-0000-0000-0000D01E0000}"/>
    <cellStyle name="20% - Accent3 22 4 2 3" xfId="29314" xr:uid="{00000000-0005-0000-0000-0000D11E0000}"/>
    <cellStyle name="20% - Accent3 22 4 3" xfId="13559" xr:uid="{00000000-0005-0000-0000-0000D21E0000}"/>
    <cellStyle name="20% - Accent3 22 4 3 2" xfId="35824" xr:uid="{00000000-0005-0000-0000-0000D31E0000}"/>
    <cellStyle name="20% - Accent3 22 4 4" xfId="24732" xr:uid="{00000000-0005-0000-0000-0000D41E0000}"/>
    <cellStyle name="20% - Accent3 22 5" xfId="5196" xr:uid="{00000000-0005-0000-0000-0000D51E0000}"/>
    <cellStyle name="20% - Accent3 22 5 2" xfId="16293" xr:uid="{00000000-0005-0000-0000-0000D61E0000}"/>
    <cellStyle name="20% - Accent3 22 5 2 2" xfId="38557" xr:uid="{00000000-0005-0000-0000-0000D71E0000}"/>
    <cellStyle name="20% - Accent3 22 5 3" xfId="27465" xr:uid="{00000000-0005-0000-0000-0000D81E0000}"/>
    <cellStyle name="20% - Accent3 22 6" xfId="11708" xr:uid="{00000000-0005-0000-0000-0000D91E0000}"/>
    <cellStyle name="20% - Accent3 22 6 2" xfId="33974" xr:uid="{00000000-0005-0000-0000-0000DA1E0000}"/>
    <cellStyle name="20% - Accent3 22 7" xfId="22882" xr:uid="{00000000-0005-0000-0000-0000DB1E0000}"/>
    <cellStyle name="20% - Accent3 23" xfId="606" xr:uid="{00000000-0005-0000-0000-0000DC1E0000}"/>
    <cellStyle name="20% - Accent3 23 2" xfId="1543" xr:uid="{00000000-0005-0000-0000-0000DD1E0000}"/>
    <cellStyle name="20% - Accent3 23 2 2" xfId="3360" xr:uid="{00000000-0005-0000-0000-0000DE1E0000}"/>
    <cellStyle name="20% - Accent3 23 2 2 2" xfId="7943" xr:uid="{00000000-0005-0000-0000-0000DF1E0000}"/>
    <cellStyle name="20% - Accent3 23 2 2 2 2" xfId="19040" xr:uid="{00000000-0005-0000-0000-0000E01E0000}"/>
    <cellStyle name="20% - Accent3 23 2 2 2 2 2" xfId="41304" xr:uid="{00000000-0005-0000-0000-0000E11E0000}"/>
    <cellStyle name="20% - Accent3 23 2 2 2 3" xfId="30212" xr:uid="{00000000-0005-0000-0000-0000E21E0000}"/>
    <cellStyle name="20% - Accent3 23 2 2 3" xfId="14457" xr:uid="{00000000-0005-0000-0000-0000E31E0000}"/>
    <cellStyle name="20% - Accent3 23 2 2 3 2" xfId="36722" xr:uid="{00000000-0005-0000-0000-0000E41E0000}"/>
    <cellStyle name="20% - Accent3 23 2 2 4" xfId="25630" xr:uid="{00000000-0005-0000-0000-0000E51E0000}"/>
    <cellStyle name="20% - Accent3 23 2 3" xfId="6134" xr:uid="{00000000-0005-0000-0000-0000E61E0000}"/>
    <cellStyle name="20% - Accent3 23 2 3 2" xfId="17231" xr:uid="{00000000-0005-0000-0000-0000E71E0000}"/>
    <cellStyle name="20% - Accent3 23 2 3 2 2" xfId="39495" xr:uid="{00000000-0005-0000-0000-0000E81E0000}"/>
    <cellStyle name="20% - Accent3 23 2 3 3" xfId="28403" xr:uid="{00000000-0005-0000-0000-0000E91E0000}"/>
    <cellStyle name="20% - Accent3 23 2 4" xfId="12647" xr:uid="{00000000-0005-0000-0000-0000EA1E0000}"/>
    <cellStyle name="20% - Accent3 23 2 4 2" xfId="34912" xr:uid="{00000000-0005-0000-0000-0000EB1E0000}"/>
    <cellStyle name="20% - Accent3 23 2 5" xfId="23820" xr:uid="{00000000-0005-0000-0000-0000EC1E0000}"/>
    <cellStyle name="20% - Accent3 23 3" xfId="4284" xr:uid="{00000000-0005-0000-0000-0000ED1E0000}"/>
    <cellStyle name="20% - Accent3 23 3 2" xfId="8867" xr:uid="{00000000-0005-0000-0000-0000EE1E0000}"/>
    <cellStyle name="20% - Accent3 23 3 2 2" xfId="19964" xr:uid="{00000000-0005-0000-0000-0000EF1E0000}"/>
    <cellStyle name="20% - Accent3 23 3 2 2 2" xfId="42228" xr:uid="{00000000-0005-0000-0000-0000F01E0000}"/>
    <cellStyle name="20% - Accent3 23 3 2 3" xfId="31136" xr:uid="{00000000-0005-0000-0000-0000F11E0000}"/>
    <cellStyle name="20% - Accent3 23 3 3" xfId="15381" xr:uid="{00000000-0005-0000-0000-0000F21E0000}"/>
    <cellStyle name="20% - Accent3 23 3 3 2" xfId="37646" xr:uid="{00000000-0005-0000-0000-0000F31E0000}"/>
    <cellStyle name="20% - Accent3 23 3 4" xfId="26554" xr:uid="{00000000-0005-0000-0000-0000F41E0000}"/>
    <cellStyle name="20% - Accent3 23 4" xfId="2475" xr:uid="{00000000-0005-0000-0000-0000F51E0000}"/>
    <cellStyle name="20% - Accent3 23 4 2" xfId="7058" xr:uid="{00000000-0005-0000-0000-0000F61E0000}"/>
    <cellStyle name="20% - Accent3 23 4 2 2" xfId="18155" xr:uid="{00000000-0005-0000-0000-0000F71E0000}"/>
    <cellStyle name="20% - Accent3 23 4 2 2 2" xfId="40419" xr:uid="{00000000-0005-0000-0000-0000F81E0000}"/>
    <cellStyle name="20% - Accent3 23 4 2 3" xfId="29327" xr:uid="{00000000-0005-0000-0000-0000F91E0000}"/>
    <cellStyle name="20% - Accent3 23 4 3" xfId="13572" xr:uid="{00000000-0005-0000-0000-0000FA1E0000}"/>
    <cellStyle name="20% - Accent3 23 4 3 2" xfId="35837" xr:uid="{00000000-0005-0000-0000-0000FB1E0000}"/>
    <cellStyle name="20% - Accent3 23 4 4" xfId="24745" xr:uid="{00000000-0005-0000-0000-0000FC1E0000}"/>
    <cellStyle name="20% - Accent3 23 5" xfId="5209" xr:uid="{00000000-0005-0000-0000-0000FD1E0000}"/>
    <cellStyle name="20% - Accent3 23 5 2" xfId="16306" xr:uid="{00000000-0005-0000-0000-0000FE1E0000}"/>
    <cellStyle name="20% - Accent3 23 5 2 2" xfId="38570" xr:uid="{00000000-0005-0000-0000-0000FF1E0000}"/>
    <cellStyle name="20% - Accent3 23 5 3" xfId="27478" xr:uid="{00000000-0005-0000-0000-0000001F0000}"/>
    <cellStyle name="20% - Accent3 23 6" xfId="11721" xr:uid="{00000000-0005-0000-0000-0000011F0000}"/>
    <cellStyle name="20% - Accent3 23 6 2" xfId="33987" xr:uid="{00000000-0005-0000-0000-0000021F0000}"/>
    <cellStyle name="20% - Accent3 23 7" xfId="22895" xr:uid="{00000000-0005-0000-0000-0000031F0000}"/>
    <cellStyle name="20% - Accent3 24" xfId="619" xr:uid="{00000000-0005-0000-0000-0000041F0000}"/>
    <cellStyle name="20% - Accent3 24 2" xfId="1556" xr:uid="{00000000-0005-0000-0000-0000051F0000}"/>
    <cellStyle name="20% - Accent3 24 2 2" xfId="3373" xr:uid="{00000000-0005-0000-0000-0000061F0000}"/>
    <cellStyle name="20% - Accent3 24 2 2 2" xfId="7956" xr:uid="{00000000-0005-0000-0000-0000071F0000}"/>
    <cellStyle name="20% - Accent3 24 2 2 2 2" xfId="19053" xr:uid="{00000000-0005-0000-0000-0000081F0000}"/>
    <cellStyle name="20% - Accent3 24 2 2 2 2 2" xfId="41317" xr:uid="{00000000-0005-0000-0000-0000091F0000}"/>
    <cellStyle name="20% - Accent3 24 2 2 2 3" xfId="30225" xr:uid="{00000000-0005-0000-0000-00000A1F0000}"/>
    <cellStyle name="20% - Accent3 24 2 2 3" xfId="14470" xr:uid="{00000000-0005-0000-0000-00000B1F0000}"/>
    <cellStyle name="20% - Accent3 24 2 2 3 2" xfId="36735" xr:uid="{00000000-0005-0000-0000-00000C1F0000}"/>
    <cellStyle name="20% - Accent3 24 2 2 4" xfId="25643" xr:uid="{00000000-0005-0000-0000-00000D1F0000}"/>
    <cellStyle name="20% - Accent3 24 2 3" xfId="6147" xr:uid="{00000000-0005-0000-0000-00000E1F0000}"/>
    <cellStyle name="20% - Accent3 24 2 3 2" xfId="17244" xr:uid="{00000000-0005-0000-0000-00000F1F0000}"/>
    <cellStyle name="20% - Accent3 24 2 3 2 2" xfId="39508" xr:uid="{00000000-0005-0000-0000-0000101F0000}"/>
    <cellStyle name="20% - Accent3 24 2 3 3" xfId="28416" xr:uid="{00000000-0005-0000-0000-0000111F0000}"/>
    <cellStyle name="20% - Accent3 24 2 4" xfId="12660" xr:uid="{00000000-0005-0000-0000-0000121F0000}"/>
    <cellStyle name="20% - Accent3 24 2 4 2" xfId="34925" xr:uid="{00000000-0005-0000-0000-0000131F0000}"/>
    <cellStyle name="20% - Accent3 24 2 5" xfId="23833" xr:uid="{00000000-0005-0000-0000-0000141F0000}"/>
    <cellStyle name="20% - Accent3 24 3" xfId="4297" xr:uid="{00000000-0005-0000-0000-0000151F0000}"/>
    <cellStyle name="20% - Accent3 24 3 2" xfId="8880" xr:uid="{00000000-0005-0000-0000-0000161F0000}"/>
    <cellStyle name="20% - Accent3 24 3 2 2" xfId="19977" xr:uid="{00000000-0005-0000-0000-0000171F0000}"/>
    <cellStyle name="20% - Accent3 24 3 2 2 2" xfId="42241" xr:uid="{00000000-0005-0000-0000-0000181F0000}"/>
    <cellStyle name="20% - Accent3 24 3 2 3" xfId="31149" xr:uid="{00000000-0005-0000-0000-0000191F0000}"/>
    <cellStyle name="20% - Accent3 24 3 3" xfId="15394" xr:uid="{00000000-0005-0000-0000-00001A1F0000}"/>
    <cellStyle name="20% - Accent3 24 3 3 2" xfId="37659" xr:uid="{00000000-0005-0000-0000-00001B1F0000}"/>
    <cellStyle name="20% - Accent3 24 3 4" xfId="26567" xr:uid="{00000000-0005-0000-0000-00001C1F0000}"/>
    <cellStyle name="20% - Accent3 24 4" xfId="2488" xr:uid="{00000000-0005-0000-0000-00001D1F0000}"/>
    <cellStyle name="20% - Accent3 24 4 2" xfId="7071" xr:uid="{00000000-0005-0000-0000-00001E1F0000}"/>
    <cellStyle name="20% - Accent3 24 4 2 2" xfId="18168" xr:uid="{00000000-0005-0000-0000-00001F1F0000}"/>
    <cellStyle name="20% - Accent3 24 4 2 2 2" xfId="40432" xr:uid="{00000000-0005-0000-0000-0000201F0000}"/>
    <cellStyle name="20% - Accent3 24 4 2 3" xfId="29340" xr:uid="{00000000-0005-0000-0000-0000211F0000}"/>
    <cellStyle name="20% - Accent3 24 4 3" xfId="13585" xr:uid="{00000000-0005-0000-0000-0000221F0000}"/>
    <cellStyle name="20% - Accent3 24 4 3 2" xfId="35850" xr:uid="{00000000-0005-0000-0000-0000231F0000}"/>
    <cellStyle name="20% - Accent3 24 4 4" xfId="24758" xr:uid="{00000000-0005-0000-0000-0000241F0000}"/>
    <cellStyle name="20% - Accent3 24 5" xfId="5222" xr:uid="{00000000-0005-0000-0000-0000251F0000}"/>
    <cellStyle name="20% - Accent3 24 5 2" xfId="16319" xr:uid="{00000000-0005-0000-0000-0000261F0000}"/>
    <cellStyle name="20% - Accent3 24 5 2 2" xfId="38583" xr:uid="{00000000-0005-0000-0000-0000271F0000}"/>
    <cellStyle name="20% - Accent3 24 5 3" xfId="27491" xr:uid="{00000000-0005-0000-0000-0000281F0000}"/>
    <cellStyle name="20% - Accent3 24 6" xfId="11734" xr:uid="{00000000-0005-0000-0000-0000291F0000}"/>
    <cellStyle name="20% - Accent3 24 6 2" xfId="34000" xr:uid="{00000000-0005-0000-0000-00002A1F0000}"/>
    <cellStyle name="20% - Accent3 24 7" xfId="22908" xr:uid="{00000000-0005-0000-0000-00002B1F0000}"/>
    <cellStyle name="20% - Accent3 25" xfId="633" xr:uid="{00000000-0005-0000-0000-00002C1F0000}"/>
    <cellStyle name="20% - Accent3 25 2" xfId="1570" xr:uid="{00000000-0005-0000-0000-00002D1F0000}"/>
    <cellStyle name="20% - Accent3 25 2 2" xfId="3386" xr:uid="{00000000-0005-0000-0000-00002E1F0000}"/>
    <cellStyle name="20% - Accent3 25 2 2 2" xfId="7969" xr:uid="{00000000-0005-0000-0000-00002F1F0000}"/>
    <cellStyle name="20% - Accent3 25 2 2 2 2" xfId="19066" xr:uid="{00000000-0005-0000-0000-0000301F0000}"/>
    <cellStyle name="20% - Accent3 25 2 2 2 2 2" xfId="41330" xr:uid="{00000000-0005-0000-0000-0000311F0000}"/>
    <cellStyle name="20% - Accent3 25 2 2 2 3" xfId="30238" xr:uid="{00000000-0005-0000-0000-0000321F0000}"/>
    <cellStyle name="20% - Accent3 25 2 2 3" xfId="14483" xr:uid="{00000000-0005-0000-0000-0000331F0000}"/>
    <cellStyle name="20% - Accent3 25 2 2 3 2" xfId="36748" xr:uid="{00000000-0005-0000-0000-0000341F0000}"/>
    <cellStyle name="20% - Accent3 25 2 2 4" xfId="25656" xr:uid="{00000000-0005-0000-0000-0000351F0000}"/>
    <cellStyle name="20% - Accent3 25 2 3" xfId="6160" xr:uid="{00000000-0005-0000-0000-0000361F0000}"/>
    <cellStyle name="20% - Accent3 25 2 3 2" xfId="17257" xr:uid="{00000000-0005-0000-0000-0000371F0000}"/>
    <cellStyle name="20% - Accent3 25 2 3 2 2" xfId="39521" xr:uid="{00000000-0005-0000-0000-0000381F0000}"/>
    <cellStyle name="20% - Accent3 25 2 3 3" xfId="28429" xr:uid="{00000000-0005-0000-0000-0000391F0000}"/>
    <cellStyle name="20% - Accent3 25 2 4" xfId="12673" xr:uid="{00000000-0005-0000-0000-00003A1F0000}"/>
    <cellStyle name="20% - Accent3 25 2 4 2" xfId="34938" xr:uid="{00000000-0005-0000-0000-00003B1F0000}"/>
    <cellStyle name="20% - Accent3 25 2 5" xfId="23846" xr:uid="{00000000-0005-0000-0000-00003C1F0000}"/>
    <cellStyle name="20% - Accent3 25 3" xfId="4310" xr:uid="{00000000-0005-0000-0000-00003D1F0000}"/>
    <cellStyle name="20% - Accent3 25 3 2" xfId="8893" xr:uid="{00000000-0005-0000-0000-00003E1F0000}"/>
    <cellStyle name="20% - Accent3 25 3 2 2" xfId="19990" xr:uid="{00000000-0005-0000-0000-00003F1F0000}"/>
    <cellStyle name="20% - Accent3 25 3 2 2 2" xfId="42254" xr:uid="{00000000-0005-0000-0000-0000401F0000}"/>
    <cellStyle name="20% - Accent3 25 3 2 3" xfId="31162" xr:uid="{00000000-0005-0000-0000-0000411F0000}"/>
    <cellStyle name="20% - Accent3 25 3 3" xfId="15407" xr:uid="{00000000-0005-0000-0000-0000421F0000}"/>
    <cellStyle name="20% - Accent3 25 3 3 2" xfId="37672" xr:uid="{00000000-0005-0000-0000-0000431F0000}"/>
    <cellStyle name="20% - Accent3 25 3 4" xfId="26580" xr:uid="{00000000-0005-0000-0000-0000441F0000}"/>
    <cellStyle name="20% - Accent3 25 4" xfId="2501" xr:uid="{00000000-0005-0000-0000-0000451F0000}"/>
    <cellStyle name="20% - Accent3 25 4 2" xfId="7084" xr:uid="{00000000-0005-0000-0000-0000461F0000}"/>
    <cellStyle name="20% - Accent3 25 4 2 2" xfId="18181" xr:uid="{00000000-0005-0000-0000-0000471F0000}"/>
    <cellStyle name="20% - Accent3 25 4 2 2 2" xfId="40445" xr:uid="{00000000-0005-0000-0000-0000481F0000}"/>
    <cellStyle name="20% - Accent3 25 4 2 3" xfId="29353" xr:uid="{00000000-0005-0000-0000-0000491F0000}"/>
    <cellStyle name="20% - Accent3 25 4 3" xfId="13598" xr:uid="{00000000-0005-0000-0000-00004A1F0000}"/>
    <cellStyle name="20% - Accent3 25 4 3 2" xfId="35863" xr:uid="{00000000-0005-0000-0000-00004B1F0000}"/>
    <cellStyle name="20% - Accent3 25 4 4" xfId="24771" xr:uid="{00000000-0005-0000-0000-00004C1F0000}"/>
    <cellStyle name="20% - Accent3 25 5" xfId="5235" xr:uid="{00000000-0005-0000-0000-00004D1F0000}"/>
    <cellStyle name="20% - Accent3 25 5 2" xfId="16332" xr:uid="{00000000-0005-0000-0000-00004E1F0000}"/>
    <cellStyle name="20% - Accent3 25 5 2 2" xfId="38596" xr:uid="{00000000-0005-0000-0000-00004F1F0000}"/>
    <cellStyle name="20% - Accent3 25 5 3" xfId="27504" xr:uid="{00000000-0005-0000-0000-0000501F0000}"/>
    <cellStyle name="20% - Accent3 25 6" xfId="11747" xr:uid="{00000000-0005-0000-0000-0000511F0000}"/>
    <cellStyle name="20% - Accent3 25 6 2" xfId="34013" xr:uid="{00000000-0005-0000-0000-0000521F0000}"/>
    <cellStyle name="20% - Accent3 25 7" xfId="22921" xr:uid="{00000000-0005-0000-0000-0000531F0000}"/>
    <cellStyle name="20% - Accent3 26" xfId="646" xr:uid="{00000000-0005-0000-0000-0000541F0000}"/>
    <cellStyle name="20% - Accent3 26 2" xfId="1583" xr:uid="{00000000-0005-0000-0000-0000551F0000}"/>
    <cellStyle name="20% - Accent3 26 2 2" xfId="3399" xr:uid="{00000000-0005-0000-0000-0000561F0000}"/>
    <cellStyle name="20% - Accent3 26 2 2 2" xfId="7982" xr:uid="{00000000-0005-0000-0000-0000571F0000}"/>
    <cellStyle name="20% - Accent3 26 2 2 2 2" xfId="19079" xr:uid="{00000000-0005-0000-0000-0000581F0000}"/>
    <cellStyle name="20% - Accent3 26 2 2 2 2 2" xfId="41343" xr:uid="{00000000-0005-0000-0000-0000591F0000}"/>
    <cellStyle name="20% - Accent3 26 2 2 2 3" xfId="30251" xr:uid="{00000000-0005-0000-0000-00005A1F0000}"/>
    <cellStyle name="20% - Accent3 26 2 2 3" xfId="14496" xr:uid="{00000000-0005-0000-0000-00005B1F0000}"/>
    <cellStyle name="20% - Accent3 26 2 2 3 2" xfId="36761" xr:uid="{00000000-0005-0000-0000-00005C1F0000}"/>
    <cellStyle name="20% - Accent3 26 2 2 4" xfId="25669" xr:uid="{00000000-0005-0000-0000-00005D1F0000}"/>
    <cellStyle name="20% - Accent3 26 2 3" xfId="6173" xr:uid="{00000000-0005-0000-0000-00005E1F0000}"/>
    <cellStyle name="20% - Accent3 26 2 3 2" xfId="17270" xr:uid="{00000000-0005-0000-0000-00005F1F0000}"/>
    <cellStyle name="20% - Accent3 26 2 3 2 2" xfId="39534" xr:uid="{00000000-0005-0000-0000-0000601F0000}"/>
    <cellStyle name="20% - Accent3 26 2 3 3" xfId="28442" xr:uid="{00000000-0005-0000-0000-0000611F0000}"/>
    <cellStyle name="20% - Accent3 26 2 4" xfId="12686" xr:uid="{00000000-0005-0000-0000-0000621F0000}"/>
    <cellStyle name="20% - Accent3 26 2 4 2" xfId="34951" xr:uid="{00000000-0005-0000-0000-0000631F0000}"/>
    <cellStyle name="20% - Accent3 26 2 5" xfId="23859" xr:uid="{00000000-0005-0000-0000-0000641F0000}"/>
    <cellStyle name="20% - Accent3 26 3" xfId="4323" xr:uid="{00000000-0005-0000-0000-0000651F0000}"/>
    <cellStyle name="20% - Accent3 26 3 2" xfId="8906" xr:uid="{00000000-0005-0000-0000-0000661F0000}"/>
    <cellStyle name="20% - Accent3 26 3 2 2" xfId="20003" xr:uid="{00000000-0005-0000-0000-0000671F0000}"/>
    <cellStyle name="20% - Accent3 26 3 2 2 2" xfId="42267" xr:uid="{00000000-0005-0000-0000-0000681F0000}"/>
    <cellStyle name="20% - Accent3 26 3 2 3" xfId="31175" xr:uid="{00000000-0005-0000-0000-0000691F0000}"/>
    <cellStyle name="20% - Accent3 26 3 3" xfId="15420" xr:uid="{00000000-0005-0000-0000-00006A1F0000}"/>
    <cellStyle name="20% - Accent3 26 3 3 2" xfId="37685" xr:uid="{00000000-0005-0000-0000-00006B1F0000}"/>
    <cellStyle name="20% - Accent3 26 3 4" xfId="26593" xr:uid="{00000000-0005-0000-0000-00006C1F0000}"/>
    <cellStyle name="20% - Accent3 26 4" xfId="2514" xr:uid="{00000000-0005-0000-0000-00006D1F0000}"/>
    <cellStyle name="20% - Accent3 26 4 2" xfId="7097" xr:uid="{00000000-0005-0000-0000-00006E1F0000}"/>
    <cellStyle name="20% - Accent3 26 4 2 2" xfId="18194" xr:uid="{00000000-0005-0000-0000-00006F1F0000}"/>
    <cellStyle name="20% - Accent3 26 4 2 2 2" xfId="40458" xr:uid="{00000000-0005-0000-0000-0000701F0000}"/>
    <cellStyle name="20% - Accent3 26 4 2 3" xfId="29366" xr:uid="{00000000-0005-0000-0000-0000711F0000}"/>
    <cellStyle name="20% - Accent3 26 4 3" xfId="13611" xr:uid="{00000000-0005-0000-0000-0000721F0000}"/>
    <cellStyle name="20% - Accent3 26 4 3 2" xfId="35876" xr:uid="{00000000-0005-0000-0000-0000731F0000}"/>
    <cellStyle name="20% - Accent3 26 4 4" xfId="24784" xr:uid="{00000000-0005-0000-0000-0000741F0000}"/>
    <cellStyle name="20% - Accent3 26 5" xfId="5248" xr:uid="{00000000-0005-0000-0000-0000751F0000}"/>
    <cellStyle name="20% - Accent3 26 5 2" xfId="16345" xr:uid="{00000000-0005-0000-0000-0000761F0000}"/>
    <cellStyle name="20% - Accent3 26 5 2 2" xfId="38609" xr:uid="{00000000-0005-0000-0000-0000771F0000}"/>
    <cellStyle name="20% - Accent3 26 5 3" xfId="27517" xr:uid="{00000000-0005-0000-0000-0000781F0000}"/>
    <cellStyle name="20% - Accent3 26 6" xfId="11760" xr:uid="{00000000-0005-0000-0000-0000791F0000}"/>
    <cellStyle name="20% - Accent3 26 6 2" xfId="34026" xr:uid="{00000000-0005-0000-0000-00007A1F0000}"/>
    <cellStyle name="20% - Accent3 26 7" xfId="22934" xr:uid="{00000000-0005-0000-0000-00007B1F0000}"/>
    <cellStyle name="20% - Accent3 27" xfId="659" xr:uid="{00000000-0005-0000-0000-00007C1F0000}"/>
    <cellStyle name="20% - Accent3 27 2" xfId="1596" xr:uid="{00000000-0005-0000-0000-00007D1F0000}"/>
    <cellStyle name="20% - Accent3 27 2 2" xfId="3412" xr:uid="{00000000-0005-0000-0000-00007E1F0000}"/>
    <cellStyle name="20% - Accent3 27 2 2 2" xfId="7995" xr:uid="{00000000-0005-0000-0000-00007F1F0000}"/>
    <cellStyle name="20% - Accent3 27 2 2 2 2" xfId="19092" xr:uid="{00000000-0005-0000-0000-0000801F0000}"/>
    <cellStyle name="20% - Accent3 27 2 2 2 2 2" xfId="41356" xr:uid="{00000000-0005-0000-0000-0000811F0000}"/>
    <cellStyle name="20% - Accent3 27 2 2 2 3" xfId="30264" xr:uid="{00000000-0005-0000-0000-0000821F0000}"/>
    <cellStyle name="20% - Accent3 27 2 2 3" xfId="14509" xr:uid="{00000000-0005-0000-0000-0000831F0000}"/>
    <cellStyle name="20% - Accent3 27 2 2 3 2" xfId="36774" xr:uid="{00000000-0005-0000-0000-0000841F0000}"/>
    <cellStyle name="20% - Accent3 27 2 2 4" xfId="25682" xr:uid="{00000000-0005-0000-0000-0000851F0000}"/>
    <cellStyle name="20% - Accent3 27 2 3" xfId="6186" xr:uid="{00000000-0005-0000-0000-0000861F0000}"/>
    <cellStyle name="20% - Accent3 27 2 3 2" xfId="17283" xr:uid="{00000000-0005-0000-0000-0000871F0000}"/>
    <cellStyle name="20% - Accent3 27 2 3 2 2" xfId="39547" xr:uid="{00000000-0005-0000-0000-0000881F0000}"/>
    <cellStyle name="20% - Accent3 27 2 3 3" xfId="28455" xr:uid="{00000000-0005-0000-0000-0000891F0000}"/>
    <cellStyle name="20% - Accent3 27 2 4" xfId="12699" xr:uid="{00000000-0005-0000-0000-00008A1F0000}"/>
    <cellStyle name="20% - Accent3 27 2 4 2" xfId="34964" xr:uid="{00000000-0005-0000-0000-00008B1F0000}"/>
    <cellStyle name="20% - Accent3 27 2 5" xfId="23872" xr:uid="{00000000-0005-0000-0000-00008C1F0000}"/>
    <cellStyle name="20% - Accent3 27 3" xfId="4336" xr:uid="{00000000-0005-0000-0000-00008D1F0000}"/>
    <cellStyle name="20% - Accent3 27 3 2" xfId="8919" xr:uid="{00000000-0005-0000-0000-00008E1F0000}"/>
    <cellStyle name="20% - Accent3 27 3 2 2" xfId="20016" xr:uid="{00000000-0005-0000-0000-00008F1F0000}"/>
    <cellStyle name="20% - Accent3 27 3 2 2 2" xfId="42280" xr:uid="{00000000-0005-0000-0000-0000901F0000}"/>
    <cellStyle name="20% - Accent3 27 3 2 3" xfId="31188" xr:uid="{00000000-0005-0000-0000-0000911F0000}"/>
    <cellStyle name="20% - Accent3 27 3 3" xfId="15433" xr:uid="{00000000-0005-0000-0000-0000921F0000}"/>
    <cellStyle name="20% - Accent3 27 3 3 2" xfId="37698" xr:uid="{00000000-0005-0000-0000-0000931F0000}"/>
    <cellStyle name="20% - Accent3 27 3 4" xfId="26606" xr:uid="{00000000-0005-0000-0000-0000941F0000}"/>
    <cellStyle name="20% - Accent3 27 4" xfId="2527" xr:uid="{00000000-0005-0000-0000-0000951F0000}"/>
    <cellStyle name="20% - Accent3 27 4 2" xfId="7110" xr:uid="{00000000-0005-0000-0000-0000961F0000}"/>
    <cellStyle name="20% - Accent3 27 4 2 2" xfId="18207" xr:uid="{00000000-0005-0000-0000-0000971F0000}"/>
    <cellStyle name="20% - Accent3 27 4 2 2 2" xfId="40471" xr:uid="{00000000-0005-0000-0000-0000981F0000}"/>
    <cellStyle name="20% - Accent3 27 4 2 3" xfId="29379" xr:uid="{00000000-0005-0000-0000-0000991F0000}"/>
    <cellStyle name="20% - Accent3 27 4 3" xfId="13624" xr:uid="{00000000-0005-0000-0000-00009A1F0000}"/>
    <cellStyle name="20% - Accent3 27 4 3 2" xfId="35889" xr:uid="{00000000-0005-0000-0000-00009B1F0000}"/>
    <cellStyle name="20% - Accent3 27 4 4" xfId="24797" xr:uid="{00000000-0005-0000-0000-00009C1F0000}"/>
    <cellStyle name="20% - Accent3 27 5" xfId="5261" xr:uid="{00000000-0005-0000-0000-00009D1F0000}"/>
    <cellStyle name="20% - Accent3 27 5 2" xfId="16358" xr:uid="{00000000-0005-0000-0000-00009E1F0000}"/>
    <cellStyle name="20% - Accent3 27 5 2 2" xfId="38622" xr:uid="{00000000-0005-0000-0000-00009F1F0000}"/>
    <cellStyle name="20% - Accent3 27 5 3" xfId="27530" xr:uid="{00000000-0005-0000-0000-0000A01F0000}"/>
    <cellStyle name="20% - Accent3 27 6" xfId="11773" xr:uid="{00000000-0005-0000-0000-0000A11F0000}"/>
    <cellStyle name="20% - Accent3 27 6 2" xfId="34039" xr:uid="{00000000-0005-0000-0000-0000A21F0000}"/>
    <cellStyle name="20% - Accent3 27 7" xfId="22947" xr:uid="{00000000-0005-0000-0000-0000A31F0000}"/>
    <cellStyle name="20% - Accent3 28" xfId="672" xr:uid="{00000000-0005-0000-0000-0000A41F0000}"/>
    <cellStyle name="20% - Accent3 28 2" xfId="1609" xr:uid="{00000000-0005-0000-0000-0000A51F0000}"/>
    <cellStyle name="20% - Accent3 28 2 2" xfId="3425" xr:uid="{00000000-0005-0000-0000-0000A61F0000}"/>
    <cellStyle name="20% - Accent3 28 2 2 2" xfId="8008" xr:uid="{00000000-0005-0000-0000-0000A71F0000}"/>
    <cellStyle name="20% - Accent3 28 2 2 2 2" xfId="19105" xr:uid="{00000000-0005-0000-0000-0000A81F0000}"/>
    <cellStyle name="20% - Accent3 28 2 2 2 2 2" xfId="41369" xr:uid="{00000000-0005-0000-0000-0000A91F0000}"/>
    <cellStyle name="20% - Accent3 28 2 2 2 3" xfId="30277" xr:uid="{00000000-0005-0000-0000-0000AA1F0000}"/>
    <cellStyle name="20% - Accent3 28 2 2 3" xfId="14522" xr:uid="{00000000-0005-0000-0000-0000AB1F0000}"/>
    <cellStyle name="20% - Accent3 28 2 2 3 2" xfId="36787" xr:uid="{00000000-0005-0000-0000-0000AC1F0000}"/>
    <cellStyle name="20% - Accent3 28 2 2 4" xfId="25695" xr:uid="{00000000-0005-0000-0000-0000AD1F0000}"/>
    <cellStyle name="20% - Accent3 28 2 3" xfId="6199" xr:uid="{00000000-0005-0000-0000-0000AE1F0000}"/>
    <cellStyle name="20% - Accent3 28 2 3 2" xfId="17296" xr:uid="{00000000-0005-0000-0000-0000AF1F0000}"/>
    <cellStyle name="20% - Accent3 28 2 3 2 2" xfId="39560" xr:uid="{00000000-0005-0000-0000-0000B01F0000}"/>
    <cellStyle name="20% - Accent3 28 2 3 3" xfId="28468" xr:uid="{00000000-0005-0000-0000-0000B11F0000}"/>
    <cellStyle name="20% - Accent3 28 2 4" xfId="12712" xr:uid="{00000000-0005-0000-0000-0000B21F0000}"/>
    <cellStyle name="20% - Accent3 28 2 4 2" xfId="34977" xr:uid="{00000000-0005-0000-0000-0000B31F0000}"/>
    <cellStyle name="20% - Accent3 28 2 5" xfId="23885" xr:uid="{00000000-0005-0000-0000-0000B41F0000}"/>
    <cellStyle name="20% - Accent3 28 3" xfId="4349" xr:uid="{00000000-0005-0000-0000-0000B51F0000}"/>
    <cellStyle name="20% - Accent3 28 3 2" xfId="8932" xr:uid="{00000000-0005-0000-0000-0000B61F0000}"/>
    <cellStyle name="20% - Accent3 28 3 2 2" xfId="20029" xr:uid="{00000000-0005-0000-0000-0000B71F0000}"/>
    <cellStyle name="20% - Accent3 28 3 2 2 2" xfId="42293" xr:uid="{00000000-0005-0000-0000-0000B81F0000}"/>
    <cellStyle name="20% - Accent3 28 3 2 3" xfId="31201" xr:uid="{00000000-0005-0000-0000-0000B91F0000}"/>
    <cellStyle name="20% - Accent3 28 3 3" xfId="15446" xr:uid="{00000000-0005-0000-0000-0000BA1F0000}"/>
    <cellStyle name="20% - Accent3 28 3 3 2" xfId="37711" xr:uid="{00000000-0005-0000-0000-0000BB1F0000}"/>
    <cellStyle name="20% - Accent3 28 3 4" xfId="26619" xr:uid="{00000000-0005-0000-0000-0000BC1F0000}"/>
    <cellStyle name="20% - Accent3 28 4" xfId="2540" xr:uid="{00000000-0005-0000-0000-0000BD1F0000}"/>
    <cellStyle name="20% - Accent3 28 4 2" xfId="7123" xr:uid="{00000000-0005-0000-0000-0000BE1F0000}"/>
    <cellStyle name="20% - Accent3 28 4 2 2" xfId="18220" xr:uid="{00000000-0005-0000-0000-0000BF1F0000}"/>
    <cellStyle name="20% - Accent3 28 4 2 2 2" xfId="40484" xr:uid="{00000000-0005-0000-0000-0000C01F0000}"/>
    <cellStyle name="20% - Accent3 28 4 2 3" xfId="29392" xr:uid="{00000000-0005-0000-0000-0000C11F0000}"/>
    <cellStyle name="20% - Accent3 28 4 3" xfId="13637" xr:uid="{00000000-0005-0000-0000-0000C21F0000}"/>
    <cellStyle name="20% - Accent3 28 4 3 2" xfId="35902" xr:uid="{00000000-0005-0000-0000-0000C31F0000}"/>
    <cellStyle name="20% - Accent3 28 4 4" xfId="24810" xr:uid="{00000000-0005-0000-0000-0000C41F0000}"/>
    <cellStyle name="20% - Accent3 28 5" xfId="5274" xr:uid="{00000000-0005-0000-0000-0000C51F0000}"/>
    <cellStyle name="20% - Accent3 28 5 2" xfId="16371" xr:uid="{00000000-0005-0000-0000-0000C61F0000}"/>
    <cellStyle name="20% - Accent3 28 5 2 2" xfId="38635" xr:uid="{00000000-0005-0000-0000-0000C71F0000}"/>
    <cellStyle name="20% - Accent3 28 5 3" xfId="27543" xr:uid="{00000000-0005-0000-0000-0000C81F0000}"/>
    <cellStyle name="20% - Accent3 28 6" xfId="11786" xr:uid="{00000000-0005-0000-0000-0000C91F0000}"/>
    <cellStyle name="20% - Accent3 28 6 2" xfId="34052" xr:uid="{00000000-0005-0000-0000-0000CA1F0000}"/>
    <cellStyle name="20% - Accent3 28 7" xfId="22960" xr:uid="{00000000-0005-0000-0000-0000CB1F0000}"/>
    <cellStyle name="20% - Accent3 29" xfId="685" xr:uid="{00000000-0005-0000-0000-0000CC1F0000}"/>
    <cellStyle name="20% - Accent3 29 2" xfId="1622" xr:uid="{00000000-0005-0000-0000-0000CD1F0000}"/>
    <cellStyle name="20% - Accent3 29 2 2" xfId="3438" xr:uid="{00000000-0005-0000-0000-0000CE1F0000}"/>
    <cellStyle name="20% - Accent3 29 2 2 2" xfId="8021" xr:uid="{00000000-0005-0000-0000-0000CF1F0000}"/>
    <cellStyle name="20% - Accent3 29 2 2 2 2" xfId="19118" xr:uid="{00000000-0005-0000-0000-0000D01F0000}"/>
    <cellStyle name="20% - Accent3 29 2 2 2 2 2" xfId="41382" xr:uid="{00000000-0005-0000-0000-0000D11F0000}"/>
    <cellStyle name="20% - Accent3 29 2 2 2 3" xfId="30290" xr:uid="{00000000-0005-0000-0000-0000D21F0000}"/>
    <cellStyle name="20% - Accent3 29 2 2 3" xfId="14535" xr:uid="{00000000-0005-0000-0000-0000D31F0000}"/>
    <cellStyle name="20% - Accent3 29 2 2 3 2" xfId="36800" xr:uid="{00000000-0005-0000-0000-0000D41F0000}"/>
    <cellStyle name="20% - Accent3 29 2 2 4" xfId="25708" xr:uid="{00000000-0005-0000-0000-0000D51F0000}"/>
    <cellStyle name="20% - Accent3 29 2 3" xfId="6212" xr:uid="{00000000-0005-0000-0000-0000D61F0000}"/>
    <cellStyle name="20% - Accent3 29 2 3 2" xfId="17309" xr:uid="{00000000-0005-0000-0000-0000D71F0000}"/>
    <cellStyle name="20% - Accent3 29 2 3 2 2" xfId="39573" xr:uid="{00000000-0005-0000-0000-0000D81F0000}"/>
    <cellStyle name="20% - Accent3 29 2 3 3" xfId="28481" xr:uid="{00000000-0005-0000-0000-0000D91F0000}"/>
    <cellStyle name="20% - Accent3 29 2 4" xfId="12725" xr:uid="{00000000-0005-0000-0000-0000DA1F0000}"/>
    <cellStyle name="20% - Accent3 29 2 4 2" xfId="34990" xr:uid="{00000000-0005-0000-0000-0000DB1F0000}"/>
    <cellStyle name="20% - Accent3 29 2 5" xfId="23898" xr:uid="{00000000-0005-0000-0000-0000DC1F0000}"/>
    <cellStyle name="20% - Accent3 29 3" xfId="4362" xr:uid="{00000000-0005-0000-0000-0000DD1F0000}"/>
    <cellStyle name="20% - Accent3 29 3 2" xfId="8945" xr:uid="{00000000-0005-0000-0000-0000DE1F0000}"/>
    <cellStyle name="20% - Accent3 29 3 2 2" xfId="20042" xr:uid="{00000000-0005-0000-0000-0000DF1F0000}"/>
    <cellStyle name="20% - Accent3 29 3 2 2 2" xfId="42306" xr:uid="{00000000-0005-0000-0000-0000E01F0000}"/>
    <cellStyle name="20% - Accent3 29 3 2 3" xfId="31214" xr:uid="{00000000-0005-0000-0000-0000E11F0000}"/>
    <cellStyle name="20% - Accent3 29 3 3" xfId="15459" xr:uid="{00000000-0005-0000-0000-0000E21F0000}"/>
    <cellStyle name="20% - Accent3 29 3 3 2" xfId="37724" xr:uid="{00000000-0005-0000-0000-0000E31F0000}"/>
    <cellStyle name="20% - Accent3 29 3 4" xfId="26632" xr:uid="{00000000-0005-0000-0000-0000E41F0000}"/>
    <cellStyle name="20% - Accent3 29 4" xfId="2553" xr:uid="{00000000-0005-0000-0000-0000E51F0000}"/>
    <cellStyle name="20% - Accent3 29 4 2" xfId="7136" xr:uid="{00000000-0005-0000-0000-0000E61F0000}"/>
    <cellStyle name="20% - Accent3 29 4 2 2" xfId="18233" xr:uid="{00000000-0005-0000-0000-0000E71F0000}"/>
    <cellStyle name="20% - Accent3 29 4 2 2 2" xfId="40497" xr:uid="{00000000-0005-0000-0000-0000E81F0000}"/>
    <cellStyle name="20% - Accent3 29 4 2 3" xfId="29405" xr:uid="{00000000-0005-0000-0000-0000E91F0000}"/>
    <cellStyle name="20% - Accent3 29 4 3" xfId="13650" xr:uid="{00000000-0005-0000-0000-0000EA1F0000}"/>
    <cellStyle name="20% - Accent3 29 4 3 2" xfId="35915" xr:uid="{00000000-0005-0000-0000-0000EB1F0000}"/>
    <cellStyle name="20% - Accent3 29 4 4" xfId="24823" xr:uid="{00000000-0005-0000-0000-0000EC1F0000}"/>
    <cellStyle name="20% - Accent3 29 5" xfId="5287" xr:uid="{00000000-0005-0000-0000-0000ED1F0000}"/>
    <cellStyle name="20% - Accent3 29 5 2" xfId="16384" xr:uid="{00000000-0005-0000-0000-0000EE1F0000}"/>
    <cellStyle name="20% - Accent3 29 5 2 2" xfId="38648" xr:uid="{00000000-0005-0000-0000-0000EF1F0000}"/>
    <cellStyle name="20% - Accent3 29 5 3" xfId="27556" xr:uid="{00000000-0005-0000-0000-0000F01F0000}"/>
    <cellStyle name="20% - Accent3 29 6" xfId="11799" xr:uid="{00000000-0005-0000-0000-0000F11F0000}"/>
    <cellStyle name="20% - Accent3 29 6 2" xfId="34065" xr:uid="{00000000-0005-0000-0000-0000F21F0000}"/>
    <cellStyle name="20% - Accent3 29 7" xfId="22973" xr:uid="{00000000-0005-0000-0000-0000F31F0000}"/>
    <cellStyle name="20% - Accent3 3" xfId="6" xr:uid="{00000000-0005-0000-0000-0000F41F0000}"/>
    <cellStyle name="20% - Accent3 3 2" xfId="286" xr:uid="{00000000-0005-0000-0000-0000F51F0000}"/>
    <cellStyle name="20% - Accent3 3 2 2" xfId="3100" xr:uid="{00000000-0005-0000-0000-0000F61F0000}"/>
    <cellStyle name="20% - Accent3 3 2 2 2" xfId="7683" xr:uid="{00000000-0005-0000-0000-0000F71F0000}"/>
    <cellStyle name="20% - Accent3 3 2 2 2 2" xfId="18780" xr:uid="{00000000-0005-0000-0000-0000F81F0000}"/>
    <cellStyle name="20% - Accent3 3 2 2 2 2 2" xfId="41044" xr:uid="{00000000-0005-0000-0000-0000F91F0000}"/>
    <cellStyle name="20% - Accent3 3 2 2 2 3" xfId="29952" xr:uid="{00000000-0005-0000-0000-0000FA1F0000}"/>
    <cellStyle name="20% - Accent3 3 2 2 3" xfId="14197" xr:uid="{00000000-0005-0000-0000-0000FB1F0000}"/>
    <cellStyle name="20% - Accent3 3 2 2 3 2" xfId="36462" xr:uid="{00000000-0005-0000-0000-0000FC1F0000}"/>
    <cellStyle name="20% - Accent3 3 2 2 4" xfId="25370" xr:uid="{00000000-0005-0000-0000-0000FD1F0000}"/>
    <cellStyle name="20% - Accent3 3 2 3" xfId="5874" xr:uid="{00000000-0005-0000-0000-0000FE1F0000}"/>
    <cellStyle name="20% - Accent3 3 2 3 2" xfId="16971" xr:uid="{00000000-0005-0000-0000-0000FF1F0000}"/>
    <cellStyle name="20% - Accent3 3 2 3 2 2" xfId="39235" xr:uid="{00000000-0005-0000-0000-000000200000}"/>
    <cellStyle name="20% - Accent3 3 2 3 3" xfId="28143" xr:uid="{00000000-0005-0000-0000-000001200000}"/>
    <cellStyle name="20% - Accent3 3 2 4" xfId="1280" xr:uid="{00000000-0005-0000-0000-000002200000}"/>
    <cellStyle name="20% - Accent3 3 2 4 2" xfId="12387" xr:uid="{00000000-0005-0000-0000-000003200000}"/>
    <cellStyle name="20% - Accent3 3 2 4 2 2" xfId="34652" xr:uid="{00000000-0005-0000-0000-000004200000}"/>
    <cellStyle name="20% - Accent3 3 2 4 3" xfId="23560" xr:uid="{00000000-0005-0000-0000-000005200000}"/>
    <cellStyle name="20% - Accent3 3 2 5" xfId="11407" xr:uid="{00000000-0005-0000-0000-000006200000}"/>
    <cellStyle name="20% - Accent3 3 2 5 2" xfId="33673" xr:uid="{00000000-0005-0000-0000-000007200000}"/>
    <cellStyle name="20% - Accent3 3 2 6" xfId="22581" xr:uid="{00000000-0005-0000-0000-000008200000}"/>
    <cellStyle name="20% - Accent3 3 3" xfId="4024" xr:uid="{00000000-0005-0000-0000-000009200000}"/>
    <cellStyle name="20% - Accent3 3 3 2" xfId="8607" xr:uid="{00000000-0005-0000-0000-00000A200000}"/>
    <cellStyle name="20% - Accent3 3 3 2 2" xfId="19704" xr:uid="{00000000-0005-0000-0000-00000B200000}"/>
    <cellStyle name="20% - Accent3 3 3 2 2 2" xfId="41968" xr:uid="{00000000-0005-0000-0000-00000C200000}"/>
    <cellStyle name="20% - Accent3 3 3 2 3" xfId="30876" xr:uid="{00000000-0005-0000-0000-00000D200000}"/>
    <cellStyle name="20% - Accent3 3 3 3" xfId="15121" xr:uid="{00000000-0005-0000-0000-00000E200000}"/>
    <cellStyle name="20% - Accent3 3 3 3 2" xfId="37386" xr:uid="{00000000-0005-0000-0000-00000F200000}"/>
    <cellStyle name="20% - Accent3 3 3 4" xfId="26294" xr:uid="{00000000-0005-0000-0000-000010200000}"/>
    <cellStyle name="20% - Accent3 3 4" xfId="2215" xr:uid="{00000000-0005-0000-0000-000011200000}"/>
    <cellStyle name="20% - Accent3 3 4 2" xfId="6798" xr:uid="{00000000-0005-0000-0000-000012200000}"/>
    <cellStyle name="20% - Accent3 3 4 2 2" xfId="17895" xr:uid="{00000000-0005-0000-0000-000013200000}"/>
    <cellStyle name="20% - Accent3 3 4 2 2 2" xfId="40159" xr:uid="{00000000-0005-0000-0000-000014200000}"/>
    <cellStyle name="20% - Accent3 3 4 2 3" xfId="29067" xr:uid="{00000000-0005-0000-0000-000015200000}"/>
    <cellStyle name="20% - Accent3 3 4 3" xfId="13312" xr:uid="{00000000-0005-0000-0000-000016200000}"/>
    <cellStyle name="20% - Accent3 3 4 3 2" xfId="35577" xr:uid="{00000000-0005-0000-0000-000017200000}"/>
    <cellStyle name="20% - Accent3 3 4 4" xfId="24485" xr:uid="{00000000-0005-0000-0000-000018200000}"/>
    <cellStyle name="20% - Accent3 3 5" xfId="4949" xr:uid="{00000000-0005-0000-0000-000019200000}"/>
    <cellStyle name="20% - Accent3 3 5 2" xfId="16046" xr:uid="{00000000-0005-0000-0000-00001A200000}"/>
    <cellStyle name="20% - Accent3 3 5 2 2" xfId="38310" xr:uid="{00000000-0005-0000-0000-00001B200000}"/>
    <cellStyle name="20% - Accent3 3 5 3" xfId="27218" xr:uid="{00000000-0005-0000-0000-00001C200000}"/>
    <cellStyle name="20% - Accent3 3 6" xfId="356" xr:uid="{00000000-0005-0000-0000-00001D200000}"/>
    <cellStyle name="20% - Accent3 3 6 2" xfId="11474" xr:uid="{00000000-0005-0000-0000-00001E200000}"/>
    <cellStyle name="20% - Accent3 3 6 2 2" xfId="33740" xr:uid="{00000000-0005-0000-0000-00001F200000}"/>
    <cellStyle name="20% - Accent3 3 6 3" xfId="22648" xr:uid="{00000000-0005-0000-0000-000020200000}"/>
    <cellStyle name="20% - Accent3 3 7" xfId="11184" xr:uid="{00000000-0005-0000-0000-000021200000}"/>
    <cellStyle name="20% - Accent3 3 7 2" xfId="33452" xr:uid="{00000000-0005-0000-0000-000022200000}"/>
    <cellStyle name="20% - Accent3 3 8" xfId="22360" xr:uid="{00000000-0005-0000-0000-000023200000}"/>
    <cellStyle name="20% - Accent3 30" xfId="698" xr:uid="{00000000-0005-0000-0000-000024200000}"/>
    <cellStyle name="20% - Accent3 30 2" xfId="1635" xr:uid="{00000000-0005-0000-0000-000025200000}"/>
    <cellStyle name="20% - Accent3 30 2 2" xfId="3451" xr:uid="{00000000-0005-0000-0000-000026200000}"/>
    <cellStyle name="20% - Accent3 30 2 2 2" xfId="8034" xr:uid="{00000000-0005-0000-0000-000027200000}"/>
    <cellStyle name="20% - Accent3 30 2 2 2 2" xfId="19131" xr:uid="{00000000-0005-0000-0000-000028200000}"/>
    <cellStyle name="20% - Accent3 30 2 2 2 2 2" xfId="41395" xr:uid="{00000000-0005-0000-0000-000029200000}"/>
    <cellStyle name="20% - Accent3 30 2 2 2 3" xfId="30303" xr:uid="{00000000-0005-0000-0000-00002A200000}"/>
    <cellStyle name="20% - Accent3 30 2 2 3" xfId="14548" xr:uid="{00000000-0005-0000-0000-00002B200000}"/>
    <cellStyle name="20% - Accent3 30 2 2 3 2" xfId="36813" xr:uid="{00000000-0005-0000-0000-00002C200000}"/>
    <cellStyle name="20% - Accent3 30 2 2 4" xfId="25721" xr:uid="{00000000-0005-0000-0000-00002D200000}"/>
    <cellStyle name="20% - Accent3 30 2 3" xfId="6225" xr:uid="{00000000-0005-0000-0000-00002E200000}"/>
    <cellStyle name="20% - Accent3 30 2 3 2" xfId="17322" xr:uid="{00000000-0005-0000-0000-00002F200000}"/>
    <cellStyle name="20% - Accent3 30 2 3 2 2" xfId="39586" xr:uid="{00000000-0005-0000-0000-000030200000}"/>
    <cellStyle name="20% - Accent3 30 2 3 3" xfId="28494" xr:uid="{00000000-0005-0000-0000-000031200000}"/>
    <cellStyle name="20% - Accent3 30 2 4" xfId="12738" xr:uid="{00000000-0005-0000-0000-000032200000}"/>
    <cellStyle name="20% - Accent3 30 2 4 2" xfId="35003" xr:uid="{00000000-0005-0000-0000-000033200000}"/>
    <cellStyle name="20% - Accent3 30 2 5" xfId="23911" xr:uid="{00000000-0005-0000-0000-000034200000}"/>
    <cellStyle name="20% - Accent3 30 3" xfId="4375" xr:uid="{00000000-0005-0000-0000-000035200000}"/>
    <cellStyle name="20% - Accent3 30 3 2" xfId="8958" xr:uid="{00000000-0005-0000-0000-000036200000}"/>
    <cellStyle name="20% - Accent3 30 3 2 2" xfId="20055" xr:uid="{00000000-0005-0000-0000-000037200000}"/>
    <cellStyle name="20% - Accent3 30 3 2 2 2" xfId="42319" xr:uid="{00000000-0005-0000-0000-000038200000}"/>
    <cellStyle name="20% - Accent3 30 3 2 3" xfId="31227" xr:uid="{00000000-0005-0000-0000-000039200000}"/>
    <cellStyle name="20% - Accent3 30 3 3" xfId="15472" xr:uid="{00000000-0005-0000-0000-00003A200000}"/>
    <cellStyle name="20% - Accent3 30 3 3 2" xfId="37737" xr:uid="{00000000-0005-0000-0000-00003B200000}"/>
    <cellStyle name="20% - Accent3 30 3 4" xfId="26645" xr:uid="{00000000-0005-0000-0000-00003C200000}"/>
    <cellStyle name="20% - Accent3 30 4" xfId="2566" xr:uid="{00000000-0005-0000-0000-00003D200000}"/>
    <cellStyle name="20% - Accent3 30 4 2" xfId="7149" xr:uid="{00000000-0005-0000-0000-00003E200000}"/>
    <cellStyle name="20% - Accent3 30 4 2 2" xfId="18246" xr:uid="{00000000-0005-0000-0000-00003F200000}"/>
    <cellStyle name="20% - Accent3 30 4 2 2 2" xfId="40510" xr:uid="{00000000-0005-0000-0000-000040200000}"/>
    <cellStyle name="20% - Accent3 30 4 2 3" xfId="29418" xr:uid="{00000000-0005-0000-0000-000041200000}"/>
    <cellStyle name="20% - Accent3 30 4 3" xfId="13663" xr:uid="{00000000-0005-0000-0000-000042200000}"/>
    <cellStyle name="20% - Accent3 30 4 3 2" xfId="35928" xr:uid="{00000000-0005-0000-0000-000043200000}"/>
    <cellStyle name="20% - Accent3 30 4 4" xfId="24836" xr:uid="{00000000-0005-0000-0000-000044200000}"/>
    <cellStyle name="20% - Accent3 30 5" xfId="5300" xr:uid="{00000000-0005-0000-0000-000045200000}"/>
    <cellStyle name="20% - Accent3 30 5 2" xfId="16397" xr:uid="{00000000-0005-0000-0000-000046200000}"/>
    <cellStyle name="20% - Accent3 30 5 2 2" xfId="38661" xr:uid="{00000000-0005-0000-0000-000047200000}"/>
    <cellStyle name="20% - Accent3 30 5 3" xfId="27569" xr:uid="{00000000-0005-0000-0000-000048200000}"/>
    <cellStyle name="20% - Accent3 30 6" xfId="11812" xr:uid="{00000000-0005-0000-0000-000049200000}"/>
    <cellStyle name="20% - Accent3 30 6 2" xfId="34078" xr:uid="{00000000-0005-0000-0000-00004A200000}"/>
    <cellStyle name="20% - Accent3 30 7" xfId="22986" xr:uid="{00000000-0005-0000-0000-00004B200000}"/>
    <cellStyle name="20% - Accent3 31" xfId="711" xr:uid="{00000000-0005-0000-0000-00004C200000}"/>
    <cellStyle name="20% - Accent3 31 2" xfId="1648" xr:uid="{00000000-0005-0000-0000-00004D200000}"/>
    <cellStyle name="20% - Accent3 31 2 2" xfId="3464" xr:uid="{00000000-0005-0000-0000-00004E200000}"/>
    <cellStyle name="20% - Accent3 31 2 2 2" xfId="8047" xr:uid="{00000000-0005-0000-0000-00004F200000}"/>
    <cellStyle name="20% - Accent3 31 2 2 2 2" xfId="19144" xr:uid="{00000000-0005-0000-0000-000050200000}"/>
    <cellStyle name="20% - Accent3 31 2 2 2 2 2" xfId="41408" xr:uid="{00000000-0005-0000-0000-000051200000}"/>
    <cellStyle name="20% - Accent3 31 2 2 2 3" xfId="30316" xr:uid="{00000000-0005-0000-0000-000052200000}"/>
    <cellStyle name="20% - Accent3 31 2 2 3" xfId="14561" xr:uid="{00000000-0005-0000-0000-000053200000}"/>
    <cellStyle name="20% - Accent3 31 2 2 3 2" xfId="36826" xr:uid="{00000000-0005-0000-0000-000054200000}"/>
    <cellStyle name="20% - Accent3 31 2 2 4" xfId="25734" xr:uid="{00000000-0005-0000-0000-000055200000}"/>
    <cellStyle name="20% - Accent3 31 2 3" xfId="6238" xr:uid="{00000000-0005-0000-0000-000056200000}"/>
    <cellStyle name="20% - Accent3 31 2 3 2" xfId="17335" xr:uid="{00000000-0005-0000-0000-000057200000}"/>
    <cellStyle name="20% - Accent3 31 2 3 2 2" xfId="39599" xr:uid="{00000000-0005-0000-0000-000058200000}"/>
    <cellStyle name="20% - Accent3 31 2 3 3" xfId="28507" xr:uid="{00000000-0005-0000-0000-000059200000}"/>
    <cellStyle name="20% - Accent3 31 2 4" xfId="12751" xr:uid="{00000000-0005-0000-0000-00005A200000}"/>
    <cellStyle name="20% - Accent3 31 2 4 2" xfId="35016" xr:uid="{00000000-0005-0000-0000-00005B200000}"/>
    <cellStyle name="20% - Accent3 31 2 5" xfId="23924" xr:uid="{00000000-0005-0000-0000-00005C200000}"/>
    <cellStyle name="20% - Accent3 31 3" xfId="4388" xr:uid="{00000000-0005-0000-0000-00005D200000}"/>
    <cellStyle name="20% - Accent3 31 3 2" xfId="8971" xr:uid="{00000000-0005-0000-0000-00005E200000}"/>
    <cellStyle name="20% - Accent3 31 3 2 2" xfId="20068" xr:uid="{00000000-0005-0000-0000-00005F200000}"/>
    <cellStyle name="20% - Accent3 31 3 2 2 2" xfId="42332" xr:uid="{00000000-0005-0000-0000-000060200000}"/>
    <cellStyle name="20% - Accent3 31 3 2 3" xfId="31240" xr:uid="{00000000-0005-0000-0000-000061200000}"/>
    <cellStyle name="20% - Accent3 31 3 3" xfId="15485" xr:uid="{00000000-0005-0000-0000-000062200000}"/>
    <cellStyle name="20% - Accent3 31 3 3 2" xfId="37750" xr:uid="{00000000-0005-0000-0000-000063200000}"/>
    <cellStyle name="20% - Accent3 31 3 4" xfId="26658" xr:uid="{00000000-0005-0000-0000-000064200000}"/>
    <cellStyle name="20% - Accent3 31 4" xfId="2579" xr:uid="{00000000-0005-0000-0000-000065200000}"/>
    <cellStyle name="20% - Accent3 31 4 2" xfId="7162" xr:uid="{00000000-0005-0000-0000-000066200000}"/>
    <cellStyle name="20% - Accent3 31 4 2 2" xfId="18259" xr:uid="{00000000-0005-0000-0000-000067200000}"/>
    <cellStyle name="20% - Accent3 31 4 2 2 2" xfId="40523" xr:uid="{00000000-0005-0000-0000-000068200000}"/>
    <cellStyle name="20% - Accent3 31 4 2 3" xfId="29431" xr:uid="{00000000-0005-0000-0000-000069200000}"/>
    <cellStyle name="20% - Accent3 31 4 3" xfId="13676" xr:uid="{00000000-0005-0000-0000-00006A200000}"/>
    <cellStyle name="20% - Accent3 31 4 3 2" xfId="35941" xr:uid="{00000000-0005-0000-0000-00006B200000}"/>
    <cellStyle name="20% - Accent3 31 4 4" xfId="24849" xr:uid="{00000000-0005-0000-0000-00006C200000}"/>
    <cellStyle name="20% - Accent3 31 5" xfId="5313" xr:uid="{00000000-0005-0000-0000-00006D200000}"/>
    <cellStyle name="20% - Accent3 31 5 2" xfId="16410" xr:uid="{00000000-0005-0000-0000-00006E200000}"/>
    <cellStyle name="20% - Accent3 31 5 2 2" xfId="38674" xr:uid="{00000000-0005-0000-0000-00006F200000}"/>
    <cellStyle name="20% - Accent3 31 5 3" xfId="27582" xr:uid="{00000000-0005-0000-0000-000070200000}"/>
    <cellStyle name="20% - Accent3 31 6" xfId="11825" xr:uid="{00000000-0005-0000-0000-000071200000}"/>
    <cellStyle name="20% - Accent3 31 6 2" xfId="34091" xr:uid="{00000000-0005-0000-0000-000072200000}"/>
    <cellStyle name="20% - Accent3 31 7" xfId="22999" xr:uid="{00000000-0005-0000-0000-000073200000}"/>
    <cellStyle name="20% - Accent3 32" xfId="724" xr:uid="{00000000-0005-0000-0000-000074200000}"/>
    <cellStyle name="20% - Accent3 32 2" xfId="1661" xr:uid="{00000000-0005-0000-0000-000075200000}"/>
    <cellStyle name="20% - Accent3 32 2 2" xfId="3477" xr:uid="{00000000-0005-0000-0000-000076200000}"/>
    <cellStyle name="20% - Accent3 32 2 2 2" xfId="8060" xr:uid="{00000000-0005-0000-0000-000077200000}"/>
    <cellStyle name="20% - Accent3 32 2 2 2 2" xfId="19157" xr:uid="{00000000-0005-0000-0000-000078200000}"/>
    <cellStyle name="20% - Accent3 32 2 2 2 2 2" xfId="41421" xr:uid="{00000000-0005-0000-0000-000079200000}"/>
    <cellStyle name="20% - Accent3 32 2 2 2 3" xfId="30329" xr:uid="{00000000-0005-0000-0000-00007A200000}"/>
    <cellStyle name="20% - Accent3 32 2 2 3" xfId="14574" xr:uid="{00000000-0005-0000-0000-00007B200000}"/>
    <cellStyle name="20% - Accent3 32 2 2 3 2" xfId="36839" xr:uid="{00000000-0005-0000-0000-00007C200000}"/>
    <cellStyle name="20% - Accent3 32 2 2 4" xfId="25747" xr:uid="{00000000-0005-0000-0000-00007D200000}"/>
    <cellStyle name="20% - Accent3 32 2 3" xfId="6251" xr:uid="{00000000-0005-0000-0000-00007E200000}"/>
    <cellStyle name="20% - Accent3 32 2 3 2" xfId="17348" xr:uid="{00000000-0005-0000-0000-00007F200000}"/>
    <cellStyle name="20% - Accent3 32 2 3 2 2" xfId="39612" xr:uid="{00000000-0005-0000-0000-000080200000}"/>
    <cellStyle name="20% - Accent3 32 2 3 3" xfId="28520" xr:uid="{00000000-0005-0000-0000-000081200000}"/>
    <cellStyle name="20% - Accent3 32 2 4" xfId="12764" xr:uid="{00000000-0005-0000-0000-000082200000}"/>
    <cellStyle name="20% - Accent3 32 2 4 2" xfId="35029" xr:uid="{00000000-0005-0000-0000-000083200000}"/>
    <cellStyle name="20% - Accent3 32 2 5" xfId="23937" xr:uid="{00000000-0005-0000-0000-000084200000}"/>
    <cellStyle name="20% - Accent3 32 3" xfId="4401" xr:uid="{00000000-0005-0000-0000-000085200000}"/>
    <cellStyle name="20% - Accent3 32 3 2" xfId="8984" xr:uid="{00000000-0005-0000-0000-000086200000}"/>
    <cellStyle name="20% - Accent3 32 3 2 2" xfId="20081" xr:uid="{00000000-0005-0000-0000-000087200000}"/>
    <cellStyle name="20% - Accent3 32 3 2 2 2" xfId="42345" xr:uid="{00000000-0005-0000-0000-000088200000}"/>
    <cellStyle name="20% - Accent3 32 3 2 3" xfId="31253" xr:uid="{00000000-0005-0000-0000-000089200000}"/>
    <cellStyle name="20% - Accent3 32 3 3" xfId="15498" xr:uid="{00000000-0005-0000-0000-00008A200000}"/>
    <cellStyle name="20% - Accent3 32 3 3 2" xfId="37763" xr:uid="{00000000-0005-0000-0000-00008B200000}"/>
    <cellStyle name="20% - Accent3 32 3 4" xfId="26671" xr:uid="{00000000-0005-0000-0000-00008C200000}"/>
    <cellStyle name="20% - Accent3 32 4" xfId="2592" xr:uid="{00000000-0005-0000-0000-00008D200000}"/>
    <cellStyle name="20% - Accent3 32 4 2" xfId="7175" xr:uid="{00000000-0005-0000-0000-00008E200000}"/>
    <cellStyle name="20% - Accent3 32 4 2 2" xfId="18272" xr:uid="{00000000-0005-0000-0000-00008F200000}"/>
    <cellStyle name="20% - Accent3 32 4 2 2 2" xfId="40536" xr:uid="{00000000-0005-0000-0000-000090200000}"/>
    <cellStyle name="20% - Accent3 32 4 2 3" xfId="29444" xr:uid="{00000000-0005-0000-0000-000091200000}"/>
    <cellStyle name="20% - Accent3 32 4 3" xfId="13689" xr:uid="{00000000-0005-0000-0000-000092200000}"/>
    <cellStyle name="20% - Accent3 32 4 3 2" xfId="35954" xr:uid="{00000000-0005-0000-0000-000093200000}"/>
    <cellStyle name="20% - Accent3 32 4 4" xfId="24862" xr:uid="{00000000-0005-0000-0000-000094200000}"/>
    <cellStyle name="20% - Accent3 32 5" xfId="5326" xr:uid="{00000000-0005-0000-0000-000095200000}"/>
    <cellStyle name="20% - Accent3 32 5 2" xfId="16423" xr:uid="{00000000-0005-0000-0000-000096200000}"/>
    <cellStyle name="20% - Accent3 32 5 2 2" xfId="38687" xr:uid="{00000000-0005-0000-0000-000097200000}"/>
    <cellStyle name="20% - Accent3 32 5 3" xfId="27595" xr:uid="{00000000-0005-0000-0000-000098200000}"/>
    <cellStyle name="20% - Accent3 32 6" xfId="11838" xr:uid="{00000000-0005-0000-0000-000099200000}"/>
    <cellStyle name="20% - Accent3 32 6 2" xfId="34104" xr:uid="{00000000-0005-0000-0000-00009A200000}"/>
    <cellStyle name="20% - Accent3 32 7" xfId="23012" xr:uid="{00000000-0005-0000-0000-00009B200000}"/>
    <cellStyle name="20% - Accent3 33" xfId="738" xr:uid="{00000000-0005-0000-0000-00009C200000}"/>
    <cellStyle name="20% - Accent3 33 2" xfId="1675" xr:uid="{00000000-0005-0000-0000-00009D200000}"/>
    <cellStyle name="20% - Accent3 33 2 2" xfId="3490" xr:uid="{00000000-0005-0000-0000-00009E200000}"/>
    <cellStyle name="20% - Accent3 33 2 2 2" xfId="8073" xr:uid="{00000000-0005-0000-0000-00009F200000}"/>
    <cellStyle name="20% - Accent3 33 2 2 2 2" xfId="19170" xr:uid="{00000000-0005-0000-0000-0000A0200000}"/>
    <cellStyle name="20% - Accent3 33 2 2 2 2 2" xfId="41434" xr:uid="{00000000-0005-0000-0000-0000A1200000}"/>
    <cellStyle name="20% - Accent3 33 2 2 2 3" xfId="30342" xr:uid="{00000000-0005-0000-0000-0000A2200000}"/>
    <cellStyle name="20% - Accent3 33 2 2 3" xfId="14587" xr:uid="{00000000-0005-0000-0000-0000A3200000}"/>
    <cellStyle name="20% - Accent3 33 2 2 3 2" xfId="36852" xr:uid="{00000000-0005-0000-0000-0000A4200000}"/>
    <cellStyle name="20% - Accent3 33 2 2 4" xfId="25760" xr:uid="{00000000-0005-0000-0000-0000A5200000}"/>
    <cellStyle name="20% - Accent3 33 2 3" xfId="6264" xr:uid="{00000000-0005-0000-0000-0000A6200000}"/>
    <cellStyle name="20% - Accent3 33 2 3 2" xfId="17361" xr:uid="{00000000-0005-0000-0000-0000A7200000}"/>
    <cellStyle name="20% - Accent3 33 2 3 2 2" xfId="39625" xr:uid="{00000000-0005-0000-0000-0000A8200000}"/>
    <cellStyle name="20% - Accent3 33 2 3 3" xfId="28533" xr:uid="{00000000-0005-0000-0000-0000A9200000}"/>
    <cellStyle name="20% - Accent3 33 2 4" xfId="12777" xr:uid="{00000000-0005-0000-0000-0000AA200000}"/>
    <cellStyle name="20% - Accent3 33 2 4 2" xfId="35042" xr:uid="{00000000-0005-0000-0000-0000AB200000}"/>
    <cellStyle name="20% - Accent3 33 2 5" xfId="23950" xr:uid="{00000000-0005-0000-0000-0000AC200000}"/>
    <cellStyle name="20% - Accent3 33 3" xfId="4414" xr:uid="{00000000-0005-0000-0000-0000AD200000}"/>
    <cellStyle name="20% - Accent3 33 3 2" xfId="8997" xr:uid="{00000000-0005-0000-0000-0000AE200000}"/>
    <cellStyle name="20% - Accent3 33 3 2 2" xfId="20094" xr:uid="{00000000-0005-0000-0000-0000AF200000}"/>
    <cellStyle name="20% - Accent3 33 3 2 2 2" xfId="42358" xr:uid="{00000000-0005-0000-0000-0000B0200000}"/>
    <cellStyle name="20% - Accent3 33 3 2 3" xfId="31266" xr:uid="{00000000-0005-0000-0000-0000B1200000}"/>
    <cellStyle name="20% - Accent3 33 3 3" xfId="15511" xr:uid="{00000000-0005-0000-0000-0000B2200000}"/>
    <cellStyle name="20% - Accent3 33 3 3 2" xfId="37776" xr:uid="{00000000-0005-0000-0000-0000B3200000}"/>
    <cellStyle name="20% - Accent3 33 3 4" xfId="26684" xr:uid="{00000000-0005-0000-0000-0000B4200000}"/>
    <cellStyle name="20% - Accent3 33 4" xfId="2605" xr:uid="{00000000-0005-0000-0000-0000B5200000}"/>
    <cellStyle name="20% - Accent3 33 4 2" xfId="7188" xr:uid="{00000000-0005-0000-0000-0000B6200000}"/>
    <cellStyle name="20% - Accent3 33 4 2 2" xfId="18285" xr:uid="{00000000-0005-0000-0000-0000B7200000}"/>
    <cellStyle name="20% - Accent3 33 4 2 2 2" xfId="40549" xr:uid="{00000000-0005-0000-0000-0000B8200000}"/>
    <cellStyle name="20% - Accent3 33 4 2 3" xfId="29457" xr:uid="{00000000-0005-0000-0000-0000B9200000}"/>
    <cellStyle name="20% - Accent3 33 4 3" xfId="13702" xr:uid="{00000000-0005-0000-0000-0000BA200000}"/>
    <cellStyle name="20% - Accent3 33 4 3 2" xfId="35967" xr:uid="{00000000-0005-0000-0000-0000BB200000}"/>
    <cellStyle name="20% - Accent3 33 4 4" xfId="24875" xr:uid="{00000000-0005-0000-0000-0000BC200000}"/>
    <cellStyle name="20% - Accent3 33 5" xfId="5339" xr:uid="{00000000-0005-0000-0000-0000BD200000}"/>
    <cellStyle name="20% - Accent3 33 5 2" xfId="16436" xr:uid="{00000000-0005-0000-0000-0000BE200000}"/>
    <cellStyle name="20% - Accent3 33 5 2 2" xfId="38700" xr:uid="{00000000-0005-0000-0000-0000BF200000}"/>
    <cellStyle name="20% - Accent3 33 5 3" xfId="27608" xr:uid="{00000000-0005-0000-0000-0000C0200000}"/>
    <cellStyle name="20% - Accent3 33 6" xfId="11851" xr:uid="{00000000-0005-0000-0000-0000C1200000}"/>
    <cellStyle name="20% - Accent3 33 6 2" xfId="34117" xr:uid="{00000000-0005-0000-0000-0000C2200000}"/>
    <cellStyle name="20% - Accent3 33 7" xfId="23025" xr:uid="{00000000-0005-0000-0000-0000C3200000}"/>
    <cellStyle name="20% - Accent3 34" xfId="751" xr:uid="{00000000-0005-0000-0000-0000C4200000}"/>
    <cellStyle name="20% - Accent3 34 2" xfId="1688" xr:uid="{00000000-0005-0000-0000-0000C5200000}"/>
    <cellStyle name="20% - Accent3 34 2 2" xfId="3503" xr:uid="{00000000-0005-0000-0000-0000C6200000}"/>
    <cellStyle name="20% - Accent3 34 2 2 2" xfId="8086" xr:uid="{00000000-0005-0000-0000-0000C7200000}"/>
    <cellStyle name="20% - Accent3 34 2 2 2 2" xfId="19183" xr:uid="{00000000-0005-0000-0000-0000C8200000}"/>
    <cellStyle name="20% - Accent3 34 2 2 2 2 2" xfId="41447" xr:uid="{00000000-0005-0000-0000-0000C9200000}"/>
    <cellStyle name="20% - Accent3 34 2 2 2 3" xfId="30355" xr:uid="{00000000-0005-0000-0000-0000CA200000}"/>
    <cellStyle name="20% - Accent3 34 2 2 3" xfId="14600" xr:uid="{00000000-0005-0000-0000-0000CB200000}"/>
    <cellStyle name="20% - Accent3 34 2 2 3 2" xfId="36865" xr:uid="{00000000-0005-0000-0000-0000CC200000}"/>
    <cellStyle name="20% - Accent3 34 2 2 4" xfId="25773" xr:uid="{00000000-0005-0000-0000-0000CD200000}"/>
    <cellStyle name="20% - Accent3 34 2 3" xfId="6277" xr:uid="{00000000-0005-0000-0000-0000CE200000}"/>
    <cellStyle name="20% - Accent3 34 2 3 2" xfId="17374" xr:uid="{00000000-0005-0000-0000-0000CF200000}"/>
    <cellStyle name="20% - Accent3 34 2 3 2 2" xfId="39638" xr:uid="{00000000-0005-0000-0000-0000D0200000}"/>
    <cellStyle name="20% - Accent3 34 2 3 3" xfId="28546" xr:uid="{00000000-0005-0000-0000-0000D1200000}"/>
    <cellStyle name="20% - Accent3 34 2 4" xfId="12790" xr:uid="{00000000-0005-0000-0000-0000D2200000}"/>
    <cellStyle name="20% - Accent3 34 2 4 2" xfId="35055" xr:uid="{00000000-0005-0000-0000-0000D3200000}"/>
    <cellStyle name="20% - Accent3 34 2 5" xfId="23963" xr:uid="{00000000-0005-0000-0000-0000D4200000}"/>
    <cellStyle name="20% - Accent3 34 3" xfId="4427" xr:uid="{00000000-0005-0000-0000-0000D5200000}"/>
    <cellStyle name="20% - Accent3 34 3 2" xfId="9010" xr:uid="{00000000-0005-0000-0000-0000D6200000}"/>
    <cellStyle name="20% - Accent3 34 3 2 2" xfId="20107" xr:uid="{00000000-0005-0000-0000-0000D7200000}"/>
    <cellStyle name="20% - Accent3 34 3 2 2 2" xfId="42371" xr:uid="{00000000-0005-0000-0000-0000D8200000}"/>
    <cellStyle name="20% - Accent3 34 3 2 3" xfId="31279" xr:uid="{00000000-0005-0000-0000-0000D9200000}"/>
    <cellStyle name="20% - Accent3 34 3 3" xfId="15524" xr:uid="{00000000-0005-0000-0000-0000DA200000}"/>
    <cellStyle name="20% - Accent3 34 3 3 2" xfId="37789" xr:uid="{00000000-0005-0000-0000-0000DB200000}"/>
    <cellStyle name="20% - Accent3 34 3 4" xfId="26697" xr:uid="{00000000-0005-0000-0000-0000DC200000}"/>
    <cellStyle name="20% - Accent3 34 4" xfId="2618" xr:uid="{00000000-0005-0000-0000-0000DD200000}"/>
    <cellStyle name="20% - Accent3 34 4 2" xfId="7201" xr:uid="{00000000-0005-0000-0000-0000DE200000}"/>
    <cellStyle name="20% - Accent3 34 4 2 2" xfId="18298" xr:uid="{00000000-0005-0000-0000-0000DF200000}"/>
    <cellStyle name="20% - Accent3 34 4 2 2 2" xfId="40562" xr:uid="{00000000-0005-0000-0000-0000E0200000}"/>
    <cellStyle name="20% - Accent3 34 4 2 3" xfId="29470" xr:uid="{00000000-0005-0000-0000-0000E1200000}"/>
    <cellStyle name="20% - Accent3 34 4 3" xfId="13715" xr:uid="{00000000-0005-0000-0000-0000E2200000}"/>
    <cellStyle name="20% - Accent3 34 4 3 2" xfId="35980" xr:uid="{00000000-0005-0000-0000-0000E3200000}"/>
    <cellStyle name="20% - Accent3 34 4 4" xfId="24888" xr:uid="{00000000-0005-0000-0000-0000E4200000}"/>
    <cellStyle name="20% - Accent3 34 5" xfId="5352" xr:uid="{00000000-0005-0000-0000-0000E5200000}"/>
    <cellStyle name="20% - Accent3 34 5 2" xfId="16449" xr:uid="{00000000-0005-0000-0000-0000E6200000}"/>
    <cellStyle name="20% - Accent3 34 5 2 2" xfId="38713" xr:uid="{00000000-0005-0000-0000-0000E7200000}"/>
    <cellStyle name="20% - Accent3 34 5 3" xfId="27621" xr:uid="{00000000-0005-0000-0000-0000E8200000}"/>
    <cellStyle name="20% - Accent3 34 6" xfId="11864" xr:uid="{00000000-0005-0000-0000-0000E9200000}"/>
    <cellStyle name="20% - Accent3 34 6 2" xfId="34130" xr:uid="{00000000-0005-0000-0000-0000EA200000}"/>
    <cellStyle name="20% - Accent3 34 7" xfId="23038" xr:uid="{00000000-0005-0000-0000-0000EB200000}"/>
    <cellStyle name="20% - Accent3 35" xfId="764" xr:uid="{00000000-0005-0000-0000-0000EC200000}"/>
    <cellStyle name="20% - Accent3 35 2" xfId="1701" xr:uid="{00000000-0005-0000-0000-0000ED200000}"/>
    <cellStyle name="20% - Accent3 35 2 2" xfId="3516" xr:uid="{00000000-0005-0000-0000-0000EE200000}"/>
    <cellStyle name="20% - Accent3 35 2 2 2" xfId="8099" xr:uid="{00000000-0005-0000-0000-0000EF200000}"/>
    <cellStyle name="20% - Accent3 35 2 2 2 2" xfId="19196" xr:uid="{00000000-0005-0000-0000-0000F0200000}"/>
    <cellStyle name="20% - Accent3 35 2 2 2 2 2" xfId="41460" xr:uid="{00000000-0005-0000-0000-0000F1200000}"/>
    <cellStyle name="20% - Accent3 35 2 2 2 3" xfId="30368" xr:uid="{00000000-0005-0000-0000-0000F2200000}"/>
    <cellStyle name="20% - Accent3 35 2 2 3" xfId="14613" xr:uid="{00000000-0005-0000-0000-0000F3200000}"/>
    <cellStyle name="20% - Accent3 35 2 2 3 2" xfId="36878" xr:uid="{00000000-0005-0000-0000-0000F4200000}"/>
    <cellStyle name="20% - Accent3 35 2 2 4" xfId="25786" xr:uid="{00000000-0005-0000-0000-0000F5200000}"/>
    <cellStyle name="20% - Accent3 35 2 3" xfId="6290" xr:uid="{00000000-0005-0000-0000-0000F6200000}"/>
    <cellStyle name="20% - Accent3 35 2 3 2" xfId="17387" xr:uid="{00000000-0005-0000-0000-0000F7200000}"/>
    <cellStyle name="20% - Accent3 35 2 3 2 2" xfId="39651" xr:uid="{00000000-0005-0000-0000-0000F8200000}"/>
    <cellStyle name="20% - Accent3 35 2 3 3" xfId="28559" xr:uid="{00000000-0005-0000-0000-0000F9200000}"/>
    <cellStyle name="20% - Accent3 35 2 4" xfId="12803" xr:uid="{00000000-0005-0000-0000-0000FA200000}"/>
    <cellStyle name="20% - Accent3 35 2 4 2" xfId="35068" xr:uid="{00000000-0005-0000-0000-0000FB200000}"/>
    <cellStyle name="20% - Accent3 35 2 5" xfId="23976" xr:uid="{00000000-0005-0000-0000-0000FC200000}"/>
    <cellStyle name="20% - Accent3 35 3" xfId="4440" xr:uid="{00000000-0005-0000-0000-0000FD200000}"/>
    <cellStyle name="20% - Accent3 35 3 2" xfId="9023" xr:uid="{00000000-0005-0000-0000-0000FE200000}"/>
    <cellStyle name="20% - Accent3 35 3 2 2" xfId="20120" xr:uid="{00000000-0005-0000-0000-0000FF200000}"/>
    <cellStyle name="20% - Accent3 35 3 2 2 2" xfId="42384" xr:uid="{00000000-0005-0000-0000-000000210000}"/>
    <cellStyle name="20% - Accent3 35 3 2 3" xfId="31292" xr:uid="{00000000-0005-0000-0000-000001210000}"/>
    <cellStyle name="20% - Accent3 35 3 3" xfId="15537" xr:uid="{00000000-0005-0000-0000-000002210000}"/>
    <cellStyle name="20% - Accent3 35 3 3 2" xfId="37802" xr:uid="{00000000-0005-0000-0000-000003210000}"/>
    <cellStyle name="20% - Accent3 35 3 4" xfId="26710" xr:uid="{00000000-0005-0000-0000-000004210000}"/>
    <cellStyle name="20% - Accent3 35 4" xfId="2631" xr:uid="{00000000-0005-0000-0000-000005210000}"/>
    <cellStyle name="20% - Accent3 35 4 2" xfId="7214" xr:uid="{00000000-0005-0000-0000-000006210000}"/>
    <cellStyle name="20% - Accent3 35 4 2 2" xfId="18311" xr:uid="{00000000-0005-0000-0000-000007210000}"/>
    <cellStyle name="20% - Accent3 35 4 2 2 2" xfId="40575" xr:uid="{00000000-0005-0000-0000-000008210000}"/>
    <cellStyle name="20% - Accent3 35 4 2 3" xfId="29483" xr:uid="{00000000-0005-0000-0000-000009210000}"/>
    <cellStyle name="20% - Accent3 35 4 3" xfId="13728" xr:uid="{00000000-0005-0000-0000-00000A210000}"/>
    <cellStyle name="20% - Accent3 35 4 3 2" xfId="35993" xr:uid="{00000000-0005-0000-0000-00000B210000}"/>
    <cellStyle name="20% - Accent3 35 4 4" xfId="24901" xr:uid="{00000000-0005-0000-0000-00000C210000}"/>
    <cellStyle name="20% - Accent3 35 5" xfId="5365" xr:uid="{00000000-0005-0000-0000-00000D210000}"/>
    <cellStyle name="20% - Accent3 35 5 2" xfId="16462" xr:uid="{00000000-0005-0000-0000-00000E210000}"/>
    <cellStyle name="20% - Accent3 35 5 2 2" xfId="38726" xr:uid="{00000000-0005-0000-0000-00000F210000}"/>
    <cellStyle name="20% - Accent3 35 5 3" xfId="27634" xr:uid="{00000000-0005-0000-0000-000010210000}"/>
    <cellStyle name="20% - Accent3 35 6" xfId="11877" xr:uid="{00000000-0005-0000-0000-000011210000}"/>
    <cellStyle name="20% - Accent3 35 6 2" xfId="34143" xr:uid="{00000000-0005-0000-0000-000012210000}"/>
    <cellStyle name="20% - Accent3 35 7" xfId="23051" xr:uid="{00000000-0005-0000-0000-000013210000}"/>
    <cellStyle name="20% - Accent3 36" xfId="777" xr:uid="{00000000-0005-0000-0000-000014210000}"/>
    <cellStyle name="20% - Accent3 36 2" xfId="1714" xr:uid="{00000000-0005-0000-0000-000015210000}"/>
    <cellStyle name="20% - Accent3 36 2 2" xfId="3529" xr:uid="{00000000-0005-0000-0000-000016210000}"/>
    <cellStyle name="20% - Accent3 36 2 2 2" xfId="8112" xr:uid="{00000000-0005-0000-0000-000017210000}"/>
    <cellStyle name="20% - Accent3 36 2 2 2 2" xfId="19209" xr:uid="{00000000-0005-0000-0000-000018210000}"/>
    <cellStyle name="20% - Accent3 36 2 2 2 2 2" xfId="41473" xr:uid="{00000000-0005-0000-0000-000019210000}"/>
    <cellStyle name="20% - Accent3 36 2 2 2 3" xfId="30381" xr:uid="{00000000-0005-0000-0000-00001A210000}"/>
    <cellStyle name="20% - Accent3 36 2 2 3" xfId="14626" xr:uid="{00000000-0005-0000-0000-00001B210000}"/>
    <cellStyle name="20% - Accent3 36 2 2 3 2" xfId="36891" xr:uid="{00000000-0005-0000-0000-00001C210000}"/>
    <cellStyle name="20% - Accent3 36 2 2 4" xfId="25799" xr:uid="{00000000-0005-0000-0000-00001D210000}"/>
    <cellStyle name="20% - Accent3 36 2 3" xfId="6303" xr:uid="{00000000-0005-0000-0000-00001E210000}"/>
    <cellStyle name="20% - Accent3 36 2 3 2" xfId="17400" xr:uid="{00000000-0005-0000-0000-00001F210000}"/>
    <cellStyle name="20% - Accent3 36 2 3 2 2" xfId="39664" xr:uid="{00000000-0005-0000-0000-000020210000}"/>
    <cellStyle name="20% - Accent3 36 2 3 3" xfId="28572" xr:uid="{00000000-0005-0000-0000-000021210000}"/>
    <cellStyle name="20% - Accent3 36 2 4" xfId="12816" xr:uid="{00000000-0005-0000-0000-000022210000}"/>
    <cellStyle name="20% - Accent3 36 2 4 2" xfId="35081" xr:uid="{00000000-0005-0000-0000-000023210000}"/>
    <cellStyle name="20% - Accent3 36 2 5" xfId="23989" xr:uid="{00000000-0005-0000-0000-000024210000}"/>
    <cellStyle name="20% - Accent3 36 3" xfId="4453" xr:uid="{00000000-0005-0000-0000-000025210000}"/>
    <cellStyle name="20% - Accent3 36 3 2" xfId="9036" xr:uid="{00000000-0005-0000-0000-000026210000}"/>
    <cellStyle name="20% - Accent3 36 3 2 2" xfId="20133" xr:uid="{00000000-0005-0000-0000-000027210000}"/>
    <cellStyle name="20% - Accent3 36 3 2 2 2" xfId="42397" xr:uid="{00000000-0005-0000-0000-000028210000}"/>
    <cellStyle name="20% - Accent3 36 3 2 3" xfId="31305" xr:uid="{00000000-0005-0000-0000-000029210000}"/>
    <cellStyle name="20% - Accent3 36 3 3" xfId="15550" xr:uid="{00000000-0005-0000-0000-00002A210000}"/>
    <cellStyle name="20% - Accent3 36 3 3 2" xfId="37815" xr:uid="{00000000-0005-0000-0000-00002B210000}"/>
    <cellStyle name="20% - Accent3 36 3 4" xfId="26723" xr:uid="{00000000-0005-0000-0000-00002C210000}"/>
    <cellStyle name="20% - Accent3 36 4" xfId="2644" xr:uid="{00000000-0005-0000-0000-00002D210000}"/>
    <cellStyle name="20% - Accent3 36 4 2" xfId="7227" xr:uid="{00000000-0005-0000-0000-00002E210000}"/>
    <cellStyle name="20% - Accent3 36 4 2 2" xfId="18324" xr:uid="{00000000-0005-0000-0000-00002F210000}"/>
    <cellStyle name="20% - Accent3 36 4 2 2 2" xfId="40588" xr:uid="{00000000-0005-0000-0000-000030210000}"/>
    <cellStyle name="20% - Accent3 36 4 2 3" xfId="29496" xr:uid="{00000000-0005-0000-0000-000031210000}"/>
    <cellStyle name="20% - Accent3 36 4 3" xfId="13741" xr:uid="{00000000-0005-0000-0000-000032210000}"/>
    <cellStyle name="20% - Accent3 36 4 3 2" xfId="36006" xr:uid="{00000000-0005-0000-0000-000033210000}"/>
    <cellStyle name="20% - Accent3 36 4 4" xfId="24914" xr:uid="{00000000-0005-0000-0000-000034210000}"/>
    <cellStyle name="20% - Accent3 36 5" xfId="5378" xr:uid="{00000000-0005-0000-0000-000035210000}"/>
    <cellStyle name="20% - Accent3 36 5 2" xfId="16475" xr:uid="{00000000-0005-0000-0000-000036210000}"/>
    <cellStyle name="20% - Accent3 36 5 2 2" xfId="38739" xr:uid="{00000000-0005-0000-0000-000037210000}"/>
    <cellStyle name="20% - Accent3 36 5 3" xfId="27647" xr:uid="{00000000-0005-0000-0000-000038210000}"/>
    <cellStyle name="20% - Accent3 36 6" xfId="11890" xr:uid="{00000000-0005-0000-0000-000039210000}"/>
    <cellStyle name="20% - Accent3 36 6 2" xfId="34156" xr:uid="{00000000-0005-0000-0000-00003A210000}"/>
    <cellStyle name="20% - Accent3 36 7" xfId="23064" xr:uid="{00000000-0005-0000-0000-00003B210000}"/>
    <cellStyle name="20% - Accent3 37" xfId="790" xr:uid="{00000000-0005-0000-0000-00003C210000}"/>
    <cellStyle name="20% - Accent3 37 2" xfId="1727" xr:uid="{00000000-0005-0000-0000-00003D210000}"/>
    <cellStyle name="20% - Accent3 37 2 2" xfId="3542" xr:uid="{00000000-0005-0000-0000-00003E210000}"/>
    <cellStyle name="20% - Accent3 37 2 2 2" xfId="8125" xr:uid="{00000000-0005-0000-0000-00003F210000}"/>
    <cellStyle name="20% - Accent3 37 2 2 2 2" xfId="19222" xr:uid="{00000000-0005-0000-0000-000040210000}"/>
    <cellStyle name="20% - Accent3 37 2 2 2 2 2" xfId="41486" xr:uid="{00000000-0005-0000-0000-000041210000}"/>
    <cellStyle name="20% - Accent3 37 2 2 2 3" xfId="30394" xr:uid="{00000000-0005-0000-0000-000042210000}"/>
    <cellStyle name="20% - Accent3 37 2 2 3" xfId="14639" xr:uid="{00000000-0005-0000-0000-000043210000}"/>
    <cellStyle name="20% - Accent3 37 2 2 3 2" xfId="36904" xr:uid="{00000000-0005-0000-0000-000044210000}"/>
    <cellStyle name="20% - Accent3 37 2 2 4" xfId="25812" xr:uid="{00000000-0005-0000-0000-000045210000}"/>
    <cellStyle name="20% - Accent3 37 2 3" xfId="6316" xr:uid="{00000000-0005-0000-0000-000046210000}"/>
    <cellStyle name="20% - Accent3 37 2 3 2" xfId="17413" xr:uid="{00000000-0005-0000-0000-000047210000}"/>
    <cellStyle name="20% - Accent3 37 2 3 2 2" xfId="39677" xr:uid="{00000000-0005-0000-0000-000048210000}"/>
    <cellStyle name="20% - Accent3 37 2 3 3" xfId="28585" xr:uid="{00000000-0005-0000-0000-000049210000}"/>
    <cellStyle name="20% - Accent3 37 2 4" xfId="12829" xr:uid="{00000000-0005-0000-0000-00004A210000}"/>
    <cellStyle name="20% - Accent3 37 2 4 2" xfId="35094" xr:uid="{00000000-0005-0000-0000-00004B210000}"/>
    <cellStyle name="20% - Accent3 37 2 5" xfId="24002" xr:uid="{00000000-0005-0000-0000-00004C210000}"/>
    <cellStyle name="20% - Accent3 37 3" xfId="4466" xr:uid="{00000000-0005-0000-0000-00004D210000}"/>
    <cellStyle name="20% - Accent3 37 3 2" xfId="9049" xr:uid="{00000000-0005-0000-0000-00004E210000}"/>
    <cellStyle name="20% - Accent3 37 3 2 2" xfId="20146" xr:uid="{00000000-0005-0000-0000-00004F210000}"/>
    <cellStyle name="20% - Accent3 37 3 2 2 2" xfId="42410" xr:uid="{00000000-0005-0000-0000-000050210000}"/>
    <cellStyle name="20% - Accent3 37 3 2 3" xfId="31318" xr:uid="{00000000-0005-0000-0000-000051210000}"/>
    <cellStyle name="20% - Accent3 37 3 3" xfId="15563" xr:uid="{00000000-0005-0000-0000-000052210000}"/>
    <cellStyle name="20% - Accent3 37 3 3 2" xfId="37828" xr:uid="{00000000-0005-0000-0000-000053210000}"/>
    <cellStyle name="20% - Accent3 37 3 4" xfId="26736" xr:uid="{00000000-0005-0000-0000-000054210000}"/>
    <cellStyle name="20% - Accent3 37 4" xfId="2657" xr:uid="{00000000-0005-0000-0000-000055210000}"/>
    <cellStyle name="20% - Accent3 37 4 2" xfId="7240" xr:uid="{00000000-0005-0000-0000-000056210000}"/>
    <cellStyle name="20% - Accent3 37 4 2 2" xfId="18337" xr:uid="{00000000-0005-0000-0000-000057210000}"/>
    <cellStyle name="20% - Accent3 37 4 2 2 2" xfId="40601" xr:uid="{00000000-0005-0000-0000-000058210000}"/>
    <cellStyle name="20% - Accent3 37 4 2 3" xfId="29509" xr:uid="{00000000-0005-0000-0000-000059210000}"/>
    <cellStyle name="20% - Accent3 37 4 3" xfId="13754" xr:uid="{00000000-0005-0000-0000-00005A210000}"/>
    <cellStyle name="20% - Accent3 37 4 3 2" xfId="36019" xr:uid="{00000000-0005-0000-0000-00005B210000}"/>
    <cellStyle name="20% - Accent3 37 4 4" xfId="24927" xr:uid="{00000000-0005-0000-0000-00005C210000}"/>
    <cellStyle name="20% - Accent3 37 5" xfId="5391" xr:uid="{00000000-0005-0000-0000-00005D210000}"/>
    <cellStyle name="20% - Accent3 37 5 2" xfId="16488" xr:uid="{00000000-0005-0000-0000-00005E210000}"/>
    <cellStyle name="20% - Accent3 37 5 2 2" xfId="38752" xr:uid="{00000000-0005-0000-0000-00005F210000}"/>
    <cellStyle name="20% - Accent3 37 5 3" xfId="27660" xr:uid="{00000000-0005-0000-0000-000060210000}"/>
    <cellStyle name="20% - Accent3 37 6" xfId="11903" xr:uid="{00000000-0005-0000-0000-000061210000}"/>
    <cellStyle name="20% - Accent3 37 6 2" xfId="34169" xr:uid="{00000000-0005-0000-0000-000062210000}"/>
    <cellStyle name="20% - Accent3 37 7" xfId="23077" xr:uid="{00000000-0005-0000-0000-000063210000}"/>
    <cellStyle name="20% - Accent3 38" xfId="804" xr:uid="{00000000-0005-0000-0000-000064210000}"/>
    <cellStyle name="20% - Accent3 38 2" xfId="1741" xr:uid="{00000000-0005-0000-0000-000065210000}"/>
    <cellStyle name="20% - Accent3 38 2 2" xfId="3555" xr:uid="{00000000-0005-0000-0000-000066210000}"/>
    <cellStyle name="20% - Accent3 38 2 2 2" xfId="8138" xr:uid="{00000000-0005-0000-0000-000067210000}"/>
    <cellStyle name="20% - Accent3 38 2 2 2 2" xfId="19235" xr:uid="{00000000-0005-0000-0000-000068210000}"/>
    <cellStyle name="20% - Accent3 38 2 2 2 2 2" xfId="41499" xr:uid="{00000000-0005-0000-0000-000069210000}"/>
    <cellStyle name="20% - Accent3 38 2 2 2 3" xfId="30407" xr:uid="{00000000-0005-0000-0000-00006A210000}"/>
    <cellStyle name="20% - Accent3 38 2 2 3" xfId="14652" xr:uid="{00000000-0005-0000-0000-00006B210000}"/>
    <cellStyle name="20% - Accent3 38 2 2 3 2" xfId="36917" xr:uid="{00000000-0005-0000-0000-00006C210000}"/>
    <cellStyle name="20% - Accent3 38 2 2 4" xfId="25825" xr:uid="{00000000-0005-0000-0000-00006D210000}"/>
    <cellStyle name="20% - Accent3 38 2 3" xfId="6329" xr:uid="{00000000-0005-0000-0000-00006E210000}"/>
    <cellStyle name="20% - Accent3 38 2 3 2" xfId="17426" xr:uid="{00000000-0005-0000-0000-00006F210000}"/>
    <cellStyle name="20% - Accent3 38 2 3 2 2" xfId="39690" xr:uid="{00000000-0005-0000-0000-000070210000}"/>
    <cellStyle name="20% - Accent3 38 2 3 3" xfId="28598" xr:uid="{00000000-0005-0000-0000-000071210000}"/>
    <cellStyle name="20% - Accent3 38 2 4" xfId="12842" xr:uid="{00000000-0005-0000-0000-000072210000}"/>
    <cellStyle name="20% - Accent3 38 2 4 2" xfId="35107" xr:uid="{00000000-0005-0000-0000-000073210000}"/>
    <cellStyle name="20% - Accent3 38 2 5" xfId="24015" xr:uid="{00000000-0005-0000-0000-000074210000}"/>
    <cellStyle name="20% - Accent3 38 3" xfId="4479" xr:uid="{00000000-0005-0000-0000-000075210000}"/>
    <cellStyle name="20% - Accent3 38 3 2" xfId="9062" xr:uid="{00000000-0005-0000-0000-000076210000}"/>
    <cellStyle name="20% - Accent3 38 3 2 2" xfId="20159" xr:uid="{00000000-0005-0000-0000-000077210000}"/>
    <cellStyle name="20% - Accent3 38 3 2 2 2" xfId="42423" xr:uid="{00000000-0005-0000-0000-000078210000}"/>
    <cellStyle name="20% - Accent3 38 3 2 3" xfId="31331" xr:uid="{00000000-0005-0000-0000-000079210000}"/>
    <cellStyle name="20% - Accent3 38 3 3" xfId="15576" xr:uid="{00000000-0005-0000-0000-00007A210000}"/>
    <cellStyle name="20% - Accent3 38 3 3 2" xfId="37841" xr:uid="{00000000-0005-0000-0000-00007B210000}"/>
    <cellStyle name="20% - Accent3 38 3 4" xfId="26749" xr:uid="{00000000-0005-0000-0000-00007C210000}"/>
    <cellStyle name="20% - Accent3 38 4" xfId="2670" xr:uid="{00000000-0005-0000-0000-00007D210000}"/>
    <cellStyle name="20% - Accent3 38 4 2" xfId="7253" xr:uid="{00000000-0005-0000-0000-00007E210000}"/>
    <cellStyle name="20% - Accent3 38 4 2 2" xfId="18350" xr:uid="{00000000-0005-0000-0000-00007F210000}"/>
    <cellStyle name="20% - Accent3 38 4 2 2 2" xfId="40614" xr:uid="{00000000-0005-0000-0000-000080210000}"/>
    <cellStyle name="20% - Accent3 38 4 2 3" xfId="29522" xr:uid="{00000000-0005-0000-0000-000081210000}"/>
    <cellStyle name="20% - Accent3 38 4 3" xfId="13767" xr:uid="{00000000-0005-0000-0000-000082210000}"/>
    <cellStyle name="20% - Accent3 38 4 3 2" xfId="36032" xr:uid="{00000000-0005-0000-0000-000083210000}"/>
    <cellStyle name="20% - Accent3 38 4 4" xfId="24940" xr:uid="{00000000-0005-0000-0000-000084210000}"/>
    <cellStyle name="20% - Accent3 38 5" xfId="5404" xr:uid="{00000000-0005-0000-0000-000085210000}"/>
    <cellStyle name="20% - Accent3 38 5 2" xfId="16501" xr:uid="{00000000-0005-0000-0000-000086210000}"/>
    <cellStyle name="20% - Accent3 38 5 2 2" xfId="38765" xr:uid="{00000000-0005-0000-0000-000087210000}"/>
    <cellStyle name="20% - Accent3 38 5 3" xfId="27673" xr:uid="{00000000-0005-0000-0000-000088210000}"/>
    <cellStyle name="20% - Accent3 38 6" xfId="11916" xr:uid="{00000000-0005-0000-0000-000089210000}"/>
    <cellStyle name="20% - Accent3 38 6 2" xfId="34182" xr:uid="{00000000-0005-0000-0000-00008A210000}"/>
    <cellStyle name="20% - Accent3 38 7" xfId="23090" xr:uid="{00000000-0005-0000-0000-00008B210000}"/>
    <cellStyle name="20% - Accent3 39" xfId="817" xr:uid="{00000000-0005-0000-0000-00008C210000}"/>
    <cellStyle name="20% - Accent3 39 2" xfId="1754" xr:uid="{00000000-0005-0000-0000-00008D210000}"/>
    <cellStyle name="20% - Accent3 39 2 2" xfId="3568" xr:uid="{00000000-0005-0000-0000-00008E210000}"/>
    <cellStyle name="20% - Accent3 39 2 2 2" xfId="8151" xr:uid="{00000000-0005-0000-0000-00008F210000}"/>
    <cellStyle name="20% - Accent3 39 2 2 2 2" xfId="19248" xr:uid="{00000000-0005-0000-0000-000090210000}"/>
    <cellStyle name="20% - Accent3 39 2 2 2 2 2" xfId="41512" xr:uid="{00000000-0005-0000-0000-000091210000}"/>
    <cellStyle name="20% - Accent3 39 2 2 2 3" xfId="30420" xr:uid="{00000000-0005-0000-0000-000092210000}"/>
    <cellStyle name="20% - Accent3 39 2 2 3" xfId="14665" xr:uid="{00000000-0005-0000-0000-000093210000}"/>
    <cellStyle name="20% - Accent3 39 2 2 3 2" xfId="36930" xr:uid="{00000000-0005-0000-0000-000094210000}"/>
    <cellStyle name="20% - Accent3 39 2 2 4" xfId="25838" xr:uid="{00000000-0005-0000-0000-000095210000}"/>
    <cellStyle name="20% - Accent3 39 2 3" xfId="6342" xr:uid="{00000000-0005-0000-0000-000096210000}"/>
    <cellStyle name="20% - Accent3 39 2 3 2" xfId="17439" xr:uid="{00000000-0005-0000-0000-000097210000}"/>
    <cellStyle name="20% - Accent3 39 2 3 2 2" xfId="39703" xr:uid="{00000000-0005-0000-0000-000098210000}"/>
    <cellStyle name="20% - Accent3 39 2 3 3" xfId="28611" xr:uid="{00000000-0005-0000-0000-000099210000}"/>
    <cellStyle name="20% - Accent3 39 2 4" xfId="12855" xr:uid="{00000000-0005-0000-0000-00009A210000}"/>
    <cellStyle name="20% - Accent3 39 2 4 2" xfId="35120" xr:uid="{00000000-0005-0000-0000-00009B210000}"/>
    <cellStyle name="20% - Accent3 39 2 5" xfId="24028" xr:uid="{00000000-0005-0000-0000-00009C210000}"/>
    <cellStyle name="20% - Accent3 39 3" xfId="4492" xr:uid="{00000000-0005-0000-0000-00009D210000}"/>
    <cellStyle name="20% - Accent3 39 3 2" xfId="9075" xr:uid="{00000000-0005-0000-0000-00009E210000}"/>
    <cellStyle name="20% - Accent3 39 3 2 2" xfId="20172" xr:uid="{00000000-0005-0000-0000-00009F210000}"/>
    <cellStyle name="20% - Accent3 39 3 2 2 2" xfId="42436" xr:uid="{00000000-0005-0000-0000-0000A0210000}"/>
    <cellStyle name="20% - Accent3 39 3 2 3" xfId="31344" xr:uid="{00000000-0005-0000-0000-0000A1210000}"/>
    <cellStyle name="20% - Accent3 39 3 3" xfId="15589" xr:uid="{00000000-0005-0000-0000-0000A2210000}"/>
    <cellStyle name="20% - Accent3 39 3 3 2" xfId="37854" xr:uid="{00000000-0005-0000-0000-0000A3210000}"/>
    <cellStyle name="20% - Accent3 39 3 4" xfId="26762" xr:uid="{00000000-0005-0000-0000-0000A4210000}"/>
    <cellStyle name="20% - Accent3 39 4" xfId="2683" xr:uid="{00000000-0005-0000-0000-0000A5210000}"/>
    <cellStyle name="20% - Accent3 39 4 2" xfId="7266" xr:uid="{00000000-0005-0000-0000-0000A6210000}"/>
    <cellStyle name="20% - Accent3 39 4 2 2" xfId="18363" xr:uid="{00000000-0005-0000-0000-0000A7210000}"/>
    <cellStyle name="20% - Accent3 39 4 2 2 2" xfId="40627" xr:uid="{00000000-0005-0000-0000-0000A8210000}"/>
    <cellStyle name="20% - Accent3 39 4 2 3" xfId="29535" xr:uid="{00000000-0005-0000-0000-0000A9210000}"/>
    <cellStyle name="20% - Accent3 39 4 3" xfId="13780" xr:uid="{00000000-0005-0000-0000-0000AA210000}"/>
    <cellStyle name="20% - Accent3 39 4 3 2" xfId="36045" xr:uid="{00000000-0005-0000-0000-0000AB210000}"/>
    <cellStyle name="20% - Accent3 39 4 4" xfId="24953" xr:uid="{00000000-0005-0000-0000-0000AC210000}"/>
    <cellStyle name="20% - Accent3 39 5" xfId="5417" xr:uid="{00000000-0005-0000-0000-0000AD210000}"/>
    <cellStyle name="20% - Accent3 39 5 2" xfId="16514" xr:uid="{00000000-0005-0000-0000-0000AE210000}"/>
    <cellStyle name="20% - Accent3 39 5 2 2" xfId="38778" xr:uid="{00000000-0005-0000-0000-0000AF210000}"/>
    <cellStyle name="20% - Accent3 39 5 3" xfId="27686" xr:uid="{00000000-0005-0000-0000-0000B0210000}"/>
    <cellStyle name="20% - Accent3 39 6" xfId="11929" xr:uid="{00000000-0005-0000-0000-0000B1210000}"/>
    <cellStyle name="20% - Accent3 39 6 2" xfId="34195" xr:uid="{00000000-0005-0000-0000-0000B2210000}"/>
    <cellStyle name="20% - Accent3 39 7" xfId="23103" xr:uid="{00000000-0005-0000-0000-0000B3210000}"/>
    <cellStyle name="20% - Accent3 4" xfId="116" xr:uid="{00000000-0005-0000-0000-0000B4210000}"/>
    <cellStyle name="20% - Accent3 4 2" xfId="1293" xr:uid="{00000000-0005-0000-0000-0000B5210000}"/>
    <cellStyle name="20% - Accent3 4 2 2" xfId="3113" xr:uid="{00000000-0005-0000-0000-0000B6210000}"/>
    <cellStyle name="20% - Accent3 4 2 2 2" xfId="7696" xr:uid="{00000000-0005-0000-0000-0000B7210000}"/>
    <cellStyle name="20% - Accent3 4 2 2 2 2" xfId="18793" xr:uid="{00000000-0005-0000-0000-0000B8210000}"/>
    <cellStyle name="20% - Accent3 4 2 2 2 2 2" xfId="41057" xr:uid="{00000000-0005-0000-0000-0000B9210000}"/>
    <cellStyle name="20% - Accent3 4 2 2 2 3" xfId="29965" xr:uid="{00000000-0005-0000-0000-0000BA210000}"/>
    <cellStyle name="20% - Accent3 4 2 2 3" xfId="14210" xr:uid="{00000000-0005-0000-0000-0000BB210000}"/>
    <cellStyle name="20% - Accent3 4 2 2 3 2" xfId="36475" xr:uid="{00000000-0005-0000-0000-0000BC210000}"/>
    <cellStyle name="20% - Accent3 4 2 2 4" xfId="25383" xr:uid="{00000000-0005-0000-0000-0000BD210000}"/>
    <cellStyle name="20% - Accent3 4 2 3" xfId="5887" xr:uid="{00000000-0005-0000-0000-0000BE210000}"/>
    <cellStyle name="20% - Accent3 4 2 3 2" xfId="16984" xr:uid="{00000000-0005-0000-0000-0000BF210000}"/>
    <cellStyle name="20% - Accent3 4 2 3 2 2" xfId="39248" xr:uid="{00000000-0005-0000-0000-0000C0210000}"/>
    <cellStyle name="20% - Accent3 4 2 3 3" xfId="28156" xr:uid="{00000000-0005-0000-0000-0000C1210000}"/>
    <cellStyle name="20% - Accent3 4 2 4" xfId="12400" xr:uid="{00000000-0005-0000-0000-0000C2210000}"/>
    <cellStyle name="20% - Accent3 4 2 4 2" xfId="34665" xr:uid="{00000000-0005-0000-0000-0000C3210000}"/>
    <cellStyle name="20% - Accent3 4 2 5" xfId="23573" xr:uid="{00000000-0005-0000-0000-0000C4210000}"/>
    <cellStyle name="20% - Accent3 4 3" xfId="4037" xr:uid="{00000000-0005-0000-0000-0000C5210000}"/>
    <cellStyle name="20% - Accent3 4 3 2" xfId="8620" xr:uid="{00000000-0005-0000-0000-0000C6210000}"/>
    <cellStyle name="20% - Accent3 4 3 2 2" xfId="19717" xr:uid="{00000000-0005-0000-0000-0000C7210000}"/>
    <cellStyle name="20% - Accent3 4 3 2 2 2" xfId="41981" xr:uid="{00000000-0005-0000-0000-0000C8210000}"/>
    <cellStyle name="20% - Accent3 4 3 2 3" xfId="30889" xr:uid="{00000000-0005-0000-0000-0000C9210000}"/>
    <cellStyle name="20% - Accent3 4 3 3" xfId="15134" xr:uid="{00000000-0005-0000-0000-0000CA210000}"/>
    <cellStyle name="20% - Accent3 4 3 3 2" xfId="37399" xr:uid="{00000000-0005-0000-0000-0000CB210000}"/>
    <cellStyle name="20% - Accent3 4 3 4" xfId="26307" xr:uid="{00000000-0005-0000-0000-0000CC210000}"/>
    <cellStyle name="20% - Accent3 4 4" xfId="2228" xr:uid="{00000000-0005-0000-0000-0000CD210000}"/>
    <cellStyle name="20% - Accent3 4 4 2" xfId="6811" xr:uid="{00000000-0005-0000-0000-0000CE210000}"/>
    <cellStyle name="20% - Accent3 4 4 2 2" xfId="17908" xr:uid="{00000000-0005-0000-0000-0000CF210000}"/>
    <cellStyle name="20% - Accent3 4 4 2 2 2" xfId="40172" xr:uid="{00000000-0005-0000-0000-0000D0210000}"/>
    <cellStyle name="20% - Accent3 4 4 2 3" xfId="29080" xr:uid="{00000000-0005-0000-0000-0000D1210000}"/>
    <cellStyle name="20% - Accent3 4 4 3" xfId="13325" xr:uid="{00000000-0005-0000-0000-0000D2210000}"/>
    <cellStyle name="20% - Accent3 4 4 3 2" xfId="35590" xr:uid="{00000000-0005-0000-0000-0000D3210000}"/>
    <cellStyle name="20% - Accent3 4 4 4" xfId="24498" xr:uid="{00000000-0005-0000-0000-0000D4210000}"/>
    <cellStyle name="20% - Accent3 4 5" xfId="4962" xr:uid="{00000000-0005-0000-0000-0000D5210000}"/>
    <cellStyle name="20% - Accent3 4 5 2" xfId="16059" xr:uid="{00000000-0005-0000-0000-0000D6210000}"/>
    <cellStyle name="20% - Accent3 4 5 2 2" xfId="38323" xr:uid="{00000000-0005-0000-0000-0000D7210000}"/>
    <cellStyle name="20% - Accent3 4 5 3" xfId="27231" xr:uid="{00000000-0005-0000-0000-0000D8210000}"/>
    <cellStyle name="20% - Accent3 4 6" xfId="369" xr:uid="{00000000-0005-0000-0000-0000D9210000}"/>
    <cellStyle name="20% - Accent3 4 6 2" xfId="11487" xr:uid="{00000000-0005-0000-0000-0000DA210000}"/>
    <cellStyle name="20% - Accent3 4 6 2 2" xfId="33753" xr:uid="{00000000-0005-0000-0000-0000DB210000}"/>
    <cellStyle name="20% - Accent3 4 6 3" xfId="22661" xr:uid="{00000000-0005-0000-0000-0000DC210000}"/>
    <cellStyle name="20% - Accent3 4 7" xfId="11238" xr:uid="{00000000-0005-0000-0000-0000DD210000}"/>
    <cellStyle name="20% - Accent3 4 7 2" xfId="33504" xr:uid="{00000000-0005-0000-0000-0000DE210000}"/>
    <cellStyle name="20% - Accent3 4 8" xfId="22412" xr:uid="{00000000-0005-0000-0000-0000DF210000}"/>
    <cellStyle name="20% - Accent3 40" xfId="830" xr:uid="{00000000-0005-0000-0000-0000E0210000}"/>
    <cellStyle name="20% - Accent3 40 2" xfId="1767" xr:uid="{00000000-0005-0000-0000-0000E1210000}"/>
    <cellStyle name="20% - Accent3 40 2 2" xfId="3581" xr:uid="{00000000-0005-0000-0000-0000E2210000}"/>
    <cellStyle name="20% - Accent3 40 2 2 2" xfId="8164" xr:uid="{00000000-0005-0000-0000-0000E3210000}"/>
    <cellStyle name="20% - Accent3 40 2 2 2 2" xfId="19261" xr:uid="{00000000-0005-0000-0000-0000E4210000}"/>
    <cellStyle name="20% - Accent3 40 2 2 2 2 2" xfId="41525" xr:uid="{00000000-0005-0000-0000-0000E5210000}"/>
    <cellStyle name="20% - Accent3 40 2 2 2 3" xfId="30433" xr:uid="{00000000-0005-0000-0000-0000E6210000}"/>
    <cellStyle name="20% - Accent3 40 2 2 3" xfId="14678" xr:uid="{00000000-0005-0000-0000-0000E7210000}"/>
    <cellStyle name="20% - Accent3 40 2 2 3 2" xfId="36943" xr:uid="{00000000-0005-0000-0000-0000E8210000}"/>
    <cellStyle name="20% - Accent3 40 2 2 4" xfId="25851" xr:uid="{00000000-0005-0000-0000-0000E9210000}"/>
    <cellStyle name="20% - Accent3 40 2 3" xfId="6355" xr:uid="{00000000-0005-0000-0000-0000EA210000}"/>
    <cellStyle name="20% - Accent3 40 2 3 2" xfId="17452" xr:uid="{00000000-0005-0000-0000-0000EB210000}"/>
    <cellStyle name="20% - Accent3 40 2 3 2 2" xfId="39716" xr:uid="{00000000-0005-0000-0000-0000EC210000}"/>
    <cellStyle name="20% - Accent3 40 2 3 3" xfId="28624" xr:uid="{00000000-0005-0000-0000-0000ED210000}"/>
    <cellStyle name="20% - Accent3 40 2 4" xfId="12868" xr:uid="{00000000-0005-0000-0000-0000EE210000}"/>
    <cellStyle name="20% - Accent3 40 2 4 2" xfId="35133" xr:uid="{00000000-0005-0000-0000-0000EF210000}"/>
    <cellStyle name="20% - Accent3 40 2 5" xfId="24041" xr:uid="{00000000-0005-0000-0000-0000F0210000}"/>
    <cellStyle name="20% - Accent3 40 3" xfId="4505" xr:uid="{00000000-0005-0000-0000-0000F1210000}"/>
    <cellStyle name="20% - Accent3 40 3 2" xfId="9088" xr:uid="{00000000-0005-0000-0000-0000F2210000}"/>
    <cellStyle name="20% - Accent3 40 3 2 2" xfId="20185" xr:uid="{00000000-0005-0000-0000-0000F3210000}"/>
    <cellStyle name="20% - Accent3 40 3 2 2 2" xfId="42449" xr:uid="{00000000-0005-0000-0000-0000F4210000}"/>
    <cellStyle name="20% - Accent3 40 3 2 3" xfId="31357" xr:uid="{00000000-0005-0000-0000-0000F5210000}"/>
    <cellStyle name="20% - Accent3 40 3 3" xfId="15602" xr:uid="{00000000-0005-0000-0000-0000F6210000}"/>
    <cellStyle name="20% - Accent3 40 3 3 2" xfId="37867" xr:uid="{00000000-0005-0000-0000-0000F7210000}"/>
    <cellStyle name="20% - Accent3 40 3 4" xfId="26775" xr:uid="{00000000-0005-0000-0000-0000F8210000}"/>
    <cellStyle name="20% - Accent3 40 4" xfId="2696" xr:uid="{00000000-0005-0000-0000-0000F9210000}"/>
    <cellStyle name="20% - Accent3 40 4 2" xfId="7279" xr:uid="{00000000-0005-0000-0000-0000FA210000}"/>
    <cellStyle name="20% - Accent3 40 4 2 2" xfId="18376" xr:uid="{00000000-0005-0000-0000-0000FB210000}"/>
    <cellStyle name="20% - Accent3 40 4 2 2 2" xfId="40640" xr:uid="{00000000-0005-0000-0000-0000FC210000}"/>
    <cellStyle name="20% - Accent3 40 4 2 3" xfId="29548" xr:uid="{00000000-0005-0000-0000-0000FD210000}"/>
    <cellStyle name="20% - Accent3 40 4 3" xfId="13793" xr:uid="{00000000-0005-0000-0000-0000FE210000}"/>
    <cellStyle name="20% - Accent3 40 4 3 2" xfId="36058" xr:uid="{00000000-0005-0000-0000-0000FF210000}"/>
    <cellStyle name="20% - Accent3 40 4 4" xfId="24966" xr:uid="{00000000-0005-0000-0000-000000220000}"/>
    <cellStyle name="20% - Accent3 40 5" xfId="5430" xr:uid="{00000000-0005-0000-0000-000001220000}"/>
    <cellStyle name="20% - Accent3 40 5 2" xfId="16527" xr:uid="{00000000-0005-0000-0000-000002220000}"/>
    <cellStyle name="20% - Accent3 40 5 2 2" xfId="38791" xr:uid="{00000000-0005-0000-0000-000003220000}"/>
    <cellStyle name="20% - Accent3 40 5 3" xfId="27699" xr:uid="{00000000-0005-0000-0000-000004220000}"/>
    <cellStyle name="20% - Accent3 40 6" xfId="11942" xr:uid="{00000000-0005-0000-0000-000005220000}"/>
    <cellStyle name="20% - Accent3 40 6 2" xfId="34208" xr:uid="{00000000-0005-0000-0000-000006220000}"/>
    <cellStyle name="20% - Accent3 40 7" xfId="23116" xr:uid="{00000000-0005-0000-0000-000007220000}"/>
    <cellStyle name="20% - Accent3 41" xfId="843" xr:uid="{00000000-0005-0000-0000-000008220000}"/>
    <cellStyle name="20% - Accent3 41 2" xfId="1780" xr:uid="{00000000-0005-0000-0000-000009220000}"/>
    <cellStyle name="20% - Accent3 41 2 2" xfId="3594" xr:uid="{00000000-0005-0000-0000-00000A220000}"/>
    <cellStyle name="20% - Accent3 41 2 2 2" xfId="8177" xr:uid="{00000000-0005-0000-0000-00000B220000}"/>
    <cellStyle name="20% - Accent3 41 2 2 2 2" xfId="19274" xr:uid="{00000000-0005-0000-0000-00000C220000}"/>
    <cellStyle name="20% - Accent3 41 2 2 2 2 2" xfId="41538" xr:uid="{00000000-0005-0000-0000-00000D220000}"/>
    <cellStyle name="20% - Accent3 41 2 2 2 3" xfId="30446" xr:uid="{00000000-0005-0000-0000-00000E220000}"/>
    <cellStyle name="20% - Accent3 41 2 2 3" xfId="14691" xr:uid="{00000000-0005-0000-0000-00000F220000}"/>
    <cellStyle name="20% - Accent3 41 2 2 3 2" xfId="36956" xr:uid="{00000000-0005-0000-0000-000010220000}"/>
    <cellStyle name="20% - Accent3 41 2 2 4" xfId="25864" xr:uid="{00000000-0005-0000-0000-000011220000}"/>
    <cellStyle name="20% - Accent3 41 2 3" xfId="6368" xr:uid="{00000000-0005-0000-0000-000012220000}"/>
    <cellStyle name="20% - Accent3 41 2 3 2" xfId="17465" xr:uid="{00000000-0005-0000-0000-000013220000}"/>
    <cellStyle name="20% - Accent3 41 2 3 2 2" xfId="39729" xr:uid="{00000000-0005-0000-0000-000014220000}"/>
    <cellStyle name="20% - Accent3 41 2 3 3" xfId="28637" xr:uid="{00000000-0005-0000-0000-000015220000}"/>
    <cellStyle name="20% - Accent3 41 2 4" xfId="12881" xr:uid="{00000000-0005-0000-0000-000016220000}"/>
    <cellStyle name="20% - Accent3 41 2 4 2" xfId="35146" xr:uid="{00000000-0005-0000-0000-000017220000}"/>
    <cellStyle name="20% - Accent3 41 2 5" xfId="24054" xr:uid="{00000000-0005-0000-0000-000018220000}"/>
    <cellStyle name="20% - Accent3 41 3" xfId="4518" xr:uid="{00000000-0005-0000-0000-000019220000}"/>
    <cellStyle name="20% - Accent3 41 3 2" xfId="9101" xr:uid="{00000000-0005-0000-0000-00001A220000}"/>
    <cellStyle name="20% - Accent3 41 3 2 2" xfId="20198" xr:uid="{00000000-0005-0000-0000-00001B220000}"/>
    <cellStyle name="20% - Accent3 41 3 2 2 2" xfId="42462" xr:uid="{00000000-0005-0000-0000-00001C220000}"/>
    <cellStyle name="20% - Accent3 41 3 2 3" xfId="31370" xr:uid="{00000000-0005-0000-0000-00001D220000}"/>
    <cellStyle name="20% - Accent3 41 3 3" xfId="15615" xr:uid="{00000000-0005-0000-0000-00001E220000}"/>
    <cellStyle name="20% - Accent3 41 3 3 2" xfId="37880" xr:uid="{00000000-0005-0000-0000-00001F220000}"/>
    <cellStyle name="20% - Accent3 41 3 4" xfId="26788" xr:uid="{00000000-0005-0000-0000-000020220000}"/>
    <cellStyle name="20% - Accent3 41 4" xfId="2709" xr:uid="{00000000-0005-0000-0000-000021220000}"/>
    <cellStyle name="20% - Accent3 41 4 2" xfId="7292" xr:uid="{00000000-0005-0000-0000-000022220000}"/>
    <cellStyle name="20% - Accent3 41 4 2 2" xfId="18389" xr:uid="{00000000-0005-0000-0000-000023220000}"/>
    <cellStyle name="20% - Accent3 41 4 2 2 2" xfId="40653" xr:uid="{00000000-0005-0000-0000-000024220000}"/>
    <cellStyle name="20% - Accent3 41 4 2 3" xfId="29561" xr:uid="{00000000-0005-0000-0000-000025220000}"/>
    <cellStyle name="20% - Accent3 41 4 3" xfId="13806" xr:uid="{00000000-0005-0000-0000-000026220000}"/>
    <cellStyle name="20% - Accent3 41 4 3 2" xfId="36071" xr:uid="{00000000-0005-0000-0000-000027220000}"/>
    <cellStyle name="20% - Accent3 41 4 4" xfId="24979" xr:uid="{00000000-0005-0000-0000-000028220000}"/>
    <cellStyle name="20% - Accent3 41 5" xfId="5443" xr:uid="{00000000-0005-0000-0000-000029220000}"/>
    <cellStyle name="20% - Accent3 41 5 2" xfId="16540" xr:uid="{00000000-0005-0000-0000-00002A220000}"/>
    <cellStyle name="20% - Accent3 41 5 2 2" xfId="38804" xr:uid="{00000000-0005-0000-0000-00002B220000}"/>
    <cellStyle name="20% - Accent3 41 5 3" xfId="27712" xr:uid="{00000000-0005-0000-0000-00002C220000}"/>
    <cellStyle name="20% - Accent3 41 6" xfId="11955" xr:uid="{00000000-0005-0000-0000-00002D220000}"/>
    <cellStyle name="20% - Accent3 41 6 2" xfId="34221" xr:uid="{00000000-0005-0000-0000-00002E220000}"/>
    <cellStyle name="20% - Accent3 41 7" xfId="23129" xr:uid="{00000000-0005-0000-0000-00002F220000}"/>
    <cellStyle name="20% - Accent3 42" xfId="857" xr:uid="{00000000-0005-0000-0000-000030220000}"/>
    <cellStyle name="20% - Accent3 42 2" xfId="1794" xr:uid="{00000000-0005-0000-0000-000031220000}"/>
    <cellStyle name="20% - Accent3 42 2 2" xfId="3607" xr:uid="{00000000-0005-0000-0000-000032220000}"/>
    <cellStyle name="20% - Accent3 42 2 2 2" xfId="8190" xr:uid="{00000000-0005-0000-0000-000033220000}"/>
    <cellStyle name="20% - Accent3 42 2 2 2 2" xfId="19287" xr:uid="{00000000-0005-0000-0000-000034220000}"/>
    <cellStyle name="20% - Accent3 42 2 2 2 2 2" xfId="41551" xr:uid="{00000000-0005-0000-0000-000035220000}"/>
    <cellStyle name="20% - Accent3 42 2 2 2 3" xfId="30459" xr:uid="{00000000-0005-0000-0000-000036220000}"/>
    <cellStyle name="20% - Accent3 42 2 2 3" xfId="14704" xr:uid="{00000000-0005-0000-0000-000037220000}"/>
    <cellStyle name="20% - Accent3 42 2 2 3 2" xfId="36969" xr:uid="{00000000-0005-0000-0000-000038220000}"/>
    <cellStyle name="20% - Accent3 42 2 2 4" xfId="25877" xr:uid="{00000000-0005-0000-0000-000039220000}"/>
    <cellStyle name="20% - Accent3 42 2 3" xfId="6381" xr:uid="{00000000-0005-0000-0000-00003A220000}"/>
    <cellStyle name="20% - Accent3 42 2 3 2" xfId="17478" xr:uid="{00000000-0005-0000-0000-00003B220000}"/>
    <cellStyle name="20% - Accent3 42 2 3 2 2" xfId="39742" xr:uid="{00000000-0005-0000-0000-00003C220000}"/>
    <cellStyle name="20% - Accent3 42 2 3 3" xfId="28650" xr:uid="{00000000-0005-0000-0000-00003D220000}"/>
    <cellStyle name="20% - Accent3 42 2 4" xfId="12894" xr:uid="{00000000-0005-0000-0000-00003E220000}"/>
    <cellStyle name="20% - Accent3 42 2 4 2" xfId="35159" xr:uid="{00000000-0005-0000-0000-00003F220000}"/>
    <cellStyle name="20% - Accent3 42 2 5" xfId="24067" xr:uid="{00000000-0005-0000-0000-000040220000}"/>
    <cellStyle name="20% - Accent3 42 3" xfId="4531" xr:uid="{00000000-0005-0000-0000-000041220000}"/>
    <cellStyle name="20% - Accent3 42 3 2" xfId="9114" xr:uid="{00000000-0005-0000-0000-000042220000}"/>
    <cellStyle name="20% - Accent3 42 3 2 2" xfId="20211" xr:uid="{00000000-0005-0000-0000-000043220000}"/>
    <cellStyle name="20% - Accent3 42 3 2 2 2" xfId="42475" xr:uid="{00000000-0005-0000-0000-000044220000}"/>
    <cellStyle name="20% - Accent3 42 3 2 3" xfId="31383" xr:uid="{00000000-0005-0000-0000-000045220000}"/>
    <cellStyle name="20% - Accent3 42 3 3" xfId="15628" xr:uid="{00000000-0005-0000-0000-000046220000}"/>
    <cellStyle name="20% - Accent3 42 3 3 2" xfId="37893" xr:uid="{00000000-0005-0000-0000-000047220000}"/>
    <cellStyle name="20% - Accent3 42 3 4" xfId="26801" xr:uid="{00000000-0005-0000-0000-000048220000}"/>
    <cellStyle name="20% - Accent3 42 4" xfId="2722" xr:uid="{00000000-0005-0000-0000-000049220000}"/>
    <cellStyle name="20% - Accent3 42 4 2" xfId="7305" xr:uid="{00000000-0005-0000-0000-00004A220000}"/>
    <cellStyle name="20% - Accent3 42 4 2 2" xfId="18402" xr:uid="{00000000-0005-0000-0000-00004B220000}"/>
    <cellStyle name="20% - Accent3 42 4 2 2 2" xfId="40666" xr:uid="{00000000-0005-0000-0000-00004C220000}"/>
    <cellStyle name="20% - Accent3 42 4 2 3" xfId="29574" xr:uid="{00000000-0005-0000-0000-00004D220000}"/>
    <cellStyle name="20% - Accent3 42 4 3" xfId="13819" xr:uid="{00000000-0005-0000-0000-00004E220000}"/>
    <cellStyle name="20% - Accent3 42 4 3 2" xfId="36084" xr:uid="{00000000-0005-0000-0000-00004F220000}"/>
    <cellStyle name="20% - Accent3 42 4 4" xfId="24992" xr:uid="{00000000-0005-0000-0000-000050220000}"/>
    <cellStyle name="20% - Accent3 42 5" xfId="5456" xr:uid="{00000000-0005-0000-0000-000051220000}"/>
    <cellStyle name="20% - Accent3 42 5 2" xfId="16553" xr:uid="{00000000-0005-0000-0000-000052220000}"/>
    <cellStyle name="20% - Accent3 42 5 2 2" xfId="38817" xr:uid="{00000000-0005-0000-0000-000053220000}"/>
    <cellStyle name="20% - Accent3 42 5 3" xfId="27725" xr:uid="{00000000-0005-0000-0000-000054220000}"/>
    <cellStyle name="20% - Accent3 42 6" xfId="11968" xr:uid="{00000000-0005-0000-0000-000055220000}"/>
    <cellStyle name="20% - Accent3 42 6 2" xfId="34234" xr:uid="{00000000-0005-0000-0000-000056220000}"/>
    <cellStyle name="20% - Accent3 42 7" xfId="23142" xr:uid="{00000000-0005-0000-0000-000057220000}"/>
    <cellStyle name="20% - Accent3 43" xfId="870" xr:uid="{00000000-0005-0000-0000-000058220000}"/>
    <cellStyle name="20% - Accent3 43 2" xfId="1807" xr:uid="{00000000-0005-0000-0000-000059220000}"/>
    <cellStyle name="20% - Accent3 43 2 2" xfId="3620" xr:uid="{00000000-0005-0000-0000-00005A220000}"/>
    <cellStyle name="20% - Accent3 43 2 2 2" xfId="8203" xr:uid="{00000000-0005-0000-0000-00005B220000}"/>
    <cellStyle name="20% - Accent3 43 2 2 2 2" xfId="19300" xr:uid="{00000000-0005-0000-0000-00005C220000}"/>
    <cellStyle name="20% - Accent3 43 2 2 2 2 2" xfId="41564" xr:uid="{00000000-0005-0000-0000-00005D220000}"/>
    <cellStyle name="20% - Accent3 43 2 2 2 3" xfId="30472" xr:uid="{00000000-0005-0000-0000-00005E220000}"/>
    <cellStyle name="20% - Accent3 43 2 2 3" xfId="14717" xr:uid="{00000000-0005-0000-0000-00005F220000}"/>
    <cellStyle name="20% - Accent3 43 2 2 3 2" xfId="36982" xr:uid="{00000000-0005-0000-0000-000060220000}"/>
    <cellStyle name="20% - Accent3 43 2 2 4" xfId="25890" xr:uid="{00000000-0005-0000-0000-000061220000}"/>
    <cellStyle name="20% - Accent3 43 2 3" xfId="6394" xr:uid="{00000000-0005-0000-0000-000062220000}"/>
    <cellStyle name="20% - Accent3 43 2 3 2" xfId="17491" xr:uid="{00000000-0005-0000-0000-000063220000}"/>
    <cellStyle name="20% - Accent3 43 2 3 2 2" xfId="39755" xr:uid="{00000000-0005-0000-0000-000064220000}"/>
    <cellStyle name="20% - Accent3 43 2 3 3" xfId="28663" xr:uid="{00000000-0005-0000-0000-000065220000}"/>
    <cellStyle name="20% - Accent3 43 2 4" xfId="12907" xr:uid="{00000000-0005-0000-0000-000066220000}"/>
    <cellStyle name="20% - Accent3 43 2 4 2" xfId="35172" xr:uid="{00000000-0005-0000-0000-000067220000}"/>
    <cellStyle name="20% - Accent3 43 2 5" xfId="24080" xr:uid="{00000000-0005-0000-0000-000068220000}"/>
    <cellStyle name="20% - Accent3 43 3" xfId="4544" xr:uid="{00000000-0005-0000-0000-000069220000}"/>
    <cellStyle name="20% - Accent3 43 3 2" xfId="9127" xr:uid="{00000000-0005-0000-0000-00006A220000}"/>
    <cellStyle name="20% - Accent3 43 3 2 2" xfId="20224" xr:uid="{00000000-0005-0000-0000-00006B220000}"/>
    <cellStyle name="20% - Accent3 43 3 2 2 2" xfId="42488" xr:uid="{00000000-0005-0000-0000-00006C220000}"/>
    <cellStyle name="20% - Accent3 43 3 2 3" xfId="31396" xr:uid="{00000000-0005-0000-0000-00006D220000}"/>
    <cellStyle name="20% - Accent3 43 3 3" xfId="15641" xr:uid="{00000000-0005-0000-0000-00006E220000}"/>
    <cellStyle name="20% - Accent3 43 3 3 2" xfId="37906" xr:uid="{00000000-0005-0000-0000-00006F220000}"/>
    <cellStyle name="20% - Accent3 43 3 4" xfId="26814" xr:uid="{00000000-0005-0000-0000-000070220000}"/>
    <cellStyle name="20% - Accent3 43 4" xfId="2735" xr:uid="{00000000-0005-0000-0000-000071220000}"/>
    <cellStyle name="20% - Accent3 43 4 2" xfId="7318" xr:uid="{00000000-0005-0000-0000-000072220000}"/>
    <cellStyle name="20% - Accent3 43 4 2 2" xfId="18415" xr:uid="{00000000-0005-0000-0000-000073220000}"/>
    <cellStyle name="20% - Accent3 43 4 2 2 2" xfId="40679" xr:uid="{00000000-0005-0000-0000-000074220000}"/>
    <cellStyle name="20% - Accent3 43 4 2 3" xfId="29587" xr:uid="{00000000-0005-0000-0000-000075220000}"/>
    <cellStyle name="20% - Accent3 43 4 3" xfId="13832" xr:uid="{00000000-0005-0000-0000-000076220000}"/>
    <cellStyle name="20% - Accent3 43 4 3 2" xfId="36097" xr:uid="{00000000-0005-0000-0000-000077220000}"/>
    <cellStyle name="20% - Accent3 43 4 4" xfId="25005" xr:uid="{00000000-0005-0000-0000-000078220000}"/>
    <cellStyle name="20% - Accent3 43 5" xfId="5469" xr:uid="{00000000-0005-0000-0000-000079220000}"/>
    <cellStyle name="20% - Accent3 43 5 2" xfId="16566" xr:uid="{00000000-0005-0000-0000-00007A220000}"/>
    <cellStyle name="20% - Accent3 43 5 2 2" xfId="38830" xr:uid="{00000000-0005-0000-0000-00007B220000}"/>
    <cellStyle name="20% - Accent3 43 5 3" xfId="27738" xr:uid="{00000000-0005-0000-0000-00007C220000}"/>
    <cellStyle name="20% - Accent3 43 6" xfId="11981" xr:uid="{00000000-0005-0000-0000-00007D220000}"/>
    <cellStyle name="20% - Accent3 43 6 2" xfId="34247" xr:uid="{00000000-0005-0000-0000-00007E220000}"/>
    <cellStyle name="20% - Accent3 43 7" xfId="23155" xr:uid="{00000000-0005-0000-0000-00007F220000}"/>
    <cellStyle name="20% - Accent3 44" xfId="883" xr:uid="{00000000-0005-0000-0000-000080220000}"/>
    <cellStyle name="20% - Accent3 44 2" xfId="1820" xr:uid="{00000000-0005-0000-0000-000081220000}"/>
    <cellStyle name="20% - Accent3 44 2 2" xfId="3633" xr:uid="{00000000-0005-0000-0000-000082220000}"/>
    <cellStyle name="20% - Accent3 44 2 2 2" xfId="8216" xr:uid="{00000000-0005-0000-0000-000083220000}"/>
    <cellStyle name="20% - Accent3 44 2 2 2 2" xfId="19313" xr:uid="{00000000-0005-0000-0000-000084220000}"/>
    <cellStyle name="20% - Accent3 44 2 2 2 2 2" xfId="41577" xr:uid="{00000000-0005-0000-0000-000085220000}"/>
    <cellStyle name="20% - Accent3 44 2 2 2 3" xfId="30485" xr:uid="{00000000-0005-0000-0000-000086220000}"/>
    <cellStyle name="20% - Accent3 44 2 2 3" xfId="14730" xr:uid="{00000000-0005-0000-0000-000087220000}"/>
    <cellStyle name="20% - Accent3 44 2 2 3 2" xfId="36995" xr:uid="{00000000-0005-0000-0000-000088220000}"/>
    <cellStyle name="20% - Accent3 44 2 2 4" xfId="25903" xr:uid="{00000000-0005-0000-0000-000089220000}"/>
    <cellStyle name="20% - Accent3 44 2 3" xfId="6407" xr:uid="{00000000-0005-0000-0000-00008A220000}"/>
    <cellStyle name="20% - Accent3 44 2 3 2" xfId="17504" xr:uid="{00000000-0005-0000-0000-00008B220000}"/>
    <cellStyle name="20% - Accent3 44 2 3 2 2" xfId="39768" xr:uid="{00000000-0005-0000-0000-00008C220000}"/>
    <cellStyle name="20% - Accent3 44 2 3 3" xfId="28676" xr:uid="{00000000-0005-0000-0000-00008D220000}"/>
    <cellStyle name="20% - Accent3 44 2 4" xfId="12920" xr:uid="{00000000-0005-0000-0000-00008E220000}"/>
    <cellStyle name="20% - Accent3 44 2 4 2" xfId="35185" xr:uid="{00000000-0005-0000-0000-00008F220000}"/>
    <cellStyle name="20% - Accent3 44 2 5" xfId="24093" xr:uid="{00000000-0005-0000-0000-000090220000}"/>
    <cellStyle name="20% - Accent3 44 3" xfId="4557" xr:uid="{00000000-0005-0000-0000-000091220000}"/>
    <cellStyle name="20% - Accent3 44 3 2" xfId="9140" xr:uid="{00000000-0005-0000-0000-000092220000}"/>
    <cellStyle name="20% - Accent3 44 3 2 2" xfId="20237" xr:uid="{00000000-0005-0000-0000-000093220000}"/>
    <cellStyle name="20% - Accent3 44 3 2 2 2" xfId="42501" xr:uid="{00000000-0005-0000-0000-000094220000}"/>
    <cellStyle name="20% - Accent3 44 3 2 3" xfId="31409" xr:uid="{00000000-0005-0000-0000-000095220000}"/>
    <cellStyle name="20% - Accent3 44 3 3" xfId="15654" xr:uid="{00000000-0005-0000-0000-000096220000}"/>
    <cellStyle name="20% - Accent3 44 3 3 2" xfId="37919" xr:uid="{00000000-0005-0000-0000-000097220000}"/>
    <cellStyle name="20% - Accent3 44 3 4" xfId="26827" xr:uid="{00000000-0005-0000-0000-000098220000}"/>
    <cellStyle name="20% - Accent3 44 4" xfId="2748" xr:uid="{00000000-0005-0000-0000-000099220000}"/>
    <cellStyle name="20% - Accent3 44 4 2" xfId="7331" xr:uid="{00000000-0005-0000-0000-00009A220000}"/>
    <cellStyle name="20% - Accent3 44 4 2 2" xfId="18428" xr:uid="{00000000-0005-0000-0000-00009B220000}"/>
    <cellStyle name="20% - Accent3 44 4 2 2 2" xfId="40692" xr:uid="{00000000-0005-0000-0000-00009C220000}"/>
    <cellStyle name="20% - Accent3 44 4 2 3" xfId="29600" xr:uid="{00000000-0005-0000-0000-00009D220000}"/>
    <cellStyle name="20% - Accent3 44 4 3" xfId="13845" xr:uid="{00000000-0005-0000-0000-00009E220000}"/>
    <cellStyle name="20% - Accent3 44 4 3 2" xfId="36110" xr:uid="{00000000-0005-0000-0000-00009F220000}"/>
    <cellStyle name="20% - Accent3 44 4 4" xfId="25018" xr:uid="{00000000-0005-0000-0000-0000A0220000}"/>
    <cellStyle name="20% - Accent3 44 5" xfId="5482" xr:uid="{00000000-0005-0000-0000-0000A1220000}"/>
    <cellStyle name="20% - Accent3 44 5 2" xfId="16579" xr:uid="{00000000-0005-0000-0000-0000A2220000}"/>
    <cellStyle name="20% - Accent3 44 5 2 2" xfId="38843" xr:uid="{00000000-0005-0000-0000-0000A3220000}"/>
    <cellStyle name="20% - Accent3 44 5 3" xfId="27751" xr:uid="{00000000-0005-0000-0000-0000A4220000}"/>
    <cellStyle name="20% - Accent3 44 6" xfId="11994" xr:uid="{00000000-0005-0000-0000-0000A5220000}"/>
    <cellStyle name="20% - Accent3 44 6 2" xfId="34260" xr:uid="{00000000-0005-0000-0000-0000A6220000}"/>
    <cellStyle name="20% - Accent3 44 7" xfId="23168" xr:uid="{00000000-0005-0000-0000-0000A7220000}"/>
    <cellStyle name="20% - Accent3 45" xfId="896" xr:uid="{00000000-0005-0000-0000-0000A8220000}"/>
    <cellStyle name="20% - Accent3 45 2" xfId="1833" xr:uid="{00000000-0005-0000-0000-0000A9220000}"/>
    <cellStyle name="20% - Accent3 45 2 2" xfId="3646" xr:uid="{00000000-0005-0000-0000-0000AA220000}"/>
    <cellStyle name="20% - Accent3 45 2 2 2" xfId="8229" xr:uid="{00000000-0005-0000-0000-0000AB220000}"/>
    <cellStyle name="20% - Accent3 45 2 2 2 2" xfId="19326" xr:uid="{00000000-0005-0000-0000-0000AC220000}"/>
    <cellStyle name="20% - Accent3 45 2 2 2 2 2" xfId="41590" xr:uid="{00000000-0005-0000-0000-0000AD220000}"/>
    <cellStyle name="20% - Accent3 45 2 2 2 3" xfId="30498" xr:uid="{00000000-0005-0000-0000-0000AE220000}"/>
    <cellStyle name="20% - Accent3 45 2 2 3" xfId="14743" xr:uid="{00000000-0005-0000-0000-0000AF220000}"/>
    <cellStyle name="20% - Accent3 45 2 2 3 2" xfId="37008" xr:uid="{00000000-0005-0000-0000-0000B0220000}"/>
    <cellStyle name="20% - Accent3 45 2 2 4" xfId="25916" xr:uid="{00000000-0005-0000-0000-0000B1220000}"/>
    <cellStyle name="20% - Accent3 45 2 3" xfId="6420" xr:uid="{00000000-0005-0000-0000-0000B2220000}"/>
    <cellStyle name="20% - Accent3 45 2 3 2" xfId="17517" xr:uid="{00000000-0005-0000-0000-0000B3220000}"/>
    <cellStyle name="20% - Accent3 45 2 3 2 2" xfId="39781" xr:uid="{00000000-0005-0000-0000-0000B4220000}"/>
    <cellStyle name="20% - Accent3 45 2 3 3" xfId="28689" xr:uid="{00000000-0005-0000-0000-0000B5220000}"/>
    <cellStyle name="20% - Accent3 45 2 4" xfId="12933" xr:uid="{00000000-0005-0000-0000-0000B6220000}"/>
    <cellStyle name="20% - Accent3 45 2 4 2" xfId="35198" xr:uid="{00000000-0005-0000-0000-0000B7220000}"/>
    <cellStyle name="20% - Accent3 45 2 5" xfId="24106" xr:uid="{00000000-0005-0000-0000-0000B8220000}"/>
    <cellStyle name="20% - Accent3 45 3" xfId="4570" xr:uid="{00000000-0005-0000-0000-0000B9220000}"/>
    <cellStyle name="20% - Accent3 45 3 2" xfId="9153" xr:uid="{00000000-0005-0000-0000-0000BA220000}"/>
    <cellStyle name="20% - Accent3 45 3 2 2" xfId="20250" xr:uid="{00000000-0005-0000-0000-0000BB220000}"/>
    <cellStyle name="20% - Accent3 45 3 2 2 2" xfId="42514" xr:uid="{00000000-0005-0000-0000-0000BC220000}"/>
    <cellStyle name="20% - Accent3 45 3 2 3" xfId="31422" xr:uid="{00000000-0005-0000-0000-0000BD220000}"/>
    <cellStyle name="20% - Accent3 45 3 3" xfId="15667" xr:uid="{00000000-0005-0000-0000-0000BE220000}"/>
    <cellStyle name="20% - Accent3 45 3 3 2" xfId="37932" xr:uid="{00000000-0005-0000-0000-0000BF220000}"/>
    <cellStyle name="20% - Accent3 45 3 4" xfId="26840" xr:uid="{00000000-0005-0000-0000-0000C0220000}"/>
    <cellStyle name="20% - Accent3 45 4" xfId="2761" xr:uid="{00000000-0005-0000-0000-0000C1220000}"/>
    <cellStyle name="20% - Accent3 45 4 2" xfId="7344" xr:uid="{00000000-0005-0000-0000-0000C2220000}"/>
    <cellStyle name="20% - Accent3 45 4 2 2" xfId="18441" xr:uid="{00000000-0005-0000-0000-0000C3220000}"/>
    <cellStyle name="20% - Accent3 45 4 2 2 2" xfId="40705" xr:uid="{00000000-0005-0000-0000-0000C4220000}"/>
    <cellStyle name="20% - Accent3 45 4 2 3" xfId="29613" xr:uid="{00000000-0005-0000-0000-0000C5220000}"/>
    <cellStyle name="20% - Accent3 45 4 3" xfId="13858" xr:uid="{00000000-0005-0000-0000-0000C6220000}"/>
    <cellStyle name="20% - Accent3 45 4 3 2" xfId="36123" xr:uid="{00000000-0005-0000-0000-0000C7220000}"/>
    <cellStyle name="20% - Accent3 45 4 4" xfId="25031" xr:uid="{00000000-0005-0000-0000-0000C8220000}"/>
    <cellStyle name="20% - Accent3 45 5" xfId="5495" xr:uid="{00000000-0005-0000-0000-0000C9220000}"/>
    <cellStyle name="20% - Accent3 45 5 2" xfId="16592" xr:uid="{00000000-0005-0000-0000-0000CA220000}"/>
    <cellStyle name="20% - Accent3 45 5 2 2" xfId="38856" xr:uid="{00000000-0005-0000-0000-0000CB220000}"/>
    <cellStyle name="20% - Accent3 45 5 3" xfId="27764" xr:uid="{00000000-0005-0000-0000-0000CC220000}"/>
    <cellStyle name="20% - Accent3 45 6" xfId="12007" xr:uid="{00000000-0005-0000-0000-0000CD220000}"/>
    <cellStyle name="20% - Accent3 45 6 2" xfId="34273" xr:uid="{00000000-0005-0000-0000-0000CE220000}"/>
    <cellStyle name="20% - Accent3 45 7" xfId="23181" xr:uid="{00000000-0005-0000-0000-0000CF220000}"/>
    <cellStyle name="20% - Accent3 46" xfId="910" xr:uid="{00000000-0005-0000-0000-0000D0220000}"/>
    <cellStyle name="20% - Accent3 46 2" xfId="1847" xr:uid="{00000000-0005-0000-0000-0000D1220000}"/>
    <cellStyle name="20% - Accent3 46 2 2" xfId="3659" xr:uid="{00000000-0005-0000-0000-0000D2220000}"/>
    <cellStyle name="20% - Accent3 46 2 2 2" xfId="8242" xr:uid="{00000000-0005-0000-0000-0000D3220000}"/>
    <cellStyle name="20% - Accent3 46 2 2 2 2" xfId="19339" xr:uid="{00000000-0005-0000-0000-0000D4220000}"/>
    <cellStyle name="20% - Accent3 46 2 2 2 2 2" xfId="41603" xr:uid="{00000000-0005-0000-0000-0000D5220000}"/>
    <cellStyle name="20% - Accent3 46 2 2 2 3" xfId="30511" xr:uid="{00000000-0005-0000-0000-0000D6220000}"/>
    <cellStyle name="20% - Accent3 46 2 2 3" xfId="14756" xr:uid="{00000000-0005-0000-0000-0000D7220000}"/>
    <cellStyle name="20% - Accent3 46 2 2 3 2" xfId="37021" xr:uid="{00000000-0005-0000-0000-0000D8220000}"/>
    <cellStyle name="20% - Accent3 46 2 2 4" xfId="25929" xr:uid="{00000000-0005-0000-0000-0000D9220000}"/>
    <cellStyle name="20% - Accent3 46 2 3" xfId="6433" xr:uid="{00000000-0005-0000-0000-0000DA220000}"/>
    <cellStyle name="20% - Accent3 46 2 3 2" xfId="17530" xr:uid="{00000000-0005-0000-0000-0000DB220000}"/>
    <cellStyle name="20% - Accent3 46 2 3 2 2" xfId="39794" xr:uid="{00000000-0005-0000-0000-0000DC220000}"/>
    <cellStyle name="20% - Accent3 46 2 3 3" xfId="28702" xr:uid="{00000000-0005-0000-0000-0000DD220000}"/>
    <cellStyle name="20% - Accent3 46 2 4" xfId="12946" xr:uid="{00000000-0005-0000-0000-0000DE220000}"/>
    <cellStyle name="20% - Accent3 46 2 4 2" xfId="35211" xr:uid="{00000000-0005-0000-0000-0000DF220000}"/>
    <cellStyle name="20% - Accent3 46 2 5" xfId="24119" xr:uid="{00000000-0005-0000-0000-0000E0220000}"/>
    <cellStyle name="20% - Accent3 46 3" xfId="4583" xr:uid="{00000000-0005-0000-0000-0000E1220000}"/>
    <cellStyle name="20% - Accent3 46 3 2" xfId="9166" xr:uid="{00000000-0005-0000-0000-0000E2220000}"/>
    <cellStyle name="20% - Accent3 46 3 2 2" xfId="20263" xr:uid="{00000000-0005-0000-0000-0000E3220000}"/>
    <cellStyle name="20% - Accent3 46 3 2 2 2" xfId="42527" xr:uid="{00000000-0005-0000-0000-0000E4220000}"/>
    <cellStyle name="20% - Accent3 46 3 2 3" xfId="31435" xr:uid="{00000000-0005-0000-0000-0000E5220000}"/>
    <cellStyle name="20% - Accent3 46 3 3" xfId="15680" xr:uid="{00000000-0005-0000-0000-0000E6220000}"/>
    <cellStyle name="20% - Accent3 46 3 3 2" xfId="37945" xr:uid="{00000000-0005-0000-0000-0000E7220000}"/>
    <cellStyle name="20% - Accent3 46 3 4" xfId="26853" xr:uid="{00000000-0005-0000-0000-0000E8220000}"/>
    <cellStyle name="20% - Accent3 46 4" xfId="2774" xr:uid="{00000000-0005-0000-0000-0000E9220000}"/>
    <cellStyle name="20% - Accent3 46 4 2" xfId="7357" xr:uid="{00000000-0005-0000-0000-0000EA220000}"/>
    <cellStyle name="20% - Accent3 46 4 2 2" xfId="18454" xr:uid="{00000000-0005-0000-0000-0000EB220000}"/>
    <cellStyle name="20% - Accent3 46 4 2 2 2" xfId="40718" xr:uid="{00000000-0005-0000-0000-0000EC220000}"/>
    <cellStyle name="20% - Accent3 46 4 2 3" xfId="29626" xr:uid="{00000000-0005-0000-0000-0000ED220000}"/>
    <cellStyle name="20% - Accent3 46 4 3" xfId="13871" xr:uid="{00000000-0005-0000-0000-0000EE220000}"/>
    <cellStyle name="20% - Accent3 46 4 3 2" xfId="36136" xr:uid="{00000000-0005-0000-0000-0000EF220000}"/>
    <cellStyle name="20% - Accent3 46 4 4" xfId="25044" xr:uid="{00000000-0005-0000-0000-0000F0220000}"/>
    <cellStyle name="20% - Accent3 46 5" xfId="5508" xr:uid="{00000000-0005-0000-0000-0000F1220000}"/>
    <cellStyle name="20% - Accent3 46 5 2" xfId="16605" xr:uid="{00000000-0005-0000-0000-0000F2220000}"/>
    <cellStyle name="20% - Accent3 46 5 2 2" xfId="38869" xr:uid="{00000000-0005-0000-0000-0000F3220000}"/>
    <cellStyle name="20% - Accent3 46 5 3" xfId="27777" xr:uid="{00000000-0005-0000-0000-0000F4220000}"/>
    <cellStyle name="20% - Accent3 46 6" xfId="12020" xr:uid="{00000000-0005-0000-0000-0000F5220000}"/>
    <cellStyle name="20% - Accent3 46 6 2" xfId="34286" xr:uid="{00000000-0005-0000-0000-0000F6220000}"/>
    <cellStyle name="20% - Accent3 46 7" xfId="23194" xr:uid="{00000000-0005-0000-0000-0000F7220000}"/>
    <cellStyle name="20% - Accent3 47" xfId="923" xr:uid="{00000000-0005-0000-0000-0000F8220000}"/>
    <cellStyle name="20% - Accent3 47 2" xfId="1860" xr:uid="{00000000-0005-0000-0000-0000F9220000}"/>
    <cellStyle name="20% - Accent3 47 2 2" xfId="3672" xr:uid="{00000000-0005-0000-0000-0000FA220000}"/>
    <cellStyle name="20% - Accent3 47 2 2 2" xfId="8255" xr:uid="{00000000-0005-0000-0000-0000FB220000}"/>
    <cellStyle name="20% - Accent3 47 2 2 2 2" xfId="19352" xr:uid="{00000000-0005-0000-0000-0000FC220000}"/>
    <cellStyle name="20% - Accent3 47 2 2 2 2 2" xfId="41616" xr:uid="{00000000-0005-0000-0000-0000FD220000}"/>
    <cellStyle name="20% - Accent3 47 2 2 2 3" xfId="30524" xr:uid="{00000000-0005-0000-0000-0000FE220000}"/>
    <cellStyle name="20% - Accent3 47 2 2 3" xfId="14769" xr:uid="{00000000-0005-0000-0000-0000FF220000}"/>
    <cellStyle name="20% - Accent3 47 2 2 3 2" xfId="37034" xr:uid="{00000000-0005-0000-0000-000000230000}"/>
    <cellStyle name="20% - Accent3 47 2 2 4" xfId="25942" xr:uid="{00000000-0005-0000-0000-000001230000}"/>
    <cellStyle name="20% - Accent3 47 2 3" xfId="6446" xr:uid="{00000000-0005-0000-0000-000002230000}"/>
    <cellStyle name="20% - Accent3 47 2 3 2" xfId="17543" xr:uid="{00000000-0005-0000-0000-000003230000}"/>
    <cellStyle name="20% - Accent3 47 2 3 2 2" xfId="39807" xr:uid="{00000000-0005-0000-0000-000004230000}"/>
    <cellStyle name="20% - Accent3 47 2 3 3" xfId="28715" xr:uid="{00000000-0005-0000-0000-000005230000}"/>
    <cellStyle name="20% - Accent3 47 2 4" xfId="12959" xr:uid="{00000000-0005-0000-0000-000006230000}"/>
    <cellStyle name="20% - Accent3 47 2 4 2" xfId="35224" xr:uid="{00000000-0005-0000-0000-000007230000}"/>
    <cellStyle name="20% - Accent3 47 2 5" xfId="24132" xr:uid="{00000000-0005-0000-0000-000008230000}"/>
    <cellStyle name="20% - Accent3 47 3" xfId="4596" xr:uid="{00000000-0005-0000-0000-000009230000}"/>
    <cellStyle name="20% - Accent3 47 3 2" xfId="9179" xr:uid="{00000000-0005-0000-0000-00000A230000}"/>
    <cellStyle name="20% - Accent3 47 3 2 2" xfId="20276" xr:uid="{00000000-0005-0000-0000-00000B230000}"/>
    <cellStyle name="20% - Accent3 47 3 2 2 2" xfId="42540" xr:uid="{00000000-0005-0000-0000-00000C230000}"/>
    <cellStyle name="20% - Accent3 47 3 2 3" xfId="31448" xr:uid="{00000000-0005-0000-0000-00000D230000}"/>
    <cellStyle name="20% - Accent3 47 3 3" xfId="15693" xr:uid="{00000000-0005-0000-0000-00000E230000}"/>
    <cellStyle name="20% - Accent3 47 3 3 2" xfId="37958" xr:uid="{00000000-0005-0000-0000-00000F230000}"/>
    <cellStyle name="20% - Accent3 47 3 4" xfId="26866" xr:uid="{00000000-0005-0000-0000-000010230000}"/>
    <cellStyle name="20% - Accent3 47 4" xfId="2787" xr:uid="{00000000-0005-0000-0000-000011230000}"/>
    <cellStyle name="20% - Accent3 47 4 2" xfId="7370" xr:uid="{00000000-0005-0000-0000-000012230000}"/>
    <cellStyle name="20% - Accent3 47 4 2 2" xfId="18467" xr:uid="{00000000-0005-0000-0000-000013230000}"/>
    <cellStyle name="20% - Accent3 47 4 2 2 2" xfId="40731" xr:uid="{00000000-0005-0000-0000-000014230000}"/>
    <cellStyle name="20% - Accent3 47 4 2 3" xfId="29639" xr:uid="{00000000-0005-0000-0000-000015230000}"/>
    <cellStyle name="20% - Accent3 47 4 3" xfId="13884" xr:uid="{00000000-0005-0000-0000-000016230000}"/>
    <cellStyle name="20% - Accent3 47 4 3 2" xfId="36149" xr:uid="{00000000-0005-0000-0000-000017230000}"/>
    <cellStyle name="20% - Accent3 47 4 4" xfId="25057" xr:uid="{00000000-0005-0000-0000-000018230000}"/>
    <cellStyle name="20% - Accent3 47 5" xfId="5521" xr:uid="{00000000-0005-0000-0000-000019230000}"/>
    <cellStyle name="20% - Accent3 47 5 2" xfId="16618" xr:uid="{00000000-0005-0000-0000-00001A230000}"/>
    <cellStyle name="20% - Accent3 47 5 2 2" xfId="38882" xr:uid="{00000000-0005-0000-0000-00001B230000}"/>
    <cellStyle name="20% - Accent3 47 5 3" xfId="27790" xr:uid="{00000000-0005-0000-0000-00001C230000}"/>
    <cellStyle name="20% - Accent3 47 6" xfId="12033" xr:uid="{00000000-0005-0000-0000-00001D230000}"/>
    <cellStyle name="20% - Accent3 47 6 2" xfId="34299" xr:uid="{00000000-0005-0000-0000-00001E230000}"/>
    <cellStyle name="20% - Accent3 47 7" xfId="23207" xr:uid="{00000000-0005-0000-0000-00001F230000}"/>
    <cellStyle name="20% - Accent3 48" xfId="936" xr:uid="{00000000-0005-0000-0000-000020230000}"/>
    <cellStyle name="20% - Accent3 48 2" xfId="1873" xr:uid="{00000000-0005-0000-0000-000021230000}"/>
    <cellStyle name="20% - Accent3 48 2 2" xfId="3685" xr:uid="{00000000-0005-0000-0000-000022230000}"/>
    <cellStyle name="20% - Accent3 48 2 2 2" xfId="8268" xr:uid="{00000000-0005-0000-0000-000023230000}"/>
    <cellStyle name="20% - Accent3 48 2 2 2 2" xfId="19365" xr:uid="{00000000-0005-0000-0000-000024230000}"/>
    <cellStyle name="20% - Accent3 48 2 2 2 2 2" xfId="41629" xr:uid="{00000000-0005-0000-0000-000025230000}"/>
    <cellStyle name="20% - Accent3 48 2 2 2 3" xfId="30537" xr:uid="{00000000-0005-0000-0000-000026230000}"/>
    <cellStyle name="20% - Accent3 48 2 2 3" xfId="14782" xr:uid="{00000000-0005-0000-0000-000027230000}"/>
    <cellStyle name="20% - Accent3 48 2 2 3 2" xfId="37047" xr:uid="{00000000-0005-0000-0000-000028230000}"/>
    <cellStyle name="20% - Accent3 48 2 2 4" xfId="25955" xr:uid="{00000000-0005-0000-0000-000029230000}"/>
    <cellStyle name="20% - Accent3 48 2 3" xfId="6459" xr:uid="{00000000-0005-0000-0000-00002A230000}"/>
    <cellStyle name="20% - Accent3 48 2 3 2" xfId="17556" xr:uid="{00000000-0005-0000-0000-00002B230000}"/>
    <cellStyle name="20% - Accent3 48 2 3 2 2" xfId="39820" xr:uid="{00000000-0005-0000-0000-00002C230000}"/>
    <cellStyle name="20% - Accent3 48 2 3 3" xfId="28728" xr:uid="{00000000-0005-0000-0000-00002D230000}"/>
    <cellStyle name="20% - Accent3 48 2 4" xfId="12972" xr:uid="{00000000-0005-0000-0000-00002E230000}"/>
    <cellStyle name="20% - Accent3 48 2 4 2" xfId="35237" xr:uid="{00000000-0005-0000-0000-00002F230000}"/>
    <cellStyle name="20% - Accent3 48 2 5" xfId="24145" xr:uid="{00000000-0005-0000-0000-000030230000}"/>
    <cellStyle name="20% - Accent3 48 3" xfId="4609" xr:uid="{00000000-0005-0000-0000-000031230000}"/>
    <cellStyle name="20% - Accent3 48 3 2" xfId="9192" xr:uid="{00000000-0005-0000-0000-000032230000}"/>
    <cellStyle name="20% - Accent3 48 3 2 2" xfId="20289" xr:uid="{00000000-0005-0000-0000-000033230000}"/>
    <cellStyle name="20% - Accent3 48 3 2 2 2" xfId="42553" xr:uid="{00000000-0005-0000-0000-000034230000}"/>
    <cellStyle name="20% - Accent3 48 3 2 3" xfId="31461" xr:uid="{00000000-0005-0000-0000-000035230000}"/>
    <cellStyle name="20% - Accent3 48 3 3" xfId="15706" xr:uid="{00000000-0005-0000-0000-000036230000}"/>
    <cellStyle name="20% - Accent3 48 3 3 2" xfId="37971" xr:uid="{00000000-0005-0000-0000-000037230000}"/>
    <cellStyle name="20% - Accent3 48 3 4" xfId="26879" xr:uid="{00000000-0005-0000-0000-000038230000}"/>
    <cellStyle name="20% - Accent3 48 4" xfId="2800" xr:uid="{00000000-0005-0000-0000-000039230000}"/>
    <cellStyle name="20% - Accent3 48 4 2" xfId="7383" xr:uid="{00000000-0005-0000-0000-00003A230000}"/>
    <cellStyle name="20% - Accent3 48 4 2 2" xfId="18480" xr:uid="{00000000-0005-0000-0000-00003B230000}"/>
    <cellStyle name="20% - Accent3 48 4 2 2 2" xfId="40744" xr:uid="{00000000-0005-0000-0000-00003C230000}"/>
    <cellStyle name="20% - Accent3 48 4 2 3" xfId="29652" xr:uid="{00000000-0005-0000-0000-00003D230000}"/>
    <cellStyle name="20% - Accent3 48 4 3" xfId="13897" xr:uid="{00000000-0005-0000-0000-00003E230000}"/>
    <cellStyle name="20% - Accent3 48 4 3 2" xfId="36162" xr:uid="{00000000-0005-0000-0000-00003F230000}"/>
    <cellStyle name="20% - Accent3 48 4 4" xfId="25070" xr:uid="{00000000-0005-0000-0000-000040230000}"/>
    <cellStyle name="20% - Accent3 48 5" xfId="5534" xr:uid="{00000000-0005-0000-0000-000041230000}"/>
    <cellStyle name="20% - Accent3 48 5 2" xfId="16631" xr:uid="{00000000-0005-0000-0000-000042230000}"/>
    <cellStyle name="20% - Accent3 48 5 2 2" xfId="38895" xr:uid="{00000000-0005-0000-0000-000043230000}"/>
    <cellStyle name="20% - Accent3 48 5 3" xfId="27803" xr:uid="{00000000-0005-0000-0000-000044230000}"/>
    <cellStyle name="20% - Accent3 48 6" xfId="12046" xr:uid="{00000000-0005-0000-0000-000045230000}"/>
    <cellStyle name="20% - Accent3 48 6 2" xfId="34312" xr:uid="{00000000-0005-0000-0000-000046230000}"/>
    <cellStyle name="20% - Accent3 48 7" xfId="23220" xr:uid="{00000000-0005-0000-0000-000047230000}"/>
    <cellStyle name="20% - Accent3 49" xfId="949" xr:uid="{00000000-0005-0000-0000-000048230000}"/>
    <cellStyle name="20% - Accent3 49 2" xfId="1886" xr:uid="{00000000-0005-0000-0000-000049230000}"/>
    <cellStyle name="20% - Accent3 49 2 2" xfId="3698" xr:uid="{00000000-0005-0000-0000-00004A230000}"/>
    <cellStyle name="20% - Accent3 49 2 2 2" xfId="8281" xr:uid="{00000000-0005-0000-0000-00004B230000}"/>
    <cellStyle name="20% - Accent3 49 2 2 2 2" xfId="19378" xr:uid="{00000000-0005-0000-0000-00004C230000}"/>
    <cellStyle name="20% - Accent3 49 2 2 2 2 2" xfId="41642" xr:uid="{00000000-0005-0000-0000-00004D230000}"/>
    <cellStyle name="20% - Accent3 49 2 2 2 3" xfId="30550" xr:uid="{00000000-0005-0000-0000-00004E230000}"/>
    <cellStyle name="20% - Accent3 49 2 2 3" xfId="14795" xr:uid="{00000000-0005-0000-0000-00004F230000}"/>
    <cellStyle name="20% - Accent3 49 2 2 3 2" xfId="37060" xr:uid="{00000000-0005-0000-0000-000050230000}"/>
    <cellStyle name="20% - Accent3 49 2 2 4" xfId="25968" xr:uid="{00000000-0005-0000-0000-000051230000}"/>
    <cellStyle name="20% - Accent3 49 2 3" xfId="6472" xr:uid="{00000000-0005-0000-0000-000052230000}"/>
    <cellStyle name="20% - Accent3 49 2 3 2" xfId="17569" xr:uid="{00000000-0005-0000-0000-000053230000}"/>
    <cellStyle name="20% - Accent3 49 2 3 2 2" xfId="39833" xr:uid="{00000000-0005-0000-0000-000054230000}"/>
    <cellStyle name="20% - Accent3 49 2 3 3" xfId="28741" xr:uid="{00000000-0005-0000-0000-000055230000}"/>
    <cellStyle name="20% - Accent3 49 2 4" xfId="12985" xr:uid="{00000000-0005-0000-0000-000056230000}"/>
    <cellStyle name="20% - Accent3 49 2 4 2" xfId="35250" xr:uid="{00000000-0005-0000-0000-000057230000}"/>
    <cellStyle name="20% - Accent3 49 2 5" xfId="24158" xr:uid="{00000000-0005-0000-0000-000058230000}"/>
    <cellStyle name="20% - Accent3 49 3" xfId="4622" xr:uid="{00000000-0005-0000-0000-000059230000}"/>
    <cellStyle name="20% - Accent3 49 3 2" xfId="9205" xr:uid="{00000000-0005-0000-0000-00005A230000}"/>
    <cellStyle name="20% - Accent3 49 3 2 2" xfId="20302" xr:uid="{00000000-0005-0000-0000-00005B230000}"/>
    <cellStyle name="20% - Accent3 49 3 2 2 2" xfId="42566" xr:uid="{00000000-0005-0000-0000-00005C230000}"/>
    <cellStyle name="20% - Accent3 49 3 2 3" xfId="31474" xr:uid="{00000000-0005-0000-0000-00005D230000}"/>
    <cellStyle name="20% - Accent3 49 3 3" xfId="15719" xr:uid="{00000000-0005-0000-0000-00005E230000}"/>
    <cellStyle name="20% - Accent3 49 3 3 2" xfId="37984" xr:uid="{00000000-0005-0000-0000-00005F230000}"/>
    <cellStyle name="20% - Accent3 49 3 4" xfId="26892" xr:uid="{00000000-0005-0000-0000-000060230000}"/>
    <cellStyle name="20% - Accent3 49 4" xfId="2813" xr:uid="{00000000-0005-0000-0000-000061230000}"/>
    <cellStyle name="20% - Accent3 49 4 2" xfId="7396" xr:uid="{00000000-0005-0000-0000-000062230000}"/>
    <cellStyle name="20% - Accent3 49 4 2 2" xfId="18493" xr:uid="{00000000-0005-0000-0000-000063230000}"/>
    <cellStyle name="20% - Accent3 49 4 2 2 2" xfId="40757" xr:uid="{00000000-0005-0000-0000-000064230000}"/>
    <cellStyle name="20% - Accent3 49 4 2 3" xfId="29665" xr:uid="{00000000-0005-0000-0000-000065230000}"/>
    <cellStyle name="20% - Accent3 49 4 3" xfId="13910" xr:uid="{00000000-0005-0000-0000-000066230000}"/>
    <cellStyle name="20% - Accent3 49 4 3 2" xfId="36175" xr:uid="{00000000-0005-0000-0000-000067230000}"/>
    <cellStyle name="20% - Accent3 49 4 4" xfId="25083" xr:uid="{00000000-0005-0000-0000-000068230000}"/>
    <cellStyle name="20% - Accent3 49 5" xfId="5547" xr:uid="{00000000-0005-0000-0000-000069230000}"/>
    <cellStyle name="20% - Accent3 49 5 2" xfId="16644" xr:uid="{00000000-0005-0000-0000-00006A230000}"/>
    <cellStyle name="20% - Accent3 49 5 2 2" xfId="38908" xr:uid="{00000000-0005-0000-0000-00006B230000}"/>
    <cellStyle name="20% - Accent3 49 5 3" xfId="27816" xr:uid="{00000000-0005-0000-0000-00006C230000}"/>
    <cellStyle name="20% - Accent3 49 6" xfId="12059" xr:uid="{00000000-0005-0000-0000-00006D230000}"/>
    <cellStyle name="20% - Accent3 49 6 2" xfId="34325" xr:uid="{00000000-0005-0000-0000-00006E230000}"/>
    <cellStyle name="20% - Accent3 49 7" xfId="23233" xr:uid="{00000000-0005-0000-0000-00006F230000}"/>
    <cellStyle name="20% - Accent3 5" xfId="129" xr:uid="{00000000-0005-0000-0000-000070230000}"/>
    <cellStyle name="20% - Accent3 5 2" xfId="1307" xr:uid="{00000000-0005-0000-0000-000071230000}"/>
    <cellStyle name="20% - Accent3 5 2 2" xfId="3126" xr:uid="{00000000-0005-0000-0000-000072230000}"/>
    <cellStyle name="20% - Accent3 5 2 2 2" xfId="7709" xr:uid="{00000000-0005-0000-0000-000073230000}"/>
    <cellStyle name="20% - Accent3 5 2 2 2 2" xfId="18806" xr:uid="{00000000-0005-0000-0000-000074230000}"/>
    <cellStyle name="20% - Accent3 5 2 2 2 2 2" xfId="41070" xr:uid="{00000000-0005-0000-0000-000075230000}"/>
    <cellStyle name="20% - Accent3 5 2 2 2 3" xfId="29978" xr:uid="{00000000-0005-0000-0000-000076230000}"/>
    <cellStyle name="20% - Accent3 5 2 2 3" xfId="14223" xr:uid="{00000000-0005-0000-0000-000077230000}"/>
    <cellStyle name="20% - Accent3 5 2 2 3 2" xfId="36488" xr:uid="{00000000-0005-0000-0000-000078230000}"/>
    <cellStyle name="20% - Accent3 5 2 2 4" xfId="25396" xr:uid="{00000000-0005-0000-0000-000079230000}"/>
    <cellStyle name="20% - Accent3 5 2 3" xfId="5900" xr:uid="{00000000-0005-0000-0000-00007A230000}"/>
    <cellStyle name="20% - Accent3 5 2 3 2" xfId="16997" xr:uid="{00000000-0005-0000-0000-00007B230000}"/>
    <cellStyle name="20% - Accent3 5 2 3 2 2" xfId="39261" xr:uid="{00000000-0005-0000-0000-00007C230000}"/>
    <cellStyle name="20% - Accent3 5 2 3 3" xfId="28169" xr:uid="{00000000-0005-0000-0000-00007D230000}"/>
    <cellStyle name="20% - Accent3 5 2 4" xfId="12413" xr:uid="{00000000-0005-0000-0000-00007E230000}"/>
    <cellStyle name="20% - Accent3 5 2 4 2" xfId="34678" xr:uid="{00000000-0005-0000-0000-00007F230000}"/>
    <cellStyle name="20% - Accent3 5 2 5" xfId="23586" xr:uid="{00000000-0005-0000-0000-000080230000}"/>
    <cellStyle name="20% - Accent3 5 3" xfId="4050" xr:uid="{00000000-0005-0000-0000-000081230000}"/>
    <cellStyle name="20% - Accent3 5 3 2" xfId="8633" xr:uid="{00000000-0005-0000-0000-000082230000}"/>
    <cellStyle name="20% - Accent3 5 3 2 2" xfId="19730" xr:uid="{00000000-0005-0000-0000-000083230000}"/>
    <cellStyle name="20% - Accent3 5 3 2 2 2" xfId="41994" xr:uid="{00000000-0005-0000-0000-000084230000}"/>
    <cellStyle name="20% - Accent3 5 3 2 3" xfId="30902" xr:uid="{00000000-0005-0000-0000-000085230000}"/>
    <cellStyle name="20% - Accent3 5 3 3" xfId="15147" xr:uid="{00000000-0005-0000-0000-000086230000}"/>
    <cellStyle name="20% - Accent3 5 3 3 2" xfId="37412" xr:uid="{00000000-0005-0000-0000-000087230000}"/>
    <cellStyle name="20% - Accent3 5 3 4" xfId="26320" xr:uid="{00000000-0005-0000-0000-000088230000}"/>
    <cellStyle name="20% - Accent3 5 4" xfId="2241" xr:uid="{00000000-0005-0000-0000-000089230000}"/>
    <cellStyle name="20% - Accent3 5 4 2" xfId="6824" xr:uid="{00000000-0005-0000-0000-00008A230000}"/>
    <cellStyle name="20% - Accent3 5 4 2 2" xfId="17921" xr:uid="{00000000-0005-0000-0000-00008B230000}"/>
    <cellStyle name="20% - Accent3 5 4 2 2 2" xfId="40185" xr:uid="{00000000-0005-0000-0000-00008C230000}"/>
    <cellStyle name="20% - Accent3 5 4 2 3" xfId="29093" xr:uid="{00000000-0005-0000-0000-00008D230000}"/>
    <cellStyle name="20% - Accent3 5 4 3" xfId="13338" xr:uid="{00000000-0005-0000-0000-00008E230000}"/>
    <cellStyle name="20% - Accent3 5 4 3 2" xfId="35603" xr:uid="{00000000-0005-0000-0000-00008F230000}"/>
    <cellStyle name="20% - Accent3 5 4 4" xfId="24511" xr:uid="{00000000-0005-0000-0000-000090230000}"/>
    <cellStyle name="20% - Accent3 5 5" xfId="4975" xr:uid="{00000000-0005-0000-0000-000091230000}"/>
    <cellStyle name="20% - Accent3 5 5 2" xfId="16072" xr:uid="{00000000-0005-0000-0000-000092230000}"/>
    <cellStyle name="20% - Accent3 5 5 2 2" xfId="38336" xr:uid="{00000000-0005-0000-0000-000093230000}"/>
    <cellStyle name="20% - Accent3 5 5 3" xfId="27244" xr:uid="{00000000-0005-0000-0000-000094230000}"/>
    <cellStyle name="20% - Accent3 5 6" xfId="383" xr:uid="{00000000-0005-0000-0000-000095230000}"/>
    <cellStyle name="20% - Accent3 5 6 2" xfId="11500" xr:uid="{00000000-0005-0000-0000-000096230000}"/>
    <cellStyle name="20% - Accent3 5 6 2 2" xfId="33766" xr:uid="{00000000-0005-0000-0000-000097230000}"/>
    <cellStyle name="20% - Accent3 5 6 3" xfId="22674" xr:uid="{00000000-0005-0000-0000-000098230000}"/>
    <cellStyle name="20% - Accent3 5 7" xfId="11251" xr:uid="{00000000-0005-0000-0000-000099230000}"/>
    <cellStyle name="20% - Accent3 5 7 2" xfId="33517" xr:uid="{00000000-0005-0000-0000-00009A230000}"/>
    <cellStyle name="20% - Accent3 5 8" xfId="22425" xr:uid="{00000000-0005-0000-0000-00009B230000}"/>
    <cellStyle name="20% - Accent3 50" xfId="962" xr:uid="{00000000-0005-0000-0000-00009C230000}"/>
    <cellStyle name="20% - Accent3 50 2" xfId="1899" xr:uid="{00000000-0005-0000-0000-00009D230000}"/>
    <cellStyle name="20% - Accent3 50 2 2" xfId="3711" xr:uid="{00000000-0005-0000-0000-00009E230000}"/>
    <cellStyle name="20% - Accent3 50 2 2 2" xfId="8294" xr:uid="{00000000-0005-0000-0000-00009F230000}"/>
    <cellStyle name="20% - Accent3 50 2 2 2 2" xfId="19391" xr:uid="{00000000-0005-0000-0000-0000A0230000}"/>
    <cellStyle name="20% - Accent3 50 2 2 2 2 2" xfId="41655" xr:uid="{00000000-0005-0000-0000-0000A1230000}"/>
    <cellStyle name="20% - Accent3 50 2 2 2 3" xfId="30563" xr:uid="{00000000-0005-0000-0000-0000A2230000}"/>
    <cellStyle name="20% - Accent3 50 2 2 3" xfId="14808" xr:uid="{00000000-0005-0000-0000-0000A3230000}"/>
    <cellStyle name="20% - Accent3 50 2 2 3 2" xfId="37073" xr:uid="{00000000-0005-0000-0000-0000A4230000}"/>
    <cellStyle name="20% - Accent3 50 2 2 4" xfId="25981" xr:uid="{00000000-0005-0000-0000-0000A5230000}"/>
    <cellStyle name="20% - Accent3 50 2 3" xfId="6485" xr:uid="{00000000-0005-0000-0000-0000A6230000}"/>
    <cellStyle name="20% - Accent3 50 2 3 2" xfId="17582" xr:uid="{00000000-0005-0000-0000-0000A7230000}"/>
    <cellStyle name="20% - Accent3 50 2 3 2 2" xfId="39846" xr:uid="{00000000-0005-0000-0000-0000A8230000}"/>
    <cellStyle name="20% - Accent3 50 2 3 3" xfId="28754" xr:uid="{00000000-0005-0000-0000-0000A9230000}"/>
    <cellStyle name="20% - Accent3 50 2 4" xfId="12998" xr:uid="{00000000-0005-0000-0000-0000AA230000}"/>
    <cellStyle name="20% - Accent3 50 2 4 2" xfId="35263" xr:uid="{00000000-0005-0000-0000-0000AB230000}"/>
    <cellStyle name="20% - Accent3 50 2 5" xfId="24171" xr:uid="{00000000-0005-0000-0000-0000AC230000}"/>
    <cellStyle name="20% - Accent3 50 3" xfId="4635" xr:uid="{00000000-0005-0000-0000-0000AD230000}"/>
    <cellStyle name="20% - Accent3 50 3 2" xfId="9218" xr:uid="{00000000-0005-0000-0000-0000AE230000}"/>
    <cellStyle name="20% - Accent3 50 3 2 2" xfId="20315" xr:uid="{00000000-0005-0000-0000-0000AF230000}"/>
    <cellStyle name="20% - Accent3 50 3 2 2 2" xfId="42579" xr:uid="{00000000-0005-0000-0000-0000B0230000}"/>
    <cellStyle name="20% - Accent3 50 3 2 3" xfId="31487" xr:uid="{00000000-0005-0000-0000-0000B1230000}"/>
    <cellStyle name="20% - Accent3 50 3 3" xfId="15732" xr:uid="{00000000-0005-0000-0000-0000B2230000}"/>
    <cellStyle name="20% - Accent3 50 3 3 2" xfId="37997" xr:uid="{00000000-0005-0000-0000-0000B3230000}"/>
    <cellStyle name="20% - Accent3 50 3 4" xfId="26905" xr:uid="{00000000-0005-0000-0000-0000B4230000}"/>
    <cellStyle name="20% - Accent3 50 4" xfId="2826" xr:uid="{00000000-0005-0000-0000-0000B5230000}"/>
    <cellStyle name="20% - Accent3 50 4 2" xfId="7409" xr:uid="{00000000-0005-0000-0000-0000B6230000}"/>
    <cellStyle name="20% - Accent3 50 4 2 2" xfId="18506" xr:uid="{00000000-0005-0000-0000-0000B7230000}"/>
    <cellStyle name="20% - Accent3 50 4 2 2 2" xfId="40770" xr:uid="{00000000-0005-0000-0000-0000B8230000}"/>
    <cellStyle name="20% - Accent3 50 4 2 3" xfId="29678" xr:uid="{00000000-0005-0000-0000-0000B9230000}"/>
    <cellStyle name="20% - Accent3 50 4 3" xfId="13923" xr:uid="{00000000-0005-0000-0000-0000BA230000}"/>
    <cellStyle name="20% - Accent3 50 4 3 2" xfId="36188" xr:uid="{00000000-0005-0000-0000-0000BB230000}"/>
    <cellStyle name="20% - Accent3 50 4 4" xfId="25096" xr:uid="{00000000-0005-0000-0000-0000BC230000}"/>
    <cellStyle name="20% - Accent3 50 5" xfId="5560" xr:uid="{00000000-0005-0000-0000-0000BD230000}"/>
    <cellStyle name="20% - Accent3 50 5 2" xfId="16657" xr:uid="{00000000-0005-0000-0000-0000BE230000}"/>
    <cellStyle name="20% - Accent3 50 5 2 2" xfId="38921" xr:uid="{00000000-0005-0000-0000-0000BF230000}"/>
    <cellStyle name="20% - Accent3 50 5 3" xfId="27829" xr:uid="{00000000-0005-0000-0000-0000C0230000}"/>
    <cellStyle name="20% - Accent3 50 6" xfId="12072" xr:uid="{00000000-0005-0000-0000-0000C1230000}"/>
    <cellStyle name="20% - Accent3 50 6 2" xfId="34338" xr:uid="{00000000-0005-0000-0000-0000C2230000}"/>
    <cellStyle name="20% - Accent3 50 7" xfId="23246" xr:uid="{00000000-0005-0000-0000-0000C3230000}"/>
    <cellStyle name="20% - Accent3 51" xfId="976" xr:uid="{00000000-0005-0000-0000-0000C4230000}"/>
    <cellStyle name="20% - Accent3 51 2" xfId="1913" xr:uid="{00000000-0005-0000-0000-0000C5230000}"/>
    <cellStyle name="20% - Accent3 51 2 2" xfId="3724" xr:uid="{00000000-0005-0000-0000-0000C6230000}"/>
    <cellStyle name="20% - Accent3 51 2 2 2" xfId="8307" xr:uid="{00000000-0005-0000-0000-0000C7230000}"/>
    <cellStyle name="20% - Accent3 51 2 2 2 2" xfId="19404" xr:uid="{00000000-0005-0000-0000-0000C8230000}"/>
    <cellStyle name="20% - Accent3 51 2 2 2 2 2" xfId="41668" xr:uid="{00000000-0005-0000-0000-0000C9230000}"/>
    <cellStyle name="20% - Accent3 51 2 2 2 3" xfId="30576" xr:uid="{00000000-0005-0000-0000-0000CA230000}"/>
    <cellStyle name="20% - Accent3 51 2 2 3" xfId="14821" xr:uid="{00000000-0005-0000-0000-0000CB230000}"/>
    <cellStyle name="20% - Accent3 51 2 2 3 2" xfId="37086" xr:uid="{00000000-0005-0000-0000-0000CC230000}"/>
    <cellStyle name="20% - Accent3 51 2 2 4" xfId="25994" xr:uid="{00000000-0005-0000-0000-0000CD230000}"/>
    <cellStyle name="20% - Accent3 51 2 3" xfId="6498" xr:uid="{00000000-0005-0000-0000-0000CE230000}"/>
    <cellStyle name="20% - Accent3 51 2 3 2" xfId="17595" xr:uid="{00000000-0005-0000-0000-0000CF230000}"/>
    <cellStyle name="20% - Accent3 51 2 3 2 2" xfId="39859" xr:uid="{00000000-0005-0000-0000-0000D0230000}"/>
    <cellStyle name="20% - Accent3 51 2 3 3" xfId="28767" xr:uid="{00000000-0005-0000-0000-0000D1230000}"/>
    <cellStyle name="20% - Accent3 51 2 4" xfId="13011" xr:uid="{00000000-0005-0000-0000-0000D2230000}"/>
    <cellStyle name="20% - Accent3 51 2 4 2" xfId="35276" xr:uid="{00000000-0005-0000-0000-0000D3230000}"/>
    <cellStyle name="20% - Accent3 51 2 5" xfId="24184" xr:uid="{00000000-0005-0000-0000-0000D4230000}"/>
    <cellStyle name="20% - Accent3 51 3" xfId="4648" xr:uid="{00000000-0005-0000-0000-0000D5230000}"/>
    <cellStyle name="20% - Accent3 51 3 2" xfId="9231" xr:uid="{00000000-0005-0000-0000-0000D6230000}"/>
    <cellStyle name="20% - Accent3 51 3 2 2" xfId="20328" xr:uid="{00000000-0005-0000-0000-0000D7230000}"/>
    <cellStyle name="20% - Accent3 51 3 2 2 2" xfId="42592" xr:uid="{00000000-0005-0000-0000-0000D8230000}"/>
    <cellStyle name="20% - Accent3 51 3 2 3" xfId="31500" xr:uid="{00000000-0005-0000-0000-0000D9230000}"/>
    <cellStyle name="20% - Accent3 51 3 3" xfId="15745" xr:uid="{00000000-0005-0000-0000-0000DA230000}"/>
    <cellStyle name="20% - Accent3 51 3 3 2" xfId="38010" xr:uid="{00000000-0005-0000-0000-0000DB230000}"/>
    <cellStyle name="20% - Accent3 51 3 4" xfId="26918" xr:uid="{00000000-0005-0000-0000-0000DC230000}"/>
    <cellStyle name="20% - Accent3 51 4" xfId="2839" xr:uid="{00000000-0005-0000-0000-0000DD230000}"/>
    <cellStyle name="20% - Accent3 51 4 2" xfId="7422" xr:uid="{00000000-0005-0000-0000-0000DE230000}"/>
    <cellStyle name="20% - Accent3 51 4 2 2" xfId="18519" xr:uid="{00000000-0005-0000-0000-0000DF230000}"/>
    <cellStyle name="20% - Accent3 51 4 2 2 2" xfId="40783" xr:uid="{00000000-0005-0000-0000-0000E0230000}"/>
    <cellStyle name="20% - Accent3 51 4 2 3" xfId="29691" xr:uid="{00000000-0005-0000-0000-0000E1230000}"/>
    <cellStyle name="20% - Accent3 51 4 3" xfId="13936" xr:uid="{00000000-0005-0000-0000-0000E2230000}"/>
    <cellStyle name="20% - Accent3 51 4 3 2" xfId="36201" xr:uid="{00000000-0005-0000-0000-0000E3230000}"/>
    <cellStyle name="20% - Accent3 51 4 4" xfId="25109" xr:uid="{00000000-0005-0000-0000-0000E4230000}"/>
    <cellStyle name="20% - Accent3 51 5" xfId="5573" xr:uid="{00000000-0005-0000-0000-0000E5230000}"/>
    <cellStyle name="20% - Accent3 51 5 2" xfId="16670" xr:uid="{00000000-0005-0000-0000-0000E6230000}"/>
    <cellStyle name="20% - Accent3 51 5 2 2" xfId="38934" xr:uid="{00000000-0005-0000-0000-0000E7230000}"/>
    <cellStyle name="20% - Accent3 51 5 3" xfId="27842" xr:uid="{00000000-0005-0000-0000-0000E8230000}"/>
    <cellStyle name="20% - Accent3 51 6" xfId="12085" xr:uid="{00000000-0005-0000-0000-0000E9230000}"/>
    <cellStyle name="20% - Accent3 51 6 2" xfId="34351" xr:uid="{00000000-0005-0000-0000-0000EA230000}"/>
    <cellStyle name="20% - Accent3 51 7" xfId="23259" xr:uid="{00000000-0005-0000-0000-0000EB230000}"/>
    <cellStyle name="20% - Accent3 52" xfId="989" xr:uid="{00000000-0005-0000-0000-0000EC230000}"/>
    <cellStyle name="20% - Accent3 52 2" xfId="1926" xr:uid="{00000000-0005-0000-0000-0000ED230000}"/>
    <cellStyle name="20% - Accent3 52 2 2" xfId="3737" xr:uid="{00000000-0005-0000-0000-0000EE230000}"/>
    <cellStyle name="20% - Accent3 52 2 2 2" xfId="8320" xr:uid="{00000000-0005-0000-0000-0000EF230000}"/>
    <cellStyle name="20% - Accent3 52 2 2 2 2" xfId="19417" xr:uid="{00000000-0005-0000-0000-0000F0230000}"/>
    <cellStyle name="20% - Accent3 52 2 2 2 2 2" xfId="41681" xr:uid="{00000000-0005-0000-0000-0000F1230000}"/>
    <cellStyle name="20% - Accent3 52 2 2 2 3" xfId="30589" xr:uid="{00000000-0005-0000-0000-0000F2230000}"/>
    <cellStyle name="20% - Accent3 52 2 2 3" xfId="14834" xr:uid="{00000000-0005-0000-0000-0000F3230000}"/>
    <cellStyle name="20% - Accent3 52 2 2 3 2" xfId="37099" xr:uid="{00000000-0005-0000-0000-0000F4230000}"/>
    <cellStyle name="20% - Accent3 52 2 2 4" xfId="26007" xr:uid="{00000000-0005-0000-0000-0000F5230000}"/>
    <cellStyle name="20% - Accent3 52 2 3" xfId="6511" xr:uid="{00000000-0005-0000-0000-0000F6230000}"/>
    <cellStyle name="20% - Accent3 52 2 3 2" xfId="17608" xr:uid="{00000000-0005-0000-0000-0000F7230000}"/>
    <cellStyle name="20% - Accent3 52 2 3 2 2" xfId="39872" xr:uid="{00000000-0005-0000-0000-0000F8230000}"/>
    <cellStyle name="20% - Accent3 52 2 3 3" xfId="28780" xr:uid="{00000000-0005-0000-0000-0000F9230000}"/>
    <cellStyle name="20% - Accent3 52 2 4" xfId="13024" xr:uid="{00000000-0005-0000-0000-0000FA230000}"/>
    <cellStyle name="20% - Accent3 52 2 4 2" xfId="35289" xr:uid="{00000000-0005-0000-0000-0000FB230000}"/>
    <cellStyle name="20% - Accent3 52 2 5" xfId="24197" xr:uid="{00000000-0005-0000-0000-0000FC230000}"/>
    <cellStyle name="20% - Accent3 52 3" xfId="4661" xr:uid="{00000000-0005-0000-0000-0000FD230000}"/>
    <cellStyle name="20% - Accent3 52 3 2" xfId="9244" xr:uid="{00000000-0005-0000-0000-0000FE230000}"/>
    <cellStyle name="20% - Accent3 52 3 2 2" xfId="20341" xr:uid="{00000000-0005-0000-0000-0000FF230000}"/>
    <cellStyle name="20% - Accent3 52 3 2 2 2" xfId="42605" xr:uid="{00000000-0005-0000-0000-000000240000}"/>
    <cellStyle name="20% - Accent3 52 3 2 3" xfId="31513" xr:uid="{00000000-0005-0000-0000-000001240000}"/>
    <cellStyle name="20% - Accent3 52 3 3" xfId="15758" xr:uid="{00000000-0005-0000-0000-000002240000}"/>
    <cellStyle name="20% - Accent3 52 3 3 2" xfId="38023" xr:uid="{00000000-0005-0000-0000-000003240000}"/>
    <cellStyle name="20% - Accent3 52 3 4" xfId="26931" xr:uid="{00000000-0005-0000-0000-000004240000}"/>
    <cellStyle name="20% - Accent3 52 4" xfId="2852" xr:uid="{00000000-0005-0000-0000-000005240000}"/>
    <cellStyle name="20% - Accent3 52 4 2" xfId="7435" xr:uid="{00000000-0005-0000-0000-000006240000}"/>
    <cellStyle name="20% - Accent3 52 4 2 2" xfId="18532" xr:uid="{00000000-0005-0000-0000-000007240000}"/>
    <cellStyle name="20% - Accent3 52 4 2 2 2" xfId="40796" xr:uid="{00000000-0005-0000-0000-000008240000}"/>
    <cellStyle name="20% - Accent3 52 4 2 3" xfId="29704" xr:uid="{00000000-0005-0000-0000-000009240000}"/>
    <cellStyle name="20% - Accent3 52 4 3" xfId="13949" xr:uid="{00000000-0005-0000-0000-00000A240000}"/>
    <cellStyle name="20% - Accent3 52 4 3 2" xfId="36214" xr:uid="{00000000-0005-0000-0000-00000B240000}"/>
    <cellStyle name="20% - Accent3 52 4 4" xfId="25122" xr:uid="{00000000-0005-0000-0000-00000C240000}"/>
    <cellStyle name="20% - Accent3 52 5" xfId="5586" xr:uid="{00000000-0005-0000-0000-00000D240000}"/>
    <cellStyle name="20% - Accent3 52 5 2" xfId="16683" xr:uid="{00000000-0005-0000-0000-00000E240000}"/>
    <cellStyle name="20% - Accent3 52 5 2 2" xfId="38947" xr:uid="{00000000-0005-0000-0000-00000F240000}"/>
    <cellStyle name="20% - Accent3 52 5 3" xfId="27855" xr:uid="{00000000-0005-0000-0000-000010240000}"/>
    <cellStyle name="20% - Accent3 52 6" xfId="12098" xr:uid="{00000000-0005-0000-0000-000011240000}"/>
    <cellStyle name="20% - Accent3 52 6 2" xfId="34364" xr:uid="{00000000-0005-0000-0000-000012240000}"/>
    <cellStyle name="20% - Accent3 52 7" xfId="23272" xr:uid="{00000000-0005-0000-0000-000013240000}"/>
    <cellStyle name="20% - Accent3 53" xfId="1002" xr:uid="{00000000-0005-0000-0000-000014240000}"/>
    <cellStyle name="20% - Accent3 53 2" xfId="1939" xr:uid="{00000000-0005-0000-0000-000015240000}"/>
    <cellStyle name="20% - Accent3 53 2 2" xfId="3750" xr:uid="{00000000-0005-0000-0000-000016240000}"/>
    <cellStyle name="20% - Accent3 53 2 2 2" xfId="8333" xr:uid="{00000000-0005-0000-0000-000017240000}"/>
    <cellStyle name="20% - Accent3 53 2 2 2 2" xfId="19430" xr:uid="{00000000-0005-0000-0000-000018240000}"/>
    <cellStyle name="20% - Accent3 53 2 2 2 2 2" xfId="41694" xr:uid="{00000000-0005-0000-0000-000019240000}"/>
    <cellStyle name="20% - Accent3 53 2 2 2 3" xfId="30602" xr:uid="{00000000-0005-0000-0000-00001A240000}"/>
    <cellStyle name="20% - Accent3 53 2 2 3" xfId="14847" xr:uid="{00000000-0005-0000-0000-00001B240000}"/>
    <cellStyle name="20% - Accent3 53 2 2 3 2" xfId="37112" xr:uid="{00000000-0005-0000-0000-00001C240000}"/>
    <cellStyle name="20% - Accent3 53 2 2 4" xfId="26020" xr:uid="{00000000-0005-0000-0000-00001D240000}"/>
    <cellStyle name="20% - Accent3 53 2 3" xfId="6524" xr:uid="{00000000-0005-0000-0000-00001E240000}"/>
    <cellStyle name="20% - Accent3 53 2 3 2" xfId="17621" xr:uid="{00000000-0005-0000-0000-00001F240000}"/>
    <cellStyle name="20% - Accent3 53 2 3 2 2" xfId="39885" xr:uid="{00000000-0005-0000-0000-000020240000}"/>
    <cellStyle name="20% - Accent3 53 2 3 3" xfId="28793" xr:uid="{00000000-0005-0000-0000-000021240000}"/>
    <cellStyle name="20% - Accent3 53 2 4" xfId="13037" xr:uid="{00000000-0005-0000-0000-000022240000}"/>
    <cellStyle name="20% - Accent3 53 2 4 2" xfId="35302" xr:uid="{00000000-0005-0000-0000-000023240000}"/>
    <cellStyle name="20% - Accent3 53 2 5" xfId="24210" xr:uid="{00000000-0005-0000-0000-000024240000}"/>
    <cellStyle name="20% - Accent3 53 3" xfId="4674" xr:uid="{00000000-0005-0000-0000-000025240000}"/>
    <cellStyle name="20% - Accent3 53 3 2" xfId="9257" xr:uid="{00000000-0005-0000-0000-000026240000}"/>
    <cellStyle name="20% - Accent3 53 3 2 2" xfId="20354" xr:uid="{00000000-0005-0000-0000-000027240000}"/>
    <cellStyle name="20% - Accent3 53 3 2 2 2" xfId="42618" xr:uid="{00000000-0005-0000-0000-000028240000}"/>
    <cellStyle name="20% - Accent3 53 3 2 3" xfId="31526" xr:uid="{00000000-0005-0000-0000-000029240000}"/>
    <cellStyle name="20% - Accent3 53 3 3" xfId="15771" xr:uid="{00000000-0005-0000-0000-00002A240000}"/>
    <cellStyle name="20% - Accent3 53 3 3 2" xfId="38036" xr:uid="{00000000-0005-0000-0000-00002B240000}"/>
    <cellStyle name="20% - Accent3 53 3 4" xfId="26944" xr:uid="{00000000-0005-0000-0000-00002C240000}"/>
    <cellStyle name="20% - Accent3 53 4" xfId="2865" xr:uid="{00000000-0005-0000-0000-00002D240000}"/>
    <cellStyle name="20% - Accent3 53 4 2" xfId="7448" xr:uid="{00000000-0005-0000-0000-00002E240000}"/>
    <cellStyle name="20% - Accent3 53 4 2 2" xfId="18545" xr:uid="{00000000-0005-0000-0000-00002F240000}"/>
    <cellStyle name="20% - Accent3 53 4 2 2 2" xfId="40809" xr:uid="{00000000-0005-0000-0000-000030240000}"/>
    <cellStyle name="20% - Accent3 53 4 2 3" xfId="29717" xr:uid="{00000000-0005-0000-0000-000031240000}"/>
    <cellStyle name="20% - Accent3 53 4 3" xfId="13962" xr:uid="{00000000-0005-0000-0000-000032240000}"/>
    <cellStyle name="20% - Accent3 53 4 3 2" xfId="36227" xr:uid="{00000000-0005-0000-0000-000033240000}"/>
    <cellStyle name="20% - Accent3 53 4 4" xfId="25135" xr:uid="{00000000-0005-0000-0000-000034240000}"/>
    <cellStyle name="20% - Accent3 53 5" xfId="5599" xr:uid="{00000000-0005-0000-0000-000035240000}"/>
    <cellStyle name="20% - Accent3 53 5 2" xfId="16696" xr:uid="{00000000-0005-0000-0000-000036240000}"/>
    <cellStyle name="20% - Accent3 53 5 2 2" xfId="38960" xr:uid="{00000000-0005-0000-0000-000037240000}"/>
    <cellStyle name="20% - Accent3 53 5 3" xfId="27868" xr:uid="{00000000-0005-0000-0000-000038240000}"/>
    <cellStyle name="20% - Accent3 53 6" xfId="12111" xr:uid="{00000000-0005-0000-0000-000039240000}"/>
    <cellStyle name="20% - Accent3 53 6 2" xfId="34377" xr:uid="{00000000-0005-0000-0000-00003A240000}"/>
    <cellStyle name="20% - Accent3 53 7" xfId="23285" xr:uid="{00000000-0005-0000-0000-00003B240000}"/>
    <cellStyle name="20% - Accent3 54" xfId="1015" xr:uid="{00000000-0005-0000-0000-00003C240000}"/>
    <cellStyle name="20% - Accent3 54 2" xfId="1952" xr:uid="{00000000-0005-0000-0000-00003D240000}"/>
    <cellStyle name="20% - Accent3 54 2 2" xfId="3763" xr:uid="{00000000-0005-0000-0000-00003E240000}"/>
    <cellStyle name="20% - Accent3 54 2 2 2" xfId="8346" xr:uid="{00000000-0005-0000-0000-00003F240000}"/>
    <cellStyle name="20% - Accent3 54 2 2 2 2" xfId="19443" xr:uid="{00000000-0005-0000-0000-000040240000}"/>
    <cellStyle name="20% - Accent3 54 2 2 2 2 2" xfId="41707" xr:uid="{00000000-0005-0000-0000-000041240000}"/>
    <cellStyle name="20% - Accent3 54 2 2 2 3" xfId="30615" xr:uid="{00000000-0005-0000-0000-000042240000}"/>
    <cellStyle name="20% - Accent3 54 2 2 3" xfId="14860" xr:uid="{00000000-0005-0000-0000-000043240000}"/>
    <cellStyle name="20% - Accent3 54 2 2 3 2" xfId="37125" xr:uid="{00000000-0005-0000-0000-000044240000}"/>
    <cellStyle name="20% - Accent3 54 2 2 4" xfId="26033" xr:uid="{00000000-0005-0000-0000-000045240000}"/>
    <cellStyle name="20% - Accent3 54 2 3" xfId="6537" xr:uid="{00000000-0005-0000-0000-000046240000}"/>
    <cellStyle name="20% - Accent3 54 2 3 2" xfId="17634" xr:uid="{00000000-0005-0000-0000-000047240000}"/>
    <cellStyle name="20% - Accent3 54 2 3 2 2" xfId="39898" xr:uid="{00000000-0005-0000-0000-000048240000}"/>
    <cellStyle name="20% - Accent3 54 2 3 3" xfId="28806" xr:uid="{00000000-0005-0000-0000-000049240000}"/>
    <cellStyle name="20% - Accent3 54 2 4" xfId="13050" xr:uid="{00000000-0005-0000-0000-00004A240000}"/>
    <cellStyle name="20% - Accent3 54 2 4 2" xfId="35315" xr:uid="{00000000-0005-0000-0000-00004B240000}"/>
    <cellStyle name="20% - Accent3 54 2 5" xfId="24223" xr:uid="{00000000-0005-0000-0000-00004C240000}"/>
    <cellStyle name="20% - Accent3 54 3" xfId="4687" xr:uid="{00000000-0005-0000-0000-00004D240000}"/>
    <cellStyle name="20% - Accent3 54 3 2" xfId="9270" xr:uid="{00000000-0005-0000-0000-00004E240000}"/>
    <cellStyle name="20% - Accent3 54 3 2 2" xfId="20367" xr:uid="{00000000-0005-0000-0000-00004F240000}"/>
    <cellStyle name="20% - Accent3 54 3 2 2 2" xfId="42631" xr:uid="{00000000-0005-0000-0000-000050240000}"/>
    <cellStyle name="20% - Accent3 54 3 2 3" xfId="31539" xr:uid="{00000000-0005-0000-0000-000051240000}"/>
    <cellStyle name="20% - Accent3 54 3 3" xfId="15784" xr:uid="{00000000-0005-0000-0000-000052240000}"/>
    <cellStyle name="20% - Accent3 54 3 3 2" xfId="38049" xr:uid="{00000000-0005-0000-0000-000053240000}"/>
    <cellStyle name="20% - Accent3 54 3 4" xfId="26957" xr:uid="{00000000-0005-0000-0000-000054240000}"/>
    <cellStyle name="20% - Accent3 54 4" xfId="2878" xr:uid="{00000000-0005-0000-0000-000055240000}"/>
    <cellStyle name="20% - Accent3 54 4 2" xfId="7461" xr:uid="{00000000-0005-0000-0000-000056240000}"/>
    <cellStyle name="20% - Accent3 54 4 2 2" xfId="18558" xr:uid="{00000000-0005-0000-0000-000057240000}"/>
    <cellStyle name="20% - Accent3 54 4 2 2 2" xfId="40822" xr:uid="{00000000-0005-0000-0000-000058240000}"/>
    <cellStyle name="20% - Accent3 54 4 2 3" xfId="29730" xr:uid="{00000000-0005-0000-0000-000059240000}"/>
    <cellStyle name="20% - Accent3 54 4 3" xfId="13975" xr:uid="{00000000-0005-0000-0000-00005A240000}"/>
    <cellStyle name="20% - Accent3 54 4 3 2" xfId="36240" xr:uid="{00000000-0005-0000-0000-00005B240000}"/>
    <cellStyle name="20% - Accent3 54 4 4" xfId="25148" xr:uid="{00000000-0005-0000-0000-00005C240000}"/>
    <cellStyle name="20% - Accent3 54 5" xfId="5612" xr:uid="{00000000-0005-0000-0000-00005D240000}"/>
    <cellStyle name="20% - Accent3 54 5 2" xfId="16709" xr:uid="{00000000-0005-0000-0000-00005E240000}"/>
    <cellStyle name="20% - Accent3 54 5 2 2" xfId="38973" xr:uid="{00000000-0005-0000-0000-00005F240000}"/>
    <cellStyle name="20% - Accent3 54 5 3" xfId="27881" xr:uid="{00000000-0005-0000-0000-000060240000}"/>
    <cellStyle name="20% - Accent3 54 6" xfId="12124" xr:uid="{00000000-0005-0000-0000-000061240000}"/>
    <cellStyle name="20% - Accent3 54 6 2" xfId="34390" xr:uid="{00000000-0005-0000-0000-000062240000}"/>
    <cellStyle name="20% - Accent3 54 7" xfId="23298" xr:uid="{00000000-0005-0000-0000-000063240000}"/>
    <cellStyle name="20% - Accent3 55" xfId="1028" xr:uid="{00000000-0005-0000-0000-000064240000}"/>
    <cellStyle name="20% - Accent3 55 2" xfId="1965" xr:uid="{00000000-0005-0000-0000-000065240000}"/>
    <cellStyle name="20% - Accent3 55 2 2" xfId="3776" xr:uid="{00000000-0005-0000-0000-000066240000}"/>
    <cellStyle name="20% - Accent3 55 2 2 2" xfId="8359" xr:uid="{00000000-0005-0000-0000-000067240000}"/>
    <cellStyle name="20% - Accent3 55 2 2 2 2" xfId="19456" xr:uid="{00000000-0005-0000-0000-000068240000}"/>
    <cellStyle name="20% - Accent3 55 2 2 2 2 2" xfId="41720" xr:uid="{00000000-0005-0000-0000-000069240000}"/>
    <cellStyle name="20% - Accent3 55 2 2 2 3" xfId="30628" xr:uid="{00000000-0005-0000-0000-00006A240000}"/>
    <cellStyle name="20% - Accent3 55 2 2 3" xfId="14873" xr:uid="{00000000-0005-0000-0000-00006B240000}"/>
    <cellStyle name="20% - Accent3 55 2 2 3 2" xfId="37138" xr:uid="{00000000-0005-0000-0000-00006C240000}"/>
    <cellStyle name="20% - Accent3 55 2 2 4" xfId="26046" xr:uid="{00000000-0005-0000-0000-00006D240000}"/>
    <cellStyle name="20% - Accent3 55 2 3" xfId="6550" xr:uid="{00000000-0005-0000-0000-00006E240000}"/>
    <cellStyle name="20% - Accent3 55 2 3 2" xfId="17647" xr:uid="{00000000-0005-0000-0000-00006F240000}"/>
    <cellStyle name="20% - Accent3 55 2 3 2 2" xfId="39911" xr:uid="{00000000-0005-0000-0000-000070240000}"/>
    <cellStyle name="20% - Accent3 55 2 3 3" xfId="28819" xr:uid="{00000000-0005-0000-0000-000071240000}"/>
    <cellStyle name="20% - Accent3 55 2 4" xfId="13063" xr:uid="{00000000-0005-0000-0000-000072240000}"/>
    <cellStyle name="20% - Accent3 55 2 4 2" xfId="35328" xr:uid="{00000000-0005-0000-0000-000073240000}"/>
    <cellStyle name="20% - Accent3 55 2 5" xfId="24236" xr:uid="{00000000-0005-0000-0000-000074240000}"/>
    <cellStyle name="20% - Accent3 55 3" xfId="4700" xr:uid="{00000000-0005-0000-0000-000075240000}"/>
    <cellStyle name="20% - Accent3 55 3 2" xfId="9283" xr:uid="{00000000-0005-0000-0000-000076240000}"/>
    <cellStyle name="20% - Accent3 55 3 2 2" xfId="20380" xr:uid="{00000000-0005-0000-0000-000077240000}"/>
    <cellStyle name="20% - Accent3 55 3 2 2 2" xfId="42644" xr:uid="{00000000-0005-0000-0000-000078240000}"/>
    <cellStyle name="20% - Accent3 55 3 2 3" xfId="31552" xr:uid="{00000000-0005-0000-0000-000079240000}"/>
    <cellStyle name="20% - Accent3 55 3 3" xfId="15797" xr:uid="{00000000-0005-0000-0000-00007A240000}"/>
    <cellStyle name="20% - Accent3 55 3 3 2" xfId="38062" xr:uid="{00000000-0005-0000-0000-00007B240000}"/>
    <cellStyle name="20% - Accent3 55 3 4" xfId="26970" xr:uid="{00000000-0005-0000-0000-00007C240000}"/>
    <cellStyle name="20% - Accent3 55 4" xfId="2891" xr:uid="{00000000-0005-0000-0000-00007D240000}"/>
    <cellStyle name="20% - Accent3 55 4 2" xfId="7474" xr:uid="{00000000-0005-0000-0000-00007E240000}"/>
    <cellStyle name="20% - Accent3 55 4 2 2" xfId="18571" xr:uid="{00000000-0005-0000-0000-00007F240000}"/>
    <cellStyle name="20% - Accent3 55 4 2 2 2" xfId="40835" xr:uid="{00000000-0005-0000-0000-000080240000}"/>
    <cellStyle name="20% - Accent3 55 4 2 3" xfId="29743" xr:uid="{00000000-0005-0000-0000-000081240000}"/>
    <cellStyle name="20% - Accent3 55 4 3" xfId="13988" xr:uid="{00000000-0005-0000-0000-000082240000}"/>
    <cellStyle name="20% - Accent3 55 4 3 2" xfId="36253" xr:uid="{00000000-0005-0000-0000-000083240000}"/>
    <cellStyle name="20% - Accent3 55 4 4" xfId="25161" xr:uid="{00000000-0005-0000-0000-000084240000}"/>
    <cellStyle name="20% - Accent3 55 5" xfId="5625" xr:uid="{00000000-0005-0000-0000-000085240000}"/>
    <cellStyle name="20% - Accent3 55 5 2" xfId="16722" xr:uid="{00000000-0005-0000-0000-000086240000}"/>
    <cellStyle name="20% - Accent3 55 5 2 2" xfId="38986" xr:uid="{00000000-0005-0000-0000-000087240000}"/>
    <cellStyle name="20% - Accent3 55 5 3" xfId="27894" xr:uid="{00000000-0005-0000-0000-000088240000}"/>
    <cellStyle name="20% - Accent3 55 6" xfId="12137" xr:uid="{00000000-0005-0000-0000-000089240000}"/>
    <cellStyle name="20% - Accent3 55 6 2" xfId="34403" xr:uid="{00000000-0005-0000-0000-00008A240000}"/>
    <cellStyle name="20% - Accent3 55 7" xfId="23311" xr:uid="{00000000-0005-0000-0000-00008B240000}"/>
    <cellStyle name="20% - Accent3 56" xfId="1041" xr:uid="{00000000-0005-0000-0000-00008C240000}"/>
    <cellStyle name="20% - Accent3 56 2" xfId="1978" xr:uid="{00000000-0005-0000-0000-00008D240000}"/>
    <cellStyle name="20% - Accent3 56 2 2" xfId="3789" xr:uid="{00000000-0005-0000-0000-00008E240000}"/>
    <cellStyle name="20% - Accent3 56 2 2 2" xfId="8372" xr:uid="{00000000-0005-0000-0000-00008F240000}"/>
    <cellStyle name="20% - Accent3 56 2 2 2 2" xfId="19469" xr:uid="{00000000-0005-0000-0000-000090240000}"/>
    <cellStyle name="20% - Accent3 56 2 2 2 2 2" xfId="41733" xr:uid="{00000000-0005-0000-0000-000091240000}"/>
    <cellStyle name="20% - Accent3 56 2 2 2 3" xfId="30641" xr:uid="{00000000-0005-0000-0000-000092240000}"/>
    <cellStyle name="20% - Accent3 56 2 2 3" xfId="14886" xr:uid="{00000000-0005-0000-0000-000093240000}"/>
    <cellStyle name="20% - Accent3 56 2 2 3 2" xfId="37151" xr:uid="{00000000-0005-0000-0000-000094240000}"/>
    <cellStyle name="20% - Accent3 56 2 2 4" xfId="26059" xr:uid="{00000000-0005-0000-0000-000095240000}"/>
    <cellStyle name="20% - Accent3 56 2 3" xfId="6563" xr:uid="{00000000-0005-0000-0000-000096240000}"/>
    <cellStyle name="20% - Accent3 56 2 3 2" xfId="17660" xr:uid="{00000000-0005-0000-0000-000097240000}"/>
    <cellStyle name="20% - Accent3 56 2 3 2 2" xfId="39924" xr:uid="{00000000-0005-0000-0000-000098240000}"/>
    <cellStyle name="20% - Accent3 56 2 3 3" xfId="28832" xr:uid="{00000000-0005-0000-0000-000099240000}"/>
    <cellStyle name="20% - Accent3 56 2 4" xfId="13076" xr:uid="{00000000-0005-0000-0000-00009A240000}"/>
    <cellStyle name="20% - Accent3 56 2 4 2" xfId="35341" xr:uid="{00000000-0005-0000-0000-00009B240000}"/>
    <cellStyle name="20% - Accent3 56 2 5" xfId="24249" xr:uid="{00000000-0005-0000-0000-00009C240000}"/>
    <cellStyle name="20% - Accent3 56 3" xfId="4713" xr:uid="{00000000-0005-0000-0000-00009D240000}"/>
    <cellStyle name="20% - Accent3 56 3 2" xfId="9296" xr:uid="{00000000-0005-0000-0000-00009E240000}"/>
    <cellStyle name="20% - Accent3 56 3 2 2" xfId="20393" xr:uid="{00000000-0005-0000-0000-00009F240000}"/>
    <cellStyle name="20% - Accent3 56 3 2 2 2" xfId="42657" xr:uid="{00000000-0005-0000-0000-0000A0240000}"/>
    <cellStyle name="20% - Accent3 56 3 2 3" xfId="31565" xr:uid="{00000000-0005-0000-0000-0000A1240000}"/>
    <cellStyle name="20% - Accent3 56 3 3" xfId="15810" xr:uid="{00000000-0005-0000-0000-0000A2240000}"/>
    <cellStyle name="20% - Accent3 56 3 3 2" xfId="38075" xr:uid="{00000000-0005-0000-0000-0000A3240000}"/>
    <cellStyle name="20% - Accent3 56 3 4" xfId="26983" xr:uid="{00000000-0005-0000-0000-0000A4240000}"/>
    <cellStyle name="20% - Accent3 56 4" xfId="2904" xr:uid="{00000000-0005-0000-0000-0000A5240000}"/>
    <cellStyle name="20% - Accent3 56 4 2" xfId="7487" xr:uid="{00000000-0005-0000-0000-0000A6240000}"/>
    <cellStyle name="20% - Accent3 56 4 2 2" xfId="18584" xr:uid="{00000000-0005-0000-0000-0000A7240000}"/>
    <cellStyle name="20% - Accent3 56 4 2 2 2" xfId="40848" xr:uid="{00000000-0005-0000-0000-0000A8240000}"/>
    <cellStyle name="20% - Accent3 56 4 2 3" xfId="29756" xr:uid="{00000000-0005-0000-0000-0000A9240000}"/>
    <cellStyle name="20% - Accent3 56 4 3" xfId="14001" xr:uid="{00000000-0005-0000-0000-0000AA240000}"/>
    <cellStyle name="20% - Accent3 56 4 3 2" xfId="36266" xr:uid="{00000000-0005-0000-0000-0000AB240000}"/>
    <cellStyle name="20% - Accent3 56 4 4" xfId="25174" xr:uid="{00000000-0005-0000-0000-0000AC240000}"/>
    <cellStyle name="20% - Accent3 56 5" xfId="5638" xr:uid="{00000000-0005-0000-0000-0000AD240000}"/>
    <cellStyle name="20% - Accent3 56 5 2" xfId="16735" xr:uid="{00000000-0005-0000-0000-0000AE240000}"/>
    <cellStyle name="20% - Accent3 56 5 2 2" xfId="38999" xr:uid="{00000000-0005-0000-0000-0000AF240000}"/>
    <cellStyle name="20% - Accent3 56 5 3" xfId="27907" xr:uid="{00000000-0005-0000-0000-0000B0240000}"/>
    <cellStyle name="20% - Accent3 56 6" xfId="12150" xr:uid="{00000000-0005-0000-0000-0000B1240000}"/>
    <cellStyle name="20% - Accent3 56 6 2" xfId="34416" xr:uid="{00000000-0005-0000-0000-0000B2240000}"/>
    <cellStyle name="20% - Accent3 56 7" xfId="23324" xr:uid="{00000000-0005-0000-0000-0000B3240000}"/>
    <cellStyle name="20% - Accent3 57" xfId="1054" xr:uid="{00000000-0005-0000-0000-0000B4240000}"/>
    <cellStyle name="20% - Accent3 57 2" xfId="1991" xr:uid="{00000000-0005-0000-0000-0000B5240000}"/>
    <cellStyle name="20% - Accent3 57 2 2" xfId="3802" xr:uid="{00000000-0005-0000-0000-0000B6240000}"/>
    <cellStyle name="20% - Accent3 57 2 2 2" xfId="8385" xr:uid="{00000000-0005-0000-0000-0000B7240000}"/>
    <cellStyle name="20% - Accent3 57 2 2 2 2" xfId="19482" xr:uid="{00000000-0005-0000-0000-0000B8240000}"/>
    <cellStyle name="20% - Accent3 57 2 2 2 2 2" xfId="41746" xr:uid="{00000000-0005-0000-0000-0000B9240000}"/>
    <cellStyle name="20% - Accent3 57 2 2 2 3" xfId="30654" xr:uid="{00000000-0005-0000-0000-0000BA240000}"/>
    <cellStyle name="20% - Accent3 57 2 2 3" xfId="14899" xr:uid="{00000000-0005-0000-0000-0000BB240000}"/>
    <cellStyle name="20% - Accent3 57 2 2 3 2" xfId="37164" xr:uid="{00000000-0005-0000-0000-0000BC240000}"/>
    <cellStyle name="20% - Accent3 57 2 2 4" xfId="26072" xr:uid="{00000000-0005-0000-0000-0000BD240000}"/>
    <cellStyle name="20% - Accent3 57 2 3" xfId="6576" xr:uid="{00000000-0005-0000-0000-0000BE240000}"/>
    <cellStyle name="20% - Accent3 57 2 3 2" xfId="17673" xr:uid="{00000000-0005-0000-0000-0000BF240000}"/>
    <cellStyle name="20% - Accent3 57 2 3 2 2" xfId="39937" xr:uid="{00000000-0005-0000-0000-0000C0240000}"/>
    <cellStyle name="20% - Accent3 57 2 3 3" xfId="28845" xr:uid="{00000000-0005-0000-0000-0000C1240000}"/>
    <cellStyle name="20% - Accent3 57 2 4" xfId="13089" xr:uid="{00000000-0005-0000-0000-0000C2240000}"/>
    <cellStyle name="20% - Accent3 57 2 4 2" xfId="35354" xr:uid="{00000000-0005-0000-0000-0000C3240000}"/>
    <cellStyle name="20% - Accent3 57 2 5" xfId="24262" xr:uid="{00000000-0005-0000-0000-0000C4240000}"/>
    <cellStyle name="20% - Accent3 57 3" xfId="4726" xr:uid="{00000000-0005-0000-0000-0000C5240000}"/>
    <cellStyle name="20% - Accent3 57 3 2" xfId="9309" xr:uid="{00000000-0005-0000-0000-0000C6240000}"/>
    <cellStyle name="20% - Accent3 57 3 2 2" xfId="20406" xr:uid="{00000000-0005-0000-0000-0000C7240000}"/>
    <cellStyle name="20% - Accent3 57 3 2 2 2" xfId="42670" xr:uid="{00000000-0005-0000-0000-0000C8240000}"/>
    <cellStyle name="20% - Accent3 57 3 2 3" xfId="31578" xr:uid="{00000000-0005-0000-0000-0000C9240000}"/>
    <cellStyle name="20% - Accent3 57 3 3" xfId="15823" xr:uid="{00000000-0005-0000-0000-0000CA240000}"/>
    <cellStyle name="20% - Accent3 57 3 3 2" xfId="38088" xr:uid="{00000000-0005-0000-0000-0000CB240000}"/>
    <cellStyle name="20% - Accent3 57 3 4" xfId="26996" xr:uid="{00000000-0005-0000-0000-0000CC240000}"/>
    <cellStyle name="20% - Accent3 57 4" xfId="2917" xr:uid="{00000000-0005-0000-0000-0000CD240000}"/>
    <cellStyle name="20% - Accent3 57 4 2" xfId="7500" xr:uid="{00000000-0005-0000-0000-0000CE240000}"/>
    <cellStyle name="20% - Accent3 57 4 2 2" xfId="18597" xr:uid="{00000000-0005-0000-0000-0000CF240000}"/>
    <cellStyle name="20% - Accent3 57 4 2 2 2" xfId="40861" xr:uid="{00000000-0005-0000-0000-0000D0240000}"/>
    <cellStyle name="20% - Accent3 57 4 2 3" xfId="29769" xr:uid="{00000000-0005-0000-0000-0000D1240000}"/>
    <cellStyle name="20% - Accent3 57 4 3" xfId="14014" xr:uid="{00000000-0005-0000-0000-0000D2240000}"/>
    <cellStyle name="20% - Accent3 57 4 3 2" xfId="36279" xr:uid="{00000000-0005-0000-0000-0000D3240000}"/>
    <cellStyle name="20% - Accent3 57 4 4" xfId="25187" xr:uid="{00000000-0005-0000-0000-0000D4240000}"/>
    <cellStyle name="20% - Accent3 57 5" xfId="5651" xr:uid="{00000000-0005-0000-0000-0000D5240000}"/>
    <cellStyle name="20% - Accent3 57 5 2" xfId="16748" xr:uid="{00000000-0005-0000-0000-0000D6240000}"/>
    <cellStyle name="20% - Accent3 57 5 2 2" xfId="39012" xr:uid="{00000000-0005-0000-0000-0000D7240000}"/>
    <cellStyle name="20% - Accent3 57 5 3" xfId="27920" xr:uid="{00000000-0005-0000-0000-0000D8240000}"/>
    <cellStyle name="20% - Accent3 57 6" xfId="12163" xr:uid="{00000000-0005-0000-0000-0000D9240000}"/>
    <cellStyle name="20% - Accent3 57 6 2" xfId="34429" xr:uid="{00000000-0005-0000-0000-0000DA240000}"/>
    <cellStyle name="20% - Accent3 57 7" xfId="23337" xr:uid="{00000000-0005-0000-0000-0000DB240000}"/>
    <cellStyle name="20% - Accent3 58" xfId="1067" xr:uid="{00000000-0005-0000-0000-0000DC240000}"/>
    <cellStyle name="20% - Accent3 58 2" xfId="2004" xr:uid="{00000000-0005-0000-0000-0000DD240000}"/>
    <cellStyle name="20% - Accent3 58 2 2" xfId="3815" xr:uid="{00000000-0005-0000-0000-0000DE240000}"/>
    <cellStyle name="20% - Accent3 58 2 2 2" xfId="8398" xr:uid="{00000000-0005-0000-0000-0000DF240000}"/>
    <cellStyle name="20% - Accent3 58 2 2 2 2" xfId="19495" xr:uid="{00000000-0005-0000-0000-0000E0240000}"/>
    <cellStyle name="20% - Accent3 58 2 2 2 2 2" xfId="41759" xr:uid="{00000000-0005-0000-0000-0000E1240000}"/>
    <cellStyle name="20% - Accent3 58 2 2 2 3" xfId="30667" xr:uid="{00000000-0005-0000-0000-0000E2240000}"/>
    <cellStyle name="20% - Accent3 58 2 2 3" xfId="14912" xr:uid="{00000000-0005-0000-0000-0000E3240000}"/>
    <cellStyle name="20% - Accent3 58 2 2 3 2" xfId="37177" xr:uid="{00000000-0005-0000-0000-0000E4240000}"/>
    <cellStyle name="20% - Accent3 58 2 2 4" xfId="26085" xr:uid="{00000000-0005-0000-0000-0000E5240000}"/>
    <cellStyle name="20% - Accent3 58 2 3" xfId="6589" xr:uid="{00000000-0005-0000-0000-0000E6240000}"/>
    <cellStyle name="20% - Accent3 58 2 3 2" xfId="17686" xr:uid="{00000000-0005-0000-0000-0000E7240000}"/>
    <cellStyle name="20% - Accent3 58 2 3 2 2" xfId="39950" xr:uid="{00000000-0005-0000-0000-0000E8240000}"/>
    <cellStyle name="20% - Accent3 58 2 3 3" xfId="28858" xr:uid="{00000000-0005-0000-0000-0000E9240000}"/>
    <cellStyle name="20% - Accent3 58 2 4" xfId="13102" xr:uid="{00000000-0005-0000-0000-0000EA240000}"/>
    <cellStyle name="20% - Accent3 58 2 4 2" xfId="35367" xr:uid="{00000000-0005-0000-0000-0000EB240000}"/>
    <cellStyle name="20% - Accent3 58 2 5" xfId="24275" xr:uid="{00000000-0005-0000-0000-0000EC240000}"/>
    <cellStyle name="20% - Accent3 58 3" xfId="4739" xr:uid="{00000000-0005-0000-0000-0000ED240000}"/>
    <cellStyle name="20% - Accent3 58 3 2" xfId="9322" xr:uid="{00000000-0005-0000-0000-0000EE240000}"/>
    <cellStyle name="20% - Accent3 58 3 2 2" xfId="20419" xr:uid="{00000000-0005-0000-0000-0000EF240000}"/>
    <cellStyle name="20% - Accent3 58 3 2 2 2" xfId="42683" xr:uid="{00000000-0005-0000-0000-0000F0240000}"/>
    <cellStyle name="20% - Accent3 58 3 2 3" xfId="31591" xr:uid="{00000000-0005-0000-0000-0000F1240000}"/>
    <cellStyle name="20% - Accent3 58 3 3" xfId="15836" xr:uid="{00000000-0005-0000-0000-0000F2240000}"/>
    <cellStyle name="20% - Accent3 58 3 3 2" xfId="38101" xr:uid="{00000000-0005-0000-0000-0000F3240000}"/>
    <cellStyle name="20% - Accent3 58 3 4" xfId="27009" xr:uid="{00000000-0005-0000-0000-0000F4240000}"/>
    <cellStyle name="20% - Accent3 58 4" xfId="2930" xr:uid="{00000000-0005-0000-0000-0000F5240000}"/>
    <cellStyle name="20% - Accent3 58 4 2" xfId="7513" xr:uid="{00000000-0005-0000-0000-0000F6240000}"/>
    <cellStyle name="20% - Accent3 58 4 2 2" xfId="18610" xr:uid="{00000000-0005-0000-0000-0000F7240000}"/>
    <cellStyle name="20% - Accent3 58 4 2 2 2" xfId="40874" xr:uid="{00000000-0005-0000-0000-0000F8240000}"/>
    <cellStyle name="20% - Accent3 58 4 2 3" xfId="29782" xr:uid="{00000000-0005-0000-0000-0000F9240000}"/>
    <cellStyle name="20% - Accent3 58 4 3" xfId="14027" xr:uid="{00000000-0005-0000-0000-0000FA240000}"/>
    <cellStyle name="20% - Accent3 58 4 3 2" xfId="36292" xr:uid="{00000000-0005-0000-0000-0000FB240000}"/>
    <cellStyle name="20% - Accent3 58 4 4" xfId="25200" xr:uid="{00000000-0005-0000-0000-0000FC240000}"/>
    <cellStyle name="20% - Accent3 58 5" xfId="5664" xr:uid="{00000000-0005-0000-0000-0000FD240000}"/>
    <cellStyle name="20% - Accent3 58 5 2" xfId="16761" xr:uid="{00000000-0005-0000-0000-0000FE240000}"/>
    <cellStyle name="20% - Accent3 58 5 2 2" xfId="39025" xr:uid="{00000000-0005-0000-0000-0000FF240000}"/>
    <cellStyle name="20% - Accent3 58 5 3" xfId="27933" xr:uid="{00000000-0005-0000-0000-000000250000}"/>
    <cellStyle name="20% - Accent3 58 6" xfId="12176" xr:uid="{00000000-0005-0000-0000-000001250000}"/>
    <cellStyle name="20% - Accent3 58 6 2" xfId="34442" xr:uid="{00000000-0005-0000-0000-000002250000}"/>
    <cellStyle name="20% - Accent3 58 7" xfId="23350" xr:uid="{00000000-0005-0000-0000-000003250000}"/>
    <cellStyle name="20% - Accent3 59" xfId="1080" xr:uid="{00000000-0005-0000-0000-000004250000}"/>
    <cellStyle name="20% - Accent3 59 2" xfId="2017" xr:uid="{00000000-0005-0000-0000-000005250000}"/>
    <cellStyle name="20% - Accent3 59 2 2" xfId="3828" xr:uid="{00000000-0005-0000-0000-000006250000}"/>
    <cellStyle name="20% - Accent3 59 2 2 2" xfId="8411" xr:uid="{00000000-0005-0000-0000-000007250000}"/>
    <cellStyle name="20% - Accent3 59 2 2 2 2" xfId="19508" xr:uid="{00000000-0005-0000-0000-000008250000}"/>
    <cellStyle name="20% - Accent3 59 2 2 2 2 2" xfId="41772" xr:uid="{00000000-0005-0000-0000-000009250000}"/>
    <cellStyle name="20% - Accent3 59 2 2 2 3" xfId="30680" xr:uid="{00000000-0005-0000-0000-00000A250000}"/>
    <cellStyle name="20% - Accent3 59 2 2 3" xfId="14925" xr:uid="{00000000-0005-0000-0000-00000B250000}"/>
    <cellStyle name="20% - Accent3 59 2 2 3 2" xfId="37190" xr:uid="{00000000-0005-0000-0000-00000C250000}"/>
    <cellStyle name="20% - Accent3 59 2 2 4" xfId="26098" xr:uid="{00000000-0005-0000-0000-00000D250000}"/>
    <cellStyle name="20% - Accent3 59 2 3" xfId="6602" xr:uid="{00000000-0005-0000-0000-00000E250000}"/>
    <cellStyle name="20% - Accent3 59 2 3 2" xfId="17699" xr:uid="{00000000-0005-0000-0000-00000F250000}"/>
    <cellStyle name="20% - Accent3 59 2 3 2 2" xfId="39963" xr:uid="{00000000-0005-0000-0000-000010250000}"/>
    <cellStyle name="20% - Accent3 59 2 3 3" xfId="28871" xr:uid="{00000000-0005-0000-0000-000011250000}"/>
    <cellStyle name="20% - Accent3 59 2 4" xfId="13115" xr:uid="{00000000-0005-0000-0000-000012250000}"/>
    <cellStyle name="20% - Accent3 59 2 4 2" xfId="35380" xr:uid="{00000000-0005-0000-0000-000013250000}"/>
    <cellStyle name="20% - Accent3 59 2 5" xfId="24288" xr:uid="{00000000-0005-0000-0000-000014250000}"/>
    <cellStyle name="20% - Accent3 59 3" xfId="4752" xr:uid="{00000000-0005-0000-0000-000015250000}"/>
    <cellStyle name="20% - Accent3 59 3 2" xfId="9335" xr:uid="{00000000-0005-0000-0000-000016250000}"/>
    <cellStyle name="20% - Accent3 59 3 2 2" xfId="20432" xr:uid="{00000000-0005-0000-0000-000017250000}"/>
    <cellStyle name="20% - Accent3 59 3 2 2 2" xfId="42696" xr:uid="{00000000-0005-0000-0000-000018250000}"/>
    <cellStyle name="20% - Accent3 59 3 2 3" xfId="31604" xr:uid="{00000000-0005-0000-0000-000019250000}"/>
    <cellStyle name="20% - Accent3 59 3 3" xfId="15849" xr:uid="{00000000-0005-0000-0000-00001A250000}"/>
    <cellStyle name="20% - Accent3 59 3 3 2" xfId="38114" xr:uid="{00000000-0005-0000-0000-00001B250000}"/>
    <cellStyle name="20% - Accent3 59 3 4" xfId="27022" xr:uid="{00000000-0005-0000-0000-00001C250000}"/>
    <cellStyle name="20% - Accent3 59 4" xfId="2943" xr:uid="{00000000-0005-0000-0000-00001D250000}"/>
    <cellStyle name="20% - Accent3 59 4 2" xfId="7526" xr:uid="{00000000-0005-0000-0000-00001E250000}"/>
    <cellStyle name="20% - Accent3 59 4 2 2" xfId="18623" xr:uid="{00000000-0005-0000-0000-00001F250000}"/>
    <cellStyle name="20% - Accent3 59 4 2 2 2" xfId="40887" xr:uid="{00000000-0005-0000-0000-000020250000}"/>
    <cellStyle name="20% - Accent3 59 4 2 3" xfId="29795" xr:uid="{00000000-0005-0000-0000-000021250000}"/>
    <cellStyle name="20% - Accent3 59 4 3" xfId="14040" xr:uid="{00000000-0005-0000-0000-000022250000}"/>
    <cellStyle name="20% - Accent3 59 4 3 2" xfId="36305" xr:uid="{00000000-0005-0000-0000-000023250000}"/>
    <cellStyle name="20% - Accent3 59 4 4" xfId="25213" xr:uid="{00000000-0005-0000-0000-000024250000}"/>
    <cellStyle name="20% - Accent3 59 5" xfId="5677" xr:uid="{00000000-0005-0000-0000-000025250000}"/>
    <cellStyle name="20% - Accent3 59 5 2" xfId="16774" xr:uid="{00000000-0005-0000-0000-000026250000}"/>
    <cellStyle name="20% - Accent3 59 5 2 2" xfId="39038" xr:uid="{00000000-0005-0000-0000-000027250000}"/>
    <cellStyle name="20% - Accent3 59 5 3" xfId="27946" xr:uid="{00000000-0005-0000-0000-000028250000}"/>
    <cellStyle name="20% - Accent3 59 6" xfId="12189" xr:uid="{00000000-0005-0000-0000-000029250000}"/>
    <cellStyle name="20% - Accent3 59 6 2" xfId="34455" xr:uid="{00000000-0005-0000-0000-00002A250000}"/>
    <cellStyle name="20% - Accent3 59 7" xfId="23363" xr:uid="{00000000-0005-0000-0000-00002B250000}"/>
    <cellStyle name="20% - Accent3 6" xfId="156" xr:uid="{00000000-0005-0000-0000-00002C250000}"/>
    <cellStyle name="20% - Accent3 6 2" xfId="1321" xr:uid="{00000000-0005-0000-0000-00002D250000}"/>
    <cellStyle name="20% - Accent3 6 2 2" xfId="3139" xr:uid="{00000000-0005-0000-0000-00002E250000}"/>
    <cellStyle name="20% - Accent3 6 2 2 2" xfId="7722" xr:uid="{00000000-0005-0000-0000-00002F250000}"/>
    <cellStyle name="20% - Accent3 6 2 2 2 2" xfId="18819" xr:uid="{00000000-0005-0000-0000-000030250000}"/>
    <cellStyle name="20% - Accent3 6 2 2 2 2 2" xfId="41083" xr:uid="{00000000-0005-0000-0000-000031250000}"/>
    <cellStyle name="20% - Accent3 6 2 2 2 3" xfId="29991" xr:uid="{00000000-0005-0000-0000-000032250000}"/>
    <cellStyle name="20% - Accent3 6 2 2 3" xfId="14236" xr:uid="{00000000-0005-0000-0000-000033250000}"/>
    <cellStyle name="20% - Accent3 6 2 2 3 2" xfId="36501" xr:uid="{00000000-0005-0000-0000-000034250000}"/>
    <cellStyle name="20% - Accent3 6 2 2 4" xfId="25409" xr:uid="{00000000-0005-0000-0000-000035250000}"/>
    <cellStyle name="20% - Accent3 6 2 3" xfId="5913" xr:uid="{00000000-0005-0000-0000-000036250000}"/>
    <cellStyle name="20% - Accent3 6 2 3 2" xfId="17010" xr:uid="{00000000-0005-0000-0000-000037250000}"/>
    <cellStyle name="20% - Accent3 6 2 3 2 2" xfId="39274" xr:uid="{00000000-0005-0000-0000-000038250000}"/>
    <cellStyle name="20% - Accent3 6 2 3 3" xfId="28182" xr:uid="{00000000-0005-0000-0000-000039250000}"/>
    <cellStyle name="20% - Accent3 6 2 4" xfId="12426" xr:uid="{00000000-0005-0000-0000-00003A250000}"/>
    <cellStyle name="20% - Accent3 6 2 4 2" xfId="34691" xr:uid="{00000000-0005-0000-0000-00003B250000}"/>
    <cellStyle name="20% - Accent3 6 2 5" xfId="23599" xr:uid="{00000000-0005-0000-0000-00003C250000}"/>
    <cellStyle name="20% - Accent3 6 3" xfId="4063" xr:uid="{00000000-0005-0000-0000-00003D250000}"/>
    <cellStyle name="20% - Accent3 6 3 2" xfId="8646" xr:uid="{00000000-0005-0000-0000-00003E250000}"/>
    <cellStyle name="20% - Accent3 6 3 2 2" xfId="19743" xr:uid="{00000000-0005-0000-0000-00003F250000}"/>
    <cellStyle name="20% - Accent3 6 3 2 2 2" xfId="42007" xr:uid="{00000000-0005-0000-0000-000040250000}"/>
    <cellStyle name="20% - Accent3 6 3 2 3" xfId="30915" xr:uid="{00000000-0005-0000-0000-000041250000}"/>
    <cellStyle name="20% - Accent3 6 3 3" xfId="15160" xr:uid="{00000000-0005-0000-0000-000042250000}"/>
    <cellStyle name="20% - Accent3 6 3 3 2" xfId="37425" xr:uid="{00000000-0005-0000-0000-000043250000}"/>
    <cellStyle name="20% - Accent3 6 3 4" xfId="26333" xr:uid="{00000000-0005-0000-0000-000044250000}"/>
    <cellStyle name="20% - Accent3 6 4" xfId="2254" xr:uid="{00000000-0005-0000-0000-000045250000}"/>
    <cellStyle name="20% - Accent3 6 4 2" xfId="6837" xr:uid="{00000000-0005-0000-0000-000046250000}"/>
    <cellStyle name="20% - Accent3 6 4 2 2" xfId="17934" xr:uid="{00000000-0005-0000-0000-000047250000}"/>
    <cellStyle name="20% - Accent3 6 4 2 2 2" xfId="40198" xr:uid="{00000000-0005-0000-0000-000048250000}"/>
    <cellStyle name="20% - Accent3 6 4 2 3" xfId="29106" xr:uid="{00000000-0005-0000-0000-000049250000}"/>
    <cellStyle name="20% - Accent3 6 4 3" xfId="13351" xr:uid="{00000000-0005-0000-0000-00004A250000}"/>
    <cellStyle name="20% - Accent3 6 4 3 2" xfId="35616" xr:uid="{00000000-0005-0000-0000-00004B250000}"/>
    <cellStyle name="20% - Accent3 6 4 4" xfId="24524" xr:uid="{00000000-0005-0000-0000-00004C250000}"/>
    <cellStyle name="20% - Accent3 6 5" xfId="4988" xr:uid="{00000000-0005-0000-0000-00004D250000}"/>
    <cellStyle name="20% - Accent3 6 5 2" xfId="16085" xr:uid="{00000000-0005-0000-0000-00004E250000}"/>
    <cellStyle name="20% - Accent3 6 5 2 2" xfId="38349" xr:uid="{00000000-0005-0000-0000-00004F250000}"/>
    <cellStyle name="20% - Accent3 6 5 3" xfId="27257" xr:uid="{00000000-0005-0000-0000-000050250000}"/>
    <cellStyle name="20% - Accent3 6 6" xfId="397" xr:uid="{00000000-0005-0000-0000-000051250000}"/>
    <cellStyle name="20% - Accent3 6 6 2" xfId="11513" xr:uid="{00000000-0005-0000-0000-000052250000}"/>
    <cellStyle name="20% - Accent3 6 6 2 2" xfId="33779" xr:uid="{00000000-0005-0000-0000-000053250000}"/>
    <cellStyle name="20% - Accent3 6 6 3" xfId="22687" xr:uid="{00000000-0005-0000-0000-000054250000}"/>
    <cellStyle name="20% - Accent3 6 7" xfId="11277" xr:uid="{00000000-0005-0000-0000-000055250000}"/>
    <cellStyle name="20% - Accent3 6 7 2" xfId="33543" xr:uid="{00000000-0005-0000-0000-000056250000}"/>
    <cellStyle name="20% - Accent3 6 8" xfId="22451" xr:uid="{00000000-0005-0000-0000-000057250000}"/>
    <cellStyle name="20% - Accent3 60" xfId="1093" xr:uid="{00000000-0005-0000-0000-000058250000}"/>
    <cellStyle name="20% - Accent3 60 2" xfId="2030" xr:uid="{00000000-0005-0000-0000-000059250000}"/>
    <cellStyle name="20% - Accent3 60 2 2" xfId="3841" xr:uid="{00000000-0005-0000-0000-00005A250000}"/>
    <cellStyle name="20% - Accent3 60 2 2 2" xfId="8424" xr:uid="{00000000-0005-0000-0000-00005B250000}"/>
    <cellStyle name="20% - Accent3 60 2 2 2 2" xfId="19521" xr:uid="{00000000-0005-0000-0000-00005C250000}"/>
    <cellStyle name="20% - Accent3 60 2 2 2 2 2" xfId="41785" xr:uid="{00000000-0005-0000-0000-00005D250000}"/>
    <cellStyle name="20% - Accent3 60 2 2 2 3" xfId="30693" xr:uid="{00000000-0005-0000-0000-00005E250000}"/>
    <cellStyle name="20% - Accent3 60 2 2 3" xfId="14938" xr:uid="{00000000-0005-0000-0000-00005F250000}"/>
    <cellStyle name="20% - Accent3 60 2 2 3 2" xfId="37203" xr:uid="{00000000-0005-0000-0000-000060250000}"/>
    <cellStyle name="20% - Accent3 60 2 2 4" xfId="26111" xr:uid="{00000000-0005-0000-0000-000061250000}"/>
    <cellStyle name="20% - Accent3 60 2 3" xfId="6615" xr:uid="{00000000-0005-0000-0000-000062250000}"/>
    <cellStyle name="20% - Accent3 60 2 3 2" xfId="17712" xr:uid="{00000000-0005-0000-0000-000063250000}"/>
    <cellStyle name="20% - Accent3 60 2 3 2 2" xfId="39976" xr:uid="{00000000-0005-0000-0000-000064250000}"/>
    <cellStyle name="20% - Accent3 60 2 3 3" xfId="28884" xr:uid="{00000000-0005-0000-0000-000065250000}"/>
    <cellStyle name="20% - Accent3 60 2 4" xfId="13128" xr:uid="{00000000-0005-0000-0000-000066250000}"/>
    <cellStyle name="20% - Accent3 60 2 4 2" xfId="35393" xr:uid="{00000000-0005-0000-0000-000067250000}"/>
    <cellStyle name="20% - Accent3 60 2 5" xfId="24301" xr:uid="{00000000-0005-0000-0000-000068250000}"/>
    <cellStyle name="20% - Accent3 60 3" xfId="4765" xr:uid="{00000000-0005-0000-0000-000069250000}"/>
    <cellStyle name="20% - Accent3 60 3 2" xfId="9348" xr:uid="{00000000-0005-0000-0000-00006A250000}"/>
    <cellStyle name="20% - Accent3 60 3 2 2" xfId="20445" xr:uid="{00000000-0005-0000-0000-00006B250000}"/>
    <cellStyle name="20% - Accent3 60 3 2 2 2" xfId="42709" xr:uid="{00000000-0005-0000-0000-00006C250000}"/>
    <cellStyle name="20% - Accent3 60 3 2 3" xfId="31617" xr:uid="{00000000-0005-0000-0000-00006D250000}"/>
    <cellStyle name="20% - Accent3 60 3 3" xfId="15862" xr:uid="{00000000-0005-0000-0000-00006E250000}"/>
    <cellStyle name="20% - Accent3 60 3 3 2" xfId="38127" xr:uid="{00000000-0005-0000-0000-00006F250000}"/>
    <cellStyle name="20% - Accent3 60 3 4" xfId="27035" xr:uid="{00000000-0005-0000-0000-000070250000}"/>
    <cellStyle name="20% - Accent3 60 4" xfId="2956" xr:uid="{00000000-0005-0000-0000-000071250000}"/>
    <cellStyle name="20% - Accent3 60 4 2" xfId="7539" xr:uid="{00000000-0005-0000-0000-000072250000}"/>
    <cellStyle name="20% - Accent3 60 4 2 2" xfId="18636" xr:uid="{00000000-0005-0000-0000-000073250000}"/>
    <cellStyle name="20% - Accent3 60 4 2 2 2" xfId="40900" xr:uid="{00000000-0005-0000-0000-000074250000}"/>
    <cellStyle name="20% - Accent3 60 4 2 3" xfId="29808" xr:uid="{00000000-0005-0000-0000-000075250000}"/>
    <cellStyle name="20% - Accent3 60 4 3" xfId="14053" xr:uid="{00000000-0005-0000-0000-000076250000}"/>
    <cellStyle name="20% - Accent3 60 4 3 2" xfId="36318" xr:uid="{00000000-0005-0000-0000-000077250000}"/>
    <cellStyle name="20% - Accent3 60 4 4" xfId="25226" xr:uid="{00000000-0005-0000-0000-000078250000}"/>
    <cellStyle name="20% - Accent3 60 5" xfId="5690" xr:uid="{00000000-0005-0000-0000-000079250000}"/>
    <cellStyle name="20% - Accent3 60 5 2" xfId="16787" xr:uid="{00000000-0005-0000-0000-00007A250000}"/>
    <cellStyle name="20% - Accent3 60 5 2 2" xfId="39051" xr:uid="{00000000-0005-0000-0000-00007B250000}"/>
    <cellStyle name="20% - Accent3 60 5 3" xfId="27959" xr:uid="{00000000-0005-0000-0000-00007C250000}"/>
    <cellStyle name="20% - Accent3 60 6" xfId="12202" xr:uid="{00000000-0005-0000-0000-00007D250000}"/>
    <cellStyle name="20% - Accent3 60 6 2" xfId="34468" xr:uid="{00000000-0005-0000-0000-00007E250000}"/>
    <cellStyle name="20% - Accent3 60 7" xfId="23376" xr:uid="{00000000-0005-0000-0000-00007F250000}"/>
    <cellStyle name="20% - Accent3 61" xfId="1106" xr:uid="{00000000-0005-0000-0000-000080250000}"/>
    <cellStyle name="20% - Accent3 61 2" xfId="2043" xr:uid="{00000000-0005-0000-0000-000081250000}"/>
    <cellStyle name="20% - Accent3 61 2 2" xfId="3854" xr:uid="{00000000-0005-0000-0000-000082250000}"/>
    <cellStyle name="20% - Accent3 61 2 2 2" xfId="8437" xr:uid="{00000000-0005-0000-0000-000083250000}"/>
    <cellStyle name="20% - Accent3 61 2 2 2 2" xfId="19534" xr:uid="{00000000-0005-0000-0000-000084250000}"/>
    <cellStyle name="20% - Accent3 61 2 2 2 2 2" xfId="41798" xr:uid="{00000000-0005-0000-0000-000085250000}"/>
    <cellStyle name="20% - Accent3 61 2 2 2 3" xfId="30706" xr:uid="{00000000-0005-0000-0000-000086250000}"/>
    <cellStyle name="20% - Accent3 61 2 2 3" xfId="14951" xr:uid="{00000000-0005-0000-0000-000087250000}"/>
    <cellStyle name="20% - Accent3 61 2 2 3 2" xfId="37216" xr:uid="{00000000-0005-0000-0000-000088250000}"/>
    <cellStyle name="20% - Accent3 61 2 2 4" xfId="26124" xr:uid="{00000000-0005-0000-0000-000089250000}"/>
    <cellStyle name="20% - Accent3 61 2 3" xfId="6628" xr:uid="{00000000-0005-0000-0000-00008A250000}"/>
    <cellStyle name="20% - Accent3 61 2 3 2" xfId="17725" xr:uid="{00000000-0005-0000-0000-00008B250000}"/>
    <cellStyle name="20% - Accent3 61 2 3 2 2" xfId="39989" xr:uid="{00000000-0005-0000-0000-00008C250000}"/>
    <cellStyle name="20% - Accent3 61 2 3 3" xfId="28897" xr:uid="{00000000-0005-0000-0000-00008D250000}"/>
    <cellStyle name="20% - Accent3 61 2 4" xfId="13141" xr:uid="{00000000-0005-0000-0000-00008E250000}"/>
    <cellStyle name="20% - Accent3 61 2 4 2" xfId="35406" xr:uid="{00000000-0005-0000-0000-00008F250000}"/>
    <cellStyle name="20% - Accent3 61 2 5" xfId="24314" xr:uid="{00000000-0005-0000-0000-000090250000}"/>
    <cellStyle name="20% - Accent3 61 3" xfId="4778" xr:uid="{00000000-0005-0000-0000-000091250000}"/>
    <cellStyle name="20% - Accent3 61 3 2" xfId="9361" xr:uid="{00000000-0005-0000-0000-000092250000}"/>
    <cellStyle name="20% - Accent3 61 3 2 2" xfId="20458" xr:uid="{00000000-0005-0000-0000-000093250000}"/>
    <cellStyle name="20% - Accent3 61 3 2 2 2" xfId="42722" xr:uid="{00000000-0005-0000-0000-000094250000}"/>
    <cellStyle name="20% - Accent3 61 3 2 3" xfId="31630" xr:uid="{00000000-0005-0000-0000-000095250000}"/>
    <cellStyle name="20% - Accent3 61 3 3" xfId="15875" xr:uid="{00000000-0005-0000-0000-000096250000}"/>
    <cellStyle name="20% - Accent3 61 3 3 2" xfId="38140" xr:uid="{00000000-0005-0000-0000-000097250000}"/>
    <cellStyle name="20% - Accent3 61 3 4" xfId="27048" xr:uid="{00000000-0005-0000-0000-000098250000}"/>
    <cellStyle name="20% - Accent3 61 4" xfId="2969" xr:uid="{00000000-0005-0000-0000-000099250000}"/>
    <cellStyle name="20% - Accent3 61 4 2" xfId="7552" xr:uid="{00000000-0005-0000-0000-00009A250000}"/>
    <cellStyle name="20% - Accent3 61 4 2 2" xfId="18649" xr:uid="{00000000-0005-0000-0000-00009B250000}"/>
    <cellStyle name="20% - Accent3 61 4 2 2 2" xfId="40913" xr:uid="{00000000-0005-0000-0000-00009C250000}"/>
    <cellStyle name="20% - Accent3 61 4 2 3" xfId="29821" xr:uid="{00000000-0005-0000-0000-00009D250000}"/>
    <cellStyle name="20% - Accent3 61 4 3" xfId="14066" xr:uid="{00000000-0005-0000-0000-00009E250000}"/>
    <cellStyle name="20% - Accent3 61 4 3 2" xfId="36331" xr:uid="{00000000-0005-0000-0000-00009F250000}"/>
    <cellStyle name="20% - Accent3 61 4 4" xfId="25239" xr:uid="{00000000-0005-0000-0000-0000A0250000}"/>
    <cellStyle name="20% - Accent3 61 5" xfId="5703" xr:uid="{00000000-0005-0000-0000-0000A1250000}"/>
    <cellStyle name="20% - Accent3 61 5 2" xfId="16800" xr:uid="{00000000-0005-0000-0000-0000A2250000}"/>
    <cellStyle name="20% - Accent3 61 5 2 2" xfId="39064" xr:uid="{00000000-0005-0000-0000-0000A3250000}"/>
    <cellStyle name="20% - Accent3 61 5 3" xfId="27972" xr:uid="{00000000-0005-0000-0000-0000A4250000}"/>
    <cellStyle name="20% - Accent3 61 6" xfId="12215" xr:uid="{00000000-0005-0000-0000-0000A5250000}"/>
    <cellStyle name="20% - Accent3 61 6 2" xfId="34481" xr:uid="{00000000-0005-0000-0000-0000A6250000}"/>
    <cellStyle name="20% - Accent3 61 7" xfId="23389" xr:uid="{00000000-0005-0000-0000-0000A7250000}"/>
    <cellStyle name="20% - Accent3 62" xfId="1119" xr:uid="{00000000-0005-0000-0000-0000A8250000}"/>
    <cellStyle name="20% - Accent3 62 2" xfId="2056" xr:uid="{00000000-0005-0000-0000-0000A9250000}"/>
    <cellStyle name="20% - Accent3 62 2 2" xfId="3867" xr:uid="{00000000-0005-0000-0000-0000AA250000}"/>
    <cellStyle name="20% - Accent3 62 2 2 2" xfId="8450" xr:uid="{00000000-0005-0000-0000-0000AB250000}"/>
    <cellStyle name="20% - Accent3 62 2 2 2 2" xfId="19547" xr:uid="{00000000-0005-0000-0000-0000AC250000}"/>
    <cellStyle name="20% - Accent3 62 2 2 2 2 2" xfId="41811" xr:uid="{00000000-0005-0000-0000-0000AD250000}"/>
    <cellStyle name="20% - Accent3 62 2 2 2 3" xfId="30719" xr:uid="{00000000-0005-0000-0000-0000AE250000}"/>
    <cellStyle name="20% - Accent3 62 2 2 3" xfId="14964" xr:uid="{00000000-0005-0000-0000-0000AF250000}"/>
    <cellStyle name="20% - Accent3 62 2 2 3 2" xfId="37229" xr:uid="{00000000-0005-0000-0000-0000B0250000}"/>
    <cellStyle name="20% - Accent3 62 2 2 4" xfId="26137" xr:uid="{00000000-0005-0000-0000-0000B1250000}"/>
    <cellStyle name="20% - Accent3 62 2 3" xfId="6641" xr:uid="{00000000-0005-0000-0000-0000B2250000}"/>
    <cellStyle name="20% - Accent3 62 2 3 2" xfId="17738" xr:uid="{00000000-0005-0000-0000-0000B3250000}"/>
    <cellStyle name="20% - Accent3 62 2 3 2 2" xfId="40002" xr:uid="{00000000-0005-0000-0000-0000B4250000}"/>
    <cellStyle name="20% - Accent3 62 2 3 3" xfId="28910" xr:uid="{00000000-0005-0000-0000-0000B5250000}"/>
    <cellStyle name="20% - Accent3 62 2 4" xfId="13154" xr:uid="{00000000-0005-0000-0000-0000B6250000}"/>
    <cellStyle name="20% - Accent3 62 2 4 2" xfId="35419" xr:uid="{00000000-0005-0000-0000-0000B7250000}"/>
    <cellStyle name="20% - Accent3 62 2 5" xfId="24327" xr:uid="{00000000-0005-0000-0000-0000B8250000}"/>
    <cellStyle name="20% - Accent3 62 3" xfId="4791" xr:uid="{00000000-0005-0000-0000-0000B9250000}"/>
    <cellStyle name="20% - Accent3 62 3 2" xfId="9374" xr:uid="{00000000-0005-0000-0000-0000BA250000}"/>
    <cellStyle name="20% - Accent3 62 3 2 2" xfId="20471" xr:uid="{00000000-0005-0000-0000-0000BB250000}"/>
    <cellStyle name="20% - Accent3 62 3 2 2 2" xfId="42735" xr:uid="{00000000-0005-0000-0000-0000BC250000}"/>
    <cellStyle name="20% - Accent3 62 3 2 3" xfId="31643" xr:uid="{00000000-0005-0000-0000-0000BD250000}"/>
    <cellStyle name="20% - Accent3 62 3 3" xfId="15888" xr:uid="{00000000-0005-0000-0000-0000BE250000}"/>
    <cellStyle name="20% - Accent3 62 3 3 2" xfId="38153" xr:uid="{00000000-0005-0000-0000-0000BF250000}"/>
    <cellStyle name="20% - Accent3 62 3 4" xfId="27061" xr:uid="{00000000-0005-0000-0000-0000C0250000}"/>
    <cellStyle name="20% - Accent3 62 4" xfId="2982" xr:uid="{00000000-0005-0000-0000-0000C1250000}"/>
    <cellStyle name="20% - Accent3 62 4 2" xfId="7565" xr:uid="{00000000-0005-0000-0000-0000C2250000}"/>
    <cellStyle name="20% - Accent3 62 4 2 2" xfId="18662" xr:uid="{00000000-0005-0000-0000-0000C3250000}"/>
    <cellStyle name="20% - Accent3 62 4 2 2 2" xfId="40926" xr:uid="{00000000-0005-0000-0000-0000C4250000}"/>
    <cellStyle name="20% - Accent3 62 4 2 3" xfId="29834" xr:uid="{00000000-0005-0000-0000-0000C5250000}"/>
    <cellStyle name="20% - Accent3 62 4 3" xfId="14079" xr:uid="{00000000-0005-0000-0000-0000C6250000}"/>
    <cellStyle name="20% - Accent3 62 4 3 2" xfId="36344" xr:uid="{00000000-0005-0000-0000-0000C7250000}"/>
    <cellStyle name="20% - Accent3 62 4 4" xfId="25252" xr:uid="{00000000-0005-0000-0000-0000C8250000}"/>
    <cellStyle name="20% - Accent3 62 5" xfId="5716" xr:uid="{00000000-0005-0000-0000-0000C9250000}"/>
    <cellStyle name="20% - Accent3 62 5 2" xfId="16813" xr:uid="{00000000-0005-0000-0000-0000CA250000}"/>
    <cellStyle name="20% - Accent3 62 5 2 2" xfId="39077" xr:uid="{00000000-0005-0000-0000-0000CB250000}"/>
    <cellStyle name="20% - Accent3 62 5 3" xfId="27985" xr:uid="{00000000-0005-0000-0000-0000CC250000}"/>
    <cellStyle name="20% - Accent3 62 6" xfId="12228" xr:uid="{00000000-0005-0000-0000-0000CD250000}"/>
    <cellStyle name="20% - Accent3 62 6 2" xfId="34494" xr:uid="{00000000-0005-0000-0000-0000CE250000}"/>
    <cellStyle name="20% - Accent3 62 7" xfId="23402" xr:uid="{00000000-0005-0000-0000-0000CF250000}"/>
    <cellStyle name="20% - Accent3 63" xfId="1132" xr:uid="{00000000-0005-0000-0000-0000D0250000}"/>
    <cellStyle name="20% - Accent3 63 2" xfId="2069" xr:uid="{00000000-0005-0000-0000-0000D1250000}"/>
    <cellStyle name="20% - Accent3 63 2 2" xfId="3880" xr:uid="{00000000-0005-0000-0000-0000D2250000}"/>
    <cellStyle name="20% - Accent3 63 2 2 2" xfId="8463" xr:uid="{00000000-0005-0000-0000-0000D3250000}"/>
    <cellStyle name="20% - Accent3 63 2 2 2 2" xfId="19560" xr:uid="{00000000-0005-0000-0000-0000D4250000}"/>
    <cellStyle name="20% - Accent3 63 2 2 2 2 2" xfId="41824" xr:uid="{00000000-0005-0000-0000-0000D5250000}"/>
    <cellStyle name="20% - Accent3 63 2 2 2 3" xfId="30732" xr:uid="{00000000-0005-0000-0000-0000D6250000}"/>
    <cellStyle name="20% - Accent3 63 2 2 3" xfId="14977" xr:uid="{00000000-0005-0000-0000-0000D7250000}"/>
    <cellStyle name="20% - Accent3 63 2 2 3 2" xfId="37242" xr:uid="{00000000-0005-0000-0000-0000D8250000}"/>
    <cellStyle name="20% - Accent3 63 2 2 4" xfId="26150" xr:uid="{00000000-0005-0000-0000-0000D9250000}"/>
    <cellStyle name="20% - Accent3 63 2 3" xfId="6654" xr:uid="{00000000-0005-0000-0000-0000DA250000}"/>
    <cellStyle name="20% - Accent3 63 2 3 2" xfId="17751" xr:uid="{00000000-0005-0000-0000-0000DB250000}"/>
    <cellStyle name="20% - Accent3 63 2 3 2 2" xfId="40015" xr:uid="{00000000-0005-0000-0000-0000DC250000}"/>
    <cellStyle name="20% - Accent3 63 2 3 3" xfId="28923" xr:uid="{00000000-0005-0000-0000-0000DD250000}"/>
    <cellStyle name="20% - Accent3 63 2 4" xfId="13167" xr:uid="{00000000-0005-0000-0000-0000DE250000}"/>
    <cellStyle name="20% - Accent3 63 2 4 2" xfId="35432" xr:uid="{00000000-0005-0000-0000-0000DF250000}"/>
    <cellStyle name="20% - Accent3 63 2 5" xfId="24340" xr:uid="{00000000-0005-0000-0000-0000E0250000}"/>
    <cellStyle name="20% - Accent3 63 3" xfId="4804" xr:uid="{00000000-0005-0000-0000-0000E1250000}"/>
    <cellStyle name="20% - Accent3 63 3 2" xfId="9387" xr:uid="{00000000-0005-0000-0000-0000E2250000}"/>
    <cellStyle name="20% - Accent3 63 3 2 2" xfId="20484" xr:uid="{00000000-0005-0000-0000-0000E3250000}"/>
    <cellStyle name="20% - Accent3 63 3 2 2 2" xfId="42748" xr:uid="{00000000-0005-0000-0000-0000E4250000}"/>
    <cellStyle name="20% - Accent3 63 3 2 3" xfId="31656" xr:uid="{00000000-0005-0000-0000-0000E5250000}"/>
    <cellStyle name="20% - Accent3 63 3 3" xfId="15901" xr:uid="{00000000-0005-0000-0000-0000E6250000}"/>
    <cellStyle name="20% - Accent3 63 3 3 2" xfId="38166" xr:uid="{00000000-0005-0000-0000-0000E7250000}"/>
    <cellStyle name="20% - Accent3 63 3 4" xfId="27074" xr:uid="{00000000-0005-0000-0000-0000E8250000}"/>
    <cellStyle name="20% - Accent3 63 4" xfId="2995" xr:uid="{00000000-0005-0000-0000-0000E9250000}"/>
    <cellStyle name="20% - Accent3 63 4 2" xfId="7578" xr:uid="{00000000-0005-0000-0000-0000EA250000}"/>
    <cellStyle name="20% - Accent3 63 4 2 2" xfId="18675" xr:uid="{00000000-0005-0000-0000-0000EB250000}"/>
    <cellStyle name="20% - Accent3 63 4 2 2 2" xfId="40939" xr:uid="{00000000-0005-0000-0000-0000EC250000}"/>
    <cellStyle name="20% - Accent3 63 4 2 3" xfId="29847" xr:uid="{00000000-0005-0000-0000-0000ED250000}"/>
    <cellStyle name="20% - Accent3 63 4 3" xfId="14092" xr:uid="{00000000-0005-0000-0000-0000EE250000}"/>
    <cellStyle name="20% - Accent3 63 4 3 2" xfId="36357" xr:uid="{00000000-0005-0000-0000-0000EF250000}"/>
    <cellStyle name="20% - Accent3 63 4 4" xfId="25265" xr:uid="{00000000-0005-0000-0000-0000F0250000}"/>
    <cellStyle name="20% - Accent3 63 5" xfId="5729" xr:uid="{00000000-0005-0000-0000-0000F1250000}"/>
    <cellStyle name="20% - Accent3 63 5 2" xfId="16826" xr:uid="{00000000-0005-0000-0000-0000F2250000}"/>
    <cellStyle name="20% - Accent3 63 5 2 2" xfId="39090" xr:uid="{00000000-0005-0000-0000-0000F3250000}"/>
    <cellStyle name="20% - Accent3 63 5 3" xfId="27998" xr:uid="{00000000-0005-0000-0000-0000F4250000}"/>
    <cellStyle name="20% - Accent3 63 6" xfId="12241" xr:uid="{00000000-0005-0000-0000-0000F5250000}"/>
    <cellStyle name="20% - Accent3 63 6 2" xfId="34507" xr:uid="{00000000-0005-0000-0000-0000F6250000}"/>
    <cellStyle name="20% - Accent3 63 7" xfId="23415" xr:uid="{00000000-0005-0000-0000-0000F7250000}"/>
    <cellStyle name="20% - Accent3 64" xfId="1147" xr:uid="{00000000-0005-0000-0000-0000F8250000}"/>
    <cellStyle name="20% - Accent3 64 2" xfId="2084" xr:uid="{00000000-0005-0000-0000-0000F9250000}"/>
    <cellStyle name="20% - Accent3 64 2 2" xfId="3893" xr:uid="{00000000-0005-0000-0000-0000FA250000}"/>
    <cellStyle name="20% - Accent3 64 2 2 2" xfId="8476" xr:uid="{00000000-0005-0000-0000-0000FB250000}"/>
    <cellStyle name="20% - Accent3 64 2 2 2 2" xfId="19573" xr:uid="{00000000-0005-0000-0000-0000FC250000}"/>
    <cellStyle name="20% - Accent3 64 2 2 2 2 2" xfId="41837" xr:uid="{00000000-0005-0000-0000-0000FD250000}"/>
    <cellStyle name="20% - Accent3 64 2 2 2 3" xfId="30745" xr:uid="{00000000-0005-0000-0000-0000FE250000}"/>
    <cellStyle name="20% - Accent3 64 2 2 3" xfId="14990" xr:uid="{00000000-0005-0000-0000-0000FF250000}"/>
    <cellStyle name="20% - Accent3 64 2 2 3 2" xfId="37255" xr:uid="{00000000-0005-0000-0000-000000260000}"/>
    <cellStyle name="20% - Accent3 64 2 2 4" xfId="26163" xr:uid="{00000000-0005-0000-0000-000001260000}"/>
    <cellStyle name="20% - Accent3 64 2 3" xfId="6667" xr:uid="{00000000-0005-0000-0000-000002260000}"/>
    <cellStyle name="20% - Accent3 64 2 3 2" xfId="17764" xr:uid="{00000000-0005-0000-0000-000003260000}"/>
    <cellStyle name="20% - Accent3 64 2 3 2 2" xfId="40028" xr:uid="{00000000-0005-0000-0000-000004260000}"/>
    <cellStyle name="20% - Accent3 64 2 3 3" xfId="28936" xr:uid="{00000000-0005-0000-0000-000005260000}"/>
    <cellStyle name="20% - Accent3 64 2 4" xfId="13181" xr:uid="{00000000-0005-0000-0000-000006260000}"/>
    <cellStyle name="20% - Accent3 64 2 4 2" xfId="35446" xr:uid="{00000000-0005-0000-0000-000007260000}"/>
    <cellStyle name="20% - Accent3 64 2 5" xfId="24354" xr:uid="{00000000-0005-0000-0000-000008260000}"/>
    <cellStyle name="20% - Accent3 64 3" xfId="4817" xr:uid="{00000000-0005-0000-0000-000009260000}"/>
    <cellStyle name="20% - Accent3 64 3 2" xfId="9400" xr:uid="{00000000-0005-0000-0000-00000A260000}"/>
    <cellStyle name="20% - Accent3 64 3 2 2" xfId="20497" xr:uid="{00000000-0005-0000-0000-00000B260000}"/>
    <cellStyle name="20% - Accent3 64 3 2 2 2" xfId="42761" xr:uid="{00000000-0005-0000-0000-00000C260000}"/>
    <cellStyle name="20% - Accent3 64 3 2 3" xfId="31669" xr:uid="{00000000-0005-0000-0000-00000D260000}"/>
    <cellStyle name="20% - Accent3 64 3 3" xfId="15914" xr:uid="{00000000-0005-0000-0000-00000E260000}"/>
    <cellStyle name="20% - Accent3 64 3 3 2" xfId="38179" xr:uid="{00000000-0005-0000-0000-00000F260000}"/>
    <cellStyle name="20% - Accent3 64 3 4" xfId="27087" xr:uid="{00000000-0005-0000-0000-000010260000}"/>
    <cellStyle name="20% - Accent3 64 4" xfId="3008" xr:uid="{00000000-0005-0000-0000-000011260000}"/>
    <cellStyle name="20% - Accent3 64 4 2" xfId="7591" xr:uid="{00000000-0005-0000-0000-000012260000}"/>
    <cellStyle name="20% - Accent3 64 4 2 2" xfId="18688" xr:uid="{00000000-0005-0000-0000-000013260000}"/>
    <cellStyle name="20% - Accent3 64 4 2 2 2" xfId="40952" xr:uid="{00000000-0005-0000-0000-000014260000}"/>
    <cellStyle name="20% - Accent3 64 4 2 3" xfId="29860" xr:uid="{00000000-0005-0000-0000-000015260000}"/>
    <cellStyle name="20% - Accent3 64 4 3" xfId="14105" xr:uid="{00000000-0005-0000-0000-000016260000}"/>
    <cellStyle name="20% - Accent3 64 4 3 2" xfId="36370" xr:uid="{00000000-0005-0000-0000-000017260000}"/>
    <cellStyle name="20% - Accent3 64 4 4" xfId="25278" xr:uid="{00000000-0005-0000-0000-000018260000}"/>
    <cellStyle name="20% - Accent3 64 5" xfId="5743" xr:uid="{00000000-0005-0000-0000-000019260000}"/>
    <cellStyle name="20% - Accent3 64 5 2" xfId="16840" xr:uid="{00000000-0005-0000-0000-00001A260000}"/>
    <cellStyle name="20% - Accent3 64 5 2 2" xfId="39104" xr:uid="{00000000-0005-0000-0000-00001B260000}"/>
    <cellStyle name="20% - Accent3 64 5 3" xfId="28012" xr:uid="{00000000-0005-0000-0000-00001C260000}"/>
    <cellStyle name="20% - Accent3 64 6" xfId="12255" xr:uid="{00000000-0005-0000-0000-00001D260000}"/>
    <cellStyle name="20% - Accent3 64 6 2" xfId="34521" xr:uid="{00000000-0005-0000-0000-00001E260000}"/>
    <cellStyle name="20% - Accent3 64 7" xfId="23429" xr:uid="{00000000-0005-0000-0000-00001F260000}"/>
    <cellStyle name="20% - Accent3 65" xfId="1160" xr:uid="{00000000-0005-0000-0000-000020260000}"/>
    <cellStyle name="20% - Accent3 65 2" xfId="2097" xr:uid="{00000000-0005-0000-0000-000021260000}"/>
    <cellStyle name="20% - Accent3 65 2 2" xfId="3906" xr:uid="{00000000-0005-0000-0000-000022260000}"/>
    <cellStyle name="20% - Accent3 65 2 2 2" xfId="8489" xr:uid="{00000000-0005-0000-0000-000023260000}"/>
    <cellStyle name="20% - Accent3 65 2 2 2 2" xfId="19586" xr:uid="{00000000-0005-0000-0000-000024260000}"/>
    <cellStyle name="20% - Accent3 65 2 2 2 2 2" xfId="41850" xr:uid="{00000000-0005-0000-0000-000025260000}"/>
    <cellStyle name="20% - Accent3 65 2 2 2 3" xfId="30758" xr:uid="{00000000-0005-0000-0000-000026260000}"/>
    <cellStyle name="20% - Accent3 65 2 2 3" xfId="15003" xr:uid="{00000000-0005-0000-0000-000027260000}"/>
    <cellStyle name="20% - Accent3 65 2 2 3 2" xfId="37268" xr:uid="{00000000-0005-0000-0000-000028260000}"/>
    <cellStyle name="20% - Accent3 65 2 2 4" xfId="26176" xr:uid="{00000000-0005-0000-0000-000029260000}"/>
    <cellStyle name="20% - Accent3 65 2 3" xfId="6680" xr:uid="{00000000-0005-0000-0000-00002A260000}"/>
    <cellStyle name="20% - Accent3 65 2 3 2" xfId="17777" xr:uid="{00000000-0005-0000-0000-00002B260000}"/>
    <cellStyle name="20% - Accent3 65 2 3 2 2" xfId="40041" xr:uid="{00000000-0005-0000-0000-00002C260000}"/>
    <cellStyle name="20% - Accent3 65 2 3 3" xfId="28949" xr:uid="{00000000-0005-0000-0000-00002D260000}"/>
    <cellStyle name="20% - Accent3 65 2 4" xfId="13194" xr:uid="{00000000-0005-0000-0000-00002E260000}"/>
    <cellStyle name="20% - Accent3 65 2 4 2" xfId="35459" xr:uid="{00000000-0005-0000-0000-00002F260000}"/>
    <cellStyle name="20% - Accent3 65 2 5" xfId="24367" xr:uid="{00000000-0005-0000-0000-000030260000}"/>
    <cellStyle name="20% - Accent3 65 3" xfId="4830" xr:uid="{00000000-0005-0000-0000-000031260000}"/>
    <cellStyle name="20% - Accent3 65 3 2" xfId="9413" xr:uid="{00000000-0005-0000-0000-000032260000}"/>
    <cellStyle name="20% - Accent3 65 3 2 2" xfId="20510" xr:uid="{00000000-0005-0000-0000-000033260000}"/>
    <cellStyle name="20% - Accent3 65 3 2 2 2" xfId="42774" xr:uid="{00000000-0005-0000-0000-000034260000}"/>
    <cellStyle name="20% - Accent3 65 3 2 3" xfId="31682" xr:uid="{00000000-0005-0000-0000-000035260000}"/>
    <cellStyle name="20% - Accent3 65 3 3" xfId="15927" xr:uid="{00000000-0005-0000-0000-000036260000}"/>
    <cellStyle name="20% - Accent3 65 3 3 2" xfId="38192" xr:uid="{00000000-0005-0000-0000-000037260000}"/>
    <cellStyle name="20% - Accent3 65 3 4" xfId="27100" xr:uid="{00000000-0005-0000-0000-000038260000}"/>
    <cellStyle name="20% - Accent3 65 4" xfId="3021" xr:uid="{00000000-0005-0000-0000-000039260000}"/>
    <cellStyle name="20% - Accent3 65 4 2" xfId="7604" xr:uid="{00000000-0005-0000-0000-00003A260000}"/>
    <cellStyle name="20% - Accent3 65 4 2 2" xfId="18701" xr:uid="{00000000-0005-0000-0000-00003B260000}"/>
    <cellStyle name="20% - Accent3 65 4 2 2 2" xfId="40965" xr:uid="{00000000-0005-0000-0000-00003C260000}"/>
    <cellStyle name="20% - Accent3 65 4 2 3" xfId="29873" xr:uid="{00000000-0005-0000-0000-00003D260000}"/>
    <cellStyle name="20% - Accent3 65 4 3" xfId="14118" xr:uid="{00000000-0005-0000-0000-00003E260000}"/>
    <cellStyle name="20% - Accent3 65 4 3 2" xfId="36383" xr:uid="{00000000-0005-0000-0000-00003F260000}"/>
    <cellStyle name="20% - Accent3 65 4 4" xfId="25291" xr:uid="{00000000-0005-0000-0000-000040260000}"/>
    <cellStyle name="20% - Accent3 65 5" xfId="5756" xr:uid="{00000000-0005-0000-0000-000041260000}"/>
    <cellStyle name="20% - Accent3 65 5 2" xfId="16853" xr:uid="{00000000-0005-0000-0000-000042260000}"/>
    <cellStyle name="20% - Accent3 65 5 2 2" xfId="39117" xr:uid="{00000000-0005-0000-0000-000043260000}"/>
    <cellStyle name="20% - Accent3 65 5 3" xfId="28025" xr:uid="{00000000-0005-0000-0000-000044260000}"/>
    <cellStyle name="20% - Accent3 65 6" xfId="12268" xr:uid="{00000000-0005-0000-0000-000045260000}"/>
    <cellStyle name="20% - Accent3 65 6 2" xfId="34534" xr:uid="{00000000-0005-0000-0000-000046260000}"/>
    <cellStyle name="20% - Accent3 65 7" xfId="23442" xr:uid="{00000000-0005-0000-0000-000047260000}"/>
    <cellStyle name="20% - Accent3 66" xfId="1173" xr:uid="{00000000-0005-0000-0000-000048260000}"/>
    <cellStyle name="20% - Accent3 66 2" xfId="2110" xr:uid="{00000000-0005-0000-0000-000049260000}"/>
    <cellStyle name="20% - Accent3 66 2 2" xfId="3919" xr:uid="{00000000-0005-0000-0000-00004A260000}"/>
    <cellStyle name="20% - Accent3 66 2 2 2" xfId="8502" xr:uid="{00000000-0005-0000-0000-00004B260000}"/>
    <cellStyle name="20% - Accent3 66 2 2 2 2" xfId="19599" xr:uid="{00000000-0005-0000-0000-00004C260000}"/>
    <cellStyle name="20% - Accent3 66 2 2 2 2 2" xfId="41863" xr:uid="{00000000-0005-0000-0000-00004D260000}"/>
    <cellStyle name="20% - Accent3 66 2 2 2 3" xfId="30771" xr:uid="{00000000-0005-0000-0000-00004E260000}"/>
    <cellStyle name="20% - Accent3 66 2 2 3" xfId="15016" xr:uid="{00000000-0005-0000-0000-00004F260000}"/>
    <cellStyle name="20% - Accent3 66 2 2 3 2" xfId="37281" xr:uid="{00000000-0005-0000-0000-000050260000}"/>
    <cellStyle name="20% - Accent3 66 2 2 4" xfId="26189" xr:uid="{00000000-0005-0000-0000-000051260000}"/>
    <cellStyle name="20% - Accent3 66 2 3" xfId="6693" xr:uid="{00000000-0005-0000-0000-000052260000}"/>
    <cellStyle name="20% - Accent3 66 2 3 2" xfId="17790" xr:uid="{00000000-0005-0000-0000-000053260000}"/>
    <cellStyle name="20% - Accent3 66 2 3 2 2" xfId="40054" xr:uid="{00000000-0005-0000-0000-000054260000}"/>
    <cellStyle name="20% - Accent3 66 2 3 3" xfId="28962" xr:uid="{00000000-0005-0000-0000-000055260000}"/>
    <cellStyle name="20% - Accent3 66 2 4" xfId="13207" xr:uid="{00000000-0005-0000-0000-000056260000}"/>
    <cellStyle name="20% - Accent3 66 2 4 2" xfId="35472" xr:uid="{00000000-0005-0000-0000-000057260000}"/>
    <cellStyle name="20% - Accent3 66 2 5" xfId="24380" xr:uid="{00000000-0005-0000-0000-000058260000}"/>
    <cellStyle name="20% - Accent3 66 3" xfId="4843" xr:uid="{00000000-0005-0000-0000-000059260000}"/>
    <cellStyle name="20% - Accent3 66 3 2" xfId="9426" xr:uid="{00000000-0005-0000-0000-00005A260000}"/>
    <cellStyle name="20% - Accent3 66 3 2 2" xfId="20523" xr:uid="{00000000-0005-0000-0000-00005B260000}"/>
    <cellStyle name="20% - Accent3 66 3 2 2 2" xfId="42787" xr:uid="{00000000-0005-0000-0000-00005C260000}"/>
    <cellStyle name="20% - Accent3 66 3 2 3" xfId="31695" xr:uid="{00000000-0005-0000-0000-00005D260000}"/>
    <cellStyle name="20% - Accent3 66 3 3" xfId="15940" xr:uid="{00000000-0005-0000-0000-00005E260000}"/>
    <cellStyle name="20% - Accent3 66 3 3 2" xfId="38205" xr:uid="{00000000-0005-0000-0000-00005F260000}"/>
    <cellStyle name="20% - Accent3 66 3 4" xfId="27113" xr:uid="{00000000-0005-0000-0000-000060260000}"/>
    <cellStyle name="20% - Accent3 66 4" xfId="3034" xr:uid="{00000000-0005-0000-0000-000061260000}"/>
    <cellStyle name="20% - Accent3 66 4 2" xfId="7617" xr:uid="{00000000-0005-0000-0000-000062260000}"/>
    <cellStyle name="20% - Accent3 66 4 2 2" xfId="18714" xr:uid="{00000000-0005-0000-0000-000063260000}"/>
    <cellStyle name="20% - Accent3 66 4 2 2 2" xfId="40978" xr:uid="{00000000-0005-0000-0000-000064260000}"/>
    <cellStyle name="20% - Accent3 66 4 2 3" xfId="29886" xr:uid="{00000000-0005-0000-0000-000065260000}"/>
    <cellStyle name="20% - Accent3 66 4 3" xfId="14131" xr:uid="{00000000-0005-0000-0000-000066260000}"/>
    <cellStyle name="20% - Accent3 66 4 3 2" xfId="36396" xr:uid="{00000000-0005-0000-0000-000067260000}"/>
    <cellStyle name="20% - Accent3 66 4 4" xfId="25304" xr:uid="{00000000-0005-0000-0000-000068260000}"/>
    <cellStyle name="20% - Accent3 66 5" xfId="5769" xr:uid="{00000000-0005-0000-0000-000069260000}"/>
    <cellStyle name="20% - Accent3 66 5 2" xfId="16866" xr:uid="{00000000-0005-0000-0000-00006A260000}"/>
    <cellStyle name="20% - Accent3 66 5 2 2" xfId="39130" xr:uid="{00000000-0005-0000-0000-00006B260000}"/>
    <cellStyle name="20% - Accent3 66 5 3" xfId="28038" xr:uid="{00000000-0005-0000-0000-00006C260000}"/>
    <cellStyle name="20% - Accent3 66 6" xfId="12281" xr:uid="{00000000-0005-0000-0000-00006D260000}"/>
    <cellStyle name="20% - Accent3 66 6 2" xfId="34547" xr:uid="{00000000-0005-0000-0000-00006E260000}"/>
    <cellStyle name="20% - Accent3 66 7" xfId="23455" xr:uid="{00000000-0005-0000-0000-00006F260000}"/>
    <cellStyle name="20% - Accent3 67" xfId="1186" xr:uid="{00000000-0005-0000-0000-000070260000}"/>
    <cellStyle name="20% - Accent3 67 2" xfId="2123" xr:uid="{00000000-0005-0000-0000-000071260000}"/>
    <cellStyle name="20% - Accent3 67 2 2" xfId="3932" xr:uid="{00000000-0005-0000-0000-000072260000}"/>
    <cellStyle name="20% - Accent3 67 2 2 2" xfId="8515" xr:uid="{00000000-0005-0000-0000-000073260000}"/>
    <cellStyle name="20% - Accent3 67 2 2 2 2" xfId="19612" xr:uid="{00000000-0005-0000-0000-000074260000}"/>
    <cellStyle name="20% - Accent3 67 2 2 2 2 2" xfId="41876" xr:uid="{00000000-0005-0000-0000-000075260000}"/>
    <cellStyle name="20% - Accent3 67 2 2 2 3" xfId="30784" xr:uid="{00000000-0005-0000-0000-000076260000}"/>
    <cellStyle name="20% - Accent3 67 2 2 3" xfId="15029" xr:uid="{00000000-0005-0000-0000-000077260000}"/>
    <cellStyle name="20% - Accent3 67 2 2 3 2" xfId="37294" xr:uid="{00000000-0005-0000-0000-000078260000}"/>
    <cellStyle name="20% - Accent3 67 2 2 4" xfId="26202" xr:uid="{00000000-0005-0000-0000-000079260000}"/>
    <cellStyle name="20% - Accent3 67 2 3" xfId="6706" xr:uid="{00000000-0005-0000-0000-00007A260000}"/>
    <cellStyle name="20% - Accent3 67 2 3 2" xfId="17803" xr:uid="{00000000-0005-0000-0000-00007B260000}"/>
    <cellStyle name="20% - Accent3 67 2 3 2 2" xfId="40067" xr:uid="{00000000-0005-0000-0000-00007C260000}"/>
    <cellStyle name="20% - Accent3 67 2 3 3" xfId="28975" xr:uid="{00000000-0005-0000-0000-00007D260000}"/>
    <cellStyle name="20% - Accent3 67 2 4" xfId="13220" xr:uid="{00000000-0005-0000-0000-00007E260000}"/>
    <cellStyle name="20% - Accent3 67 2 4 2" xfId="35485" xr:uid="{00000000-0005-0000-0000-00007F260000}"/>
    <cellStyle name="20% - Accent3 67 2 5" xfId="24393" xr:uid="{00000000-0005-0000-0000-000080260000}"/>
    <cellStyle name="20% - Accent3 67 3" xfId="4856" xr:uid="{00000000-0005-0000-0000-000081260000}"/>
    <cellStyle name="20% - Accent3 67 3 2" xfId="9439" xr:uid="{00000000-0005-0000-0000-000082260000}"/>
    <cellStyle name="20% - Accent3 67 3 2 2" xfId="20536" xr:uid="{00000000-0005-0000-0000-000083260000}"/>
    <cellStyle name="20% - Accent3 67 3 2 2 2" xfId="42800" xr:uid="{00000000-0005-0000-0000-000084260000}"/>
    <cellStyle name="20% - Accent3 67 3 2 3" xfId="31708" xr:uid="{00000000-0005-0000-0000-000085260000}"/>
    <cellStyle name="20% - Accent3 67 3 3" xfId="15953" xr:uid="{00000000-0005-0000-0000-000086260000}"/>
    <cellStyle name="20% - Accent3 67 3 3 2" xfId="38218" xr:uid="{00000000-0005-0000-0000-000087260000}"/>
    <cellStyle name="20% - Accent3 67 3 4" xfId="27126" xr:uid="{00000000-0005-0000-0000-000088260000}"/>
    <cellStyle name="20% - Accent3 67 4" xfId="3047" xr:uid="{00000000-0005-0000-0000-000089260000}"/>
    <cellStyle name="20% - Accent3 67 4 2" xfId="7630" xr:uid="{00000000-0005-0000-0000-00008A260000}"/>
    <cellStyle name="20% - Accent3 67 4 2 2" xfId="18727" xr:uid="{00000000-0005-0000-0000-00008B260000}"/>
    <cellStyle name="20% - Accent3 67 4 2 2 2" xfId="40991" xr:uid="{00000000-0005-0000-0000-00008C260000}"/>
    <cellStyle name="20% - Accent3 67 4 2 3" xfId="29899" xr:uid="{00000000-0005-0000-0000-00008D260000}"/>
    <cellStyle name="20% - Accent3 67 4 3" xfId="14144" xr:uid="{00000000-0005-0000-0000-00008E260000}"/>
    <cellStyle name="20% - Accent3 67 4 3 2" xfId="36409" xr:uid="{00000000-0005-0000-0000-00008F260000}"/>
    <cellStyle name="20% - Accent3 67 4 4" xfId="25317" xr:uid="{00000000-0005-0000-0000-000090260000}"/>
    <cellStyle name="20% - Accent3 67 5" xfId="5782" xr:uid="{00000000-0005-0000-0000-000091260000}"/>
    <cellStyle name="20% - Accent3 67 5 2" xfId="16879" xr:uid="{00000000-0005-0000-0000-000092260000}"/>
    <cellStyle name="20% - Accent3 67 5 2 2" xfId="39143" xr:uid="{00000000-0005-0000-0000-000093260000}"/>
    <cellStyle name="20% - Accent3 67 5 3" xfId="28051" xr:uid="{00000000-0005-0000-0000-000094260000}"/>
    <cellStyle name="20% - Accent3 67 6" xfId="12294" xr:uid="{00000000-0005-0000-0000-000095260000}"/>
    <cellStyle name="20% - Accent3 67 6 2" xfId="34560" xr:uid="{00000000-0005-0000-0000-000096260000}"/>
    <cellStyle name="20% - Accent3 67 7" xfId="23468" xr:uid="{00000000-0005-0000-0000-000097260000}"/>
    <cellStyle name="20% - Accent3 68" xfId="1199" xr:uid="{00000000-0005-0000-0000-000098260000}"/>
    <cellStyle name="20% - Accent3 68 2" xfId="2136" xr:uid="{00000000-0005-0000-0000-000099260000}"/>
    <cellStyle name="20% - Accent3 68 2 2" xfId="3945" xr:uid="{00000000-0005-0000-0000-00009A260000}"/>
    <cellStyle name="20% - Accent3 68 2 2 2" xfId="8528" xr:uid="{00000000-0005-0000-0000-00009B260000}"/>
    <cellStyle name="20% - Accent3 68 2 2 2 2" xfId="19625" xr:uid="{00000000-0005-0000-0000-00009C260000}"/>
    <cellStyle name="20% - Accent3 68 2 2 2 2 2" xfId="41889" xr:uid="{00000000-0005-0000-0000-00009D260000}"/>
    <cellStyle name="20% - Accent3 68 2 2 2 3" xfId="30797" xr:uid="{00000000-0005-0000-0000-00009E260000}"/>
    <cellStyle name="20% - Accent3 68 2 2 3" xfId="15042" xr:uid="{00000000-0005-0000-0000-00009F260000}"/>
    <cellStyle name="20% - Accent3 68 2 2 3 2" xfId="37307" xr:uid="{00000000-0005-0000-0000-0000A0260000}"/>
    <cellStyle name="20% - Accent3 68 2 2 4" xfId="26215" xr:uid="{00000000-0005-0000-0000-0000A1260000}"/>
    <cellStyle name="20% - Accent3 68 2 3" xfId="6719" xr:uid="{00000000-0005-0000-0000-0000A2260000}"/>
    <cellStyle name="20% - Accent3 68 2 3 2" xfId="17816" xr:uid="{00000000-0005-0000-0000-0000A3260000}"/>
    <cellStyle name="20% - Accent3 68 2 3 2 2" xfId="40080" xr:uid="{00000000-0005-0000-0000-0000A4260000}"/>
    <cellStyle name="20% - Accent3 68 2 3 3" xfId="28988" xr:uid="{00000000-0005-0000-0000-0000A5260000}"/>
    <cellStyle name="20% - Accent3 68 2 4" xfId="13233" xr:uid="{00000000-0005-0000-0000-0000A6260000}"/>
    <cellStyle name="20% - Accent3 68 2 4 2" xfId="35498" xr:uid="{00000000-0005-0000-0000-0000A7260000}"/>
    <cellStyle name="20% - Accent3 68 2 5" xfId="24406" xr:uid="{00000000-0005-0000-0000-0000A8260000}"/>
    <cellStyle name="20% - Accent3 68 3" xfId="4869" xr:uid="{00000000-0005-0000-0000-0000A9260000}"/>
    <cellStyle name="20% - Accent3 68 3 2" xfId="9452" xr:uid="{00000000-0005-0000-0000-0000AA260000}"/>
    <cellStyle name="20% - Accent3 68 3 2 2" xfId="20549" xr:uid="{00000000-0005-0000-0000-0000AB260000}"/>
    <cellStyle name="20% - Accent3 68 3 2 2 2" xfId="42813" xr:uid="{00000000-0005-0000-0000-0000AC260000}"/>
    <cellStyle name="20% - Accent3 68 3 2 3" xfId="31721" xr:uid="{00000000-0005-0000-0000-0000AD260000}"/>
    <cellStyle name="20% - Accent3 68 3 3" xfId="15966" xr:uid="{00000000-0005-0000-0000-0000AE260000}"/>
    <cellStyle name="20% - Accent3 68 3 3 2" xfId="38231" xr:uid="{00000000-0005-0000-0000-0000AF260000}"/>
    <cellStyle name="20% - Accent3 68 3 4" xfId="27139" xr:uid="{00000000-0005-0000-0000-0000B0260000}"/>
    <cellStyle name="20% - Accent3 68 4" xfId="3060" xr:uid="{00000000-0005-0000-0000-0000B1260000}"/>
    <cellStyle name="20% - Accent3 68 4 2" xfId="7643" xr:uid="{00000000-0005-0000-0000-0000B2260000}"/>
    <cellStyle name="20% - Accent3 68 4 2 2" xfId="18740" xr:uid="{00000000-0005-0000-0000-0000B3260000}"/>
    <cellStyle name="20% - Accent3 68 4 2 2 2" xfId="41004" xr:uid="{00000000-0005-0000-0000-0000B4260000}"/>
    <cellStyle name="20% - Accent3 68 4 2 3" xfId="29912" xr:uid="{00000000-0005-0000-0000-0000B5260000}"/>
    <cellStyle name="20% - Accent3 68 4 3" xfId="14157" xr:uid="{00000000-0005-0000-0000-0000B6260000}"/>
    <cellStyle name="20% - Accent3 68 4 3 2" xfId="36422" xr:uid="{00000000-0005-0000-0000-0000B7260000}"/>
    <cellStyle name="20% - Accent3 68 4 4" xfId="25330" xr:uid="{00000000-0005-0000-0000-0000B8260000}"/>
    <cellStyle name="20% - Accent3 68 5" xfId="5795" xr:uid="{00000000-0005-0000-0000-0000B9260000}"/>
    <cellStyle name="20% - Accent3 68 5 2" xfId="16892" xr:uid="{00000000-0005-0000-0000-0000BA260000}"/>
    <cellStyle name="20% - Accent3 68 5 2 2" xfId="39156" xr:uid="{00000000-0005-0000-0000-0000BB260000}"/>
    <cellStyle name="20% - Accent3 68 5 3" xfId="28064" xr:uid="{00000000-0005-0000-0000-0000BC260000}"/>
    <cellStyle name="20% - Accent3 68 6" xfId="12307" xr:uid="{00000000-0005-0000-0000-0000BD260000}"/>
    <cellStyle name="20% - Accent3 68 6 2" xfId="34573" xr:uid="{00000000-0005-0000-0000-0000BE260000}"/>
    <cellStyle name="20% - Accent3 68 7" xfId="23481" xr:uid="{00000000-0005-0000-0000-0000BF260000}"/>
    <cellStyle name="20% - Accent3 69" xfId="1212" xr:uid="{00000000-0005-0000-0000-0000C0260000}"/>
    <cellStyle name="20% - Accent3 69 2" xfId="2149" xr:uid="{00000000-0005-0000-0000-0000C1260000}"/>
    <cellStyle name="20% - Accent3 69 2 2" xfId="6732" xr:uid="{00000000-0005-0000-0000-0000C2260000}"/>
    <cellStyle name="20% - Accent3 69 2 2 2" xfId="17829" xr:uid="{00000000-0005-0000-0000-0000C3260000}"/>
    <cellStyle name="20% - Accent3 69 2 2 2 2" xfId="40093" xr:uid="{00000000-0005-0000-0000-0000C4260000}"/>
    <cellStyle name="20% - Accent3 69 2 2 3" xfId="29001" xr:uid="{00000000-0005-0000-0000-0000C5260000}"/>
    <cellStyle name="20% - Accent3 69 2 3" xfId="13246" xr:uid="{00000000-0005-0000-0000-0000C6260000}"/>
    <cellStyle name="20% - Accent3 69 2 3 2" xfId="35511" xr:uid="{00000000-0005-0000-0000-0000C7260000}"/>
    <cellStyle name="20% - Accent3 69 2 4" xfId="24419" xr:uid="{00000000-0005-0000-0000-0000C8260000}"/>
    <cellStyle name="20% - Accent3 69 3" xfId="3958" xr:uid="{00000000-0005-0000-0000-0000C9260000}"/>
    <cellStyle name="20% - Accent3 69 3 2" xfId="8541" xr:uid="{00000000-0005-0000-0000-0000CA260000}"/>
    <cellStyle name="20% - Accent3 69 3 2 2" xfId="19638" xr:uid="{00000000-0005-0000-0000-0000CB260000}"/>
    <cellStyle name="20% - Accent3 69 3 2 2 2" xfId="41902" xr:uid="{00000000-0005-0000-0000-0000CC260000}"/>
    <cellStyle name="20% - Accent3 69 3 2 3" xfId="30810" xr:uid="{00000000-0005-0000-0000-0000CD260000}"/>
    <cellStyle name="20% - Accent3 69 3 3" xfId="15055" xr:uid="{00000000-0005-0000-0000-0000CE260000}"/>
    <cellStyle name="20% - Accent3 69 3 3 2" xfId="37320" xr:uid="{00000000-0005-0000-0000-0000CF260000}"/>
    <cellStyle name="20% - Accent3 69 3 4" xfId="26228" xr:uid="{00000000-0005-0000-0000-0000D0260000}"/>
    <cellStyle name="20% - Accent3 69 4" xfId="5808" xr:uid="{00000000-0005-0000-0000-0000D1260000}"/>
    <cellStyle name="20% - Accent3 69 4 2" xfId="16905" xr:uid="{00000000-0005-0000-0000-0000D2260000}"/>
    <cellStyle name="20% - Accent3 69 4 2 2" xfId="39169" xr:uid="{00000000-0005-0000-0000-0000D3260000}"/>
    <cellStyle name="20% - Accent3 69 4 3" xfId="28077" xr:uid="{00000000-0005-0000-0000-0000D4260000}"/>
    <cellStyle name="20% - Accent3 69 5" xfId="12320" xr:uid="{00000000-0005-0000-0000-0000D5260000}"/>
    <cellStyle name="20% - Accent3 69 5 2" xfId="34586" xr:uid="{00000000-0005-0000-0000-0000D6260000}"/>
    <cellStyle name="20% - Accent3 69 6" xfId="23494" xr:uid="{00000000-0005-0000-0000-0000D7260000}"/>
    <cellStyle name="20% - Accent3 7" xfId="182" xr:uid="{00000000-0005-0000-0000-0000D8260000}"/>
    <cellStyle name="20% - Accent3 7 2" xfId="1334" xr:uid="{00000000-0005-0000-0000-0000D9260000}"/>
    <cellStyle name="20% - Accent3 7 2 2" xfId="3152" xr:uid="{00000000-0005-0000-0000-0000DA260000}"/>
    <cellStyle name="20% - Accent3 7 2 2 2" xfId="7735" xr:uid="{00000000-0005-0000-0000-0000DB260000}"/>
    <cellStyle name="20% - Accent3 7 2 2 2 2" xfId="18832" xr:uid="{00000000-0005-0000-0000-0000DC260000}"/>
    <cellStyle name="20% - Accent3 7 2 2 2 2 2" xfId="41096" xr:uid="{00000000-0005-0000-0000-0000DD260000}"/>
    <cellStyle name="20% - Accent3 7 2 2 2 3" xfId="30004" xr:uid="{00000000-0005-0000-0000-0000DE260000}"/>
    <cellStyle name="20% - Accent3 7 2 2 3" xfId="14249" xr:uid="{00000000-0005-0000-0000-0000DF260000}"/>
    <cellStyle name="20% - Accent3 7 2 2 3 2" xfId="36514" xr:uid="{00000000-0005-0000-0000-0000E0260000}"/>
    <cellStyle name="20% - Accent3 7 2 2 4" xfId="25422" xr:uid="{00000000-0005-0000-0000-0000E1260000}"/>
    <cellStyle name="20% - Accent3 7 2 3" xfId="5926" xr:uid="{00000000-0005-0000-0000-0000E2260000}"/>
    <cellStyle name="20% - Accent3 7 2 3 2" xfId="17023" xr:uid="{00000000-0005-0000-0000-0000E3260000}"/>
    <cellStyle name="20% - Accent3 7 2 3 2 2" xfId="39287" xr:uid="{00000000-0005-0000-0000-0000E4260000}"/>
    <cellStyle name="20% - Accent3 7 2 3 3" xfId="28195" xr:uid="{00000000-0005-0000-0000-0000E5260000}"/>
    <cellStyle name="20% - Accent3 7 2 4" xfId="12439" xr:uid="{00000000-0005-0000-0000-0000E6260000}"/>
    <cellStyle name="20% - Accent3 7 2 4 2" xfId="34704" xr:uid="{00000000-0005-0000-0000-0000E7260000}"/>
    <cellStyle name="20% - Accent3 7 2 5" xfId="23612" xr:uid="{00000000-0005-0000-0000-0000E8260000}"/>
    <cellStyle name="20% - Accent3 7 3" xfId="4076" xr:uid="{00000000-0005-0000-0000-0000E9260000}"/>
    <cellStyle name="20% - Accent3 7 3 2" xfId="8659" xr:uid="{00000000-0005-0000-0000-0000EA260000}"/>
    <cellStyle name="20% - Accent3 7 3 2 2" xfId="19756" xr:uid="{00000000-0005-0000-0000-0000EB260000}"/>
    <cellStyle name="20% - Accent3 7 3 2 2 2" xfId="42020" xr:uid="{00000000-0005-0000-0000-0000EC260000}"/>
    <cellStyle name="20% - Accent3 7 3 2 3" xfId="30928" xr:uid="{00000000-0005-0000-0000-0000ED260000}"/>
    <cellStyle name="20% - Accent3 7 3 3" xfId="15173" xr:uid="{00000000-0005-0000-0000-0000EE260000}"/>
    <cellStyle name="20% - Accent3 7 3 3 2" xfId="37438" xr:uid="{00000000-0005-0000-0000-0000EF260000}"/>
    <cellStyle name="20% - Accent3 7 3 4" xfId="26346" xr:uid="{00000000-0005-0000-0000-0000F0260000}"/>
    <cellStyle name="20% - Accent3 7 4" xfId="2267" xr:uid="{00000000-0005-0000-0000-0000F1260000}"/>
    <cellStyle name="20% - Accent3 7 4 2" xfId="6850" xr:uid="{00000000-0005-0000-0000-0000F2260000}"/>
    <cellStyle name="20% - Accent3 7 4 2 2" xfId="17947" xr:uid="{00000000-0005-0000-0000-0000F3260000}"/>
    <cellStyle name="20% - Accent3 7 4 2 2 2" xfId="40211" xr:uid="{00000000-0005-0000-0000-0000F4260000}"/>
    <cellStyle name="20% - Accent3 7 4 2 3" xfId="29119" xr:uid="{00000000-0005-0000-0000-0000F5260000}"/>
    <cellStyle name="20% - Accent3 7 4 3" xfId="13364" xr:uid="{00000000-0005-0000-0000-0000F6260000}"/>
    <cellStyle name="20% - Accent3 7 4 3 2" xfId="35629" xr:uid="{00000000-0005-0000-0000-0000F7260000}"/>
    <cellStyle name="20% - Accent3 7 4 4" xfId="24537" xr:uid="{00000000-0005-0000-0000-0000F8260000}"/>
    <cellStyle name="20% - Accent3 7 5" xfId="5001" xr:uid="{00000000-0005-0000-0000-0000F9260000}"/>
    <cellStyle name="20% - Accent3 7 5 2" xfId="16098" xr:uid="{00000000-0005-0000-0000-0000FA260000}"/>
    <cellStyle name="20% - Accent3 7 5 2 2" xfId="38362" xr:uid="{00000000-0005-0000-0000-0000FB260000}"/>
    <cellStyle name="20% - Accent3 7 5 3" xfId="27270" xr:uid="{00000000-0005-0000-0000-0000FC260000}"/>
    <cellStyle name="20% - Accent3 7 6" xfId="410" xr:uid="{00000000-0005-0000-0000-0000FD260000}"/>
    <cellStyle name="20% - Accent3 7 6 2" xfId="11526" xr:uid="{00000000-0005-0000-0000-0000FE260000}"/>
    <cellStyle name="20% - Accent3 7 6 2 2" xfId="33792" xr:uid="{00000000-0005-0000-0000-0000FF260000}"/>
    <cellStyle name="20% - Accent3 7 6 3" xfId="22700" xr:uid="{00000000-0005-0000-0000-000000270000}"/>
    <cellStyle name="20% - Accent3 7 7" xfId="11303" xr:uid="{00000000-0005-0000-0000-000001270000}"/>
    <cellStyle name="20% - Accent3 7 7 2" xfId="33569" xr:uid="{00000000-0005-0000-0000-000002270000}"/>
    <cellStyle name="20% - Accent3 7 8" xfId="22477" xr:uid="{00000000-0005-0000-0000-000003270000}"/>
    <cellStyle name="20% - Accent3 70" xfId="1225" xr:uid="{00000000-0005-0000-0000-000004270000}"/>
    <cellStyle name="20% - Accent3 70 2" xfId="2162" xr:uid="{00000000-0005-0000-0000-000005270000}"/>
    <cellStyle name="20% - Accent3 70 2 2" xfId="6745" xr:uid="{00000000-0005-0000-0000-000006270000}"/>
    <cellStyle name="20% - Accent3 70 2 2 2" xfId="17842" xr:uid="{00000000-0005-0000-0000-000007270000}"/>
    <cellStyle name="20% - Accent3 70 2 2 2 2" xfId="40106" xr:uid="{00000000-0005-0000-0000-000008270000}"/>
    <cellStyle name="20% - Accent3 70 2 2 3" xfId="29014" xr:uid="{00000000-0005-0000-0000-000009270000}"/>
    <cellStyle name="20% - Accent3 70 2 3" xfId="13259" xr:uid="{00000000-0005-0000-0000-00000A270000}"/>
    <cellStyle name="20% - Accent3 70 2 3 2" xfId="35524" xr:uid="{00000000-0005-0000-0000-00000B270000}"/>
    <cellStyle name="20% - Accent3 70 2 4" xfId="24432" xr:uid="{00000000-0005-0000-0000-00000C270000}"/>
    <cellStyle name="20% - Accent3 70 3" xfId="3971" xr:uid="{00000000-0005-0000-0000-00000D270000}"/>
    <cellStyle name="20% - Accent3 70 3 2" xfId="8554" xr:uid="{00000000-0005-0000-0000-00000E270000}"/>
    <cellStyle name="20% - Accent3 70 3 2 2" xfId="19651" xr:uid="{00000000-0005-0000-0000-00000F270000}"/>
    <cellStyle name="20% - Accent3 70 3 2 2 2" xfId="41915" xr:uid="{00000000-0005-0000-0000-000010270000}"/>
    <cellStyle name="20% - Accent3 70 3 2 3" xfId="30823" xr:uid="{00000000-0005-0000-0000-000011270000}"/>
    <cellStyle name="20% - Accent3 70 3 3" xfId="15068" xr:uid="{00000000-0005-0000-0000-000012270000}"/>
    <cellStyle name="20% - Accent3 70 3 3 2" xfId="37333" xr:uid="{00000000-0005-0000-0000-000013270000}"/>
    <cellStyle name="20% - Accent3 70 3 4" xfId="26241" xr:uid="{00000000-0005-0000-0000-000014270000}"/>
    <cellStyle name="20% - Accent3 70 4" xfId="5821" xr:uid="{00000000-0005-0000-0000-000015270000}"/>
    <cellStyle name="20% - Accent3 70 4 2" xfId="16918" xr:uid="{00000000-0005-0000-0000-000016270000}"/>
    <cellStyle name="20% - Accent3 70 4 2 2" xfId="39182" xr:uid="{00000000-0005-0000-0000-000017270000}"/>
    <cellStyle name="20% - Accent3 70 4 3" xfId="28090" xr:uid="{00000000-0005-0000-0000-000018270000}"/>
    <cellStyle name="20% - Accent3 70 5" xfId="12333" xr:uid="{00000000-0005-0000-0000-000019270000}"/>
    <cellStyle name="20% - Accent3 70 5 2" xfId="34599" xr:uid="{00000000-0005-0000-0000-00001A270000}"/>
    <cellStyle name="20% - Accent3 70 6" xfId="23507" xr:uid="{00000000-0005-0000-0000-00001B270000}"/>
    <cellStyle name="20% - Accent3 71" xfId="1238" xr:uid="{00000000-0005-0000-0000-00001C270000}"/>
    <cellStyle name="20% - Accent3 71 2" xfId="2175" xr:uid="{00000000-0005-0000-0000-00001D270000}"/>
    <cellStyle name="20% - Accent3 71 2 2" xfId="6758" xr:uid="{00000000-0005-0000-0000-00001E270000}"/>
    <cellStyle name="20% - Accent3 71 2 2 2" xfId="17855" xr:uid="{00000000-0005-0000-0000-00001F270000}"/>
    <cellStyle name="20% - Accent3 71 2 2 2 2" xfId="40119" xr:uid="{00000000-0005-0000-0000-000020270000}"/>
    <cellStyle name="20% - Accent3 71 2 2 3" xfId="29027" xr:uid="{00000000-0005-0000-0000-000021270000}"/>
    <cellStyle name="20% - Accent3 71 2 3" xfId="13272" xr:uid="{00000000-0005-0000-0000-000022270000}"/>
    <cellStyle name="20% - Accent3 71 2 3 2" xfId="35537" xr:uid="{00000000-0005-0000-0000-000023270000}"/>
    <cellStyle name="20% - Accent3 71 2 4" xfId="24445" xr:uid="{00000000-0005-0000-0000-000024270000}"/>
    <cellStyle name="20% - Accent3 71 3" xfId="3984" xr:uid="{00000000-0005-0000-0000-000025270000}"/>
    <cellStyle name="20% - Accent3 71 3 2" xfId="8567" xr:uid="{00000000-0005-0000-0000-000026270000}"/>
    <cellStyle name="20% - Accent3 71 3 2 2" xfId="19664" xr:uid="{00000000-0005-0000-0000-000027270000}"/>
    <cellStyle name="20% - Accent3 71 3 2 2 2" xfId="41928" xr:uid="{00000000-0005-0000-0000-000028270000}"/>
    <cellStyle name="20% - Accent3 71 3 2 3" xfId="30836" xr:uid="{00000000-0005-0000-0000-000029270000}"/>
    <cellStyle name="20% - Accent3 71 3 3" xfId="15081" xr:uid="{00000000-0005-0000-0000-00002A270000}"/>
    <cellStyle name="20% - Accent3 71 3 3 2" xfId="37346" xr:uid="{00000000-0005-0000-0000-00002B270000}"/>
    <cellStyle name="20% - Accent3 71 3 4" xfId="26254" xr:uid="{00000000-0005-0000-0000-00002C270000}"/>
    <cellStyle name="20% - Accent3 71 4" xfId="5834" xr:uid="{00000000-0005-0000-0000-00002D270000}"/>
    <cellStyle name="20% - Accent3 71 4 2" xfId="16931" xr:uid="{00000000-0005-0000-0000-00002E270000}"/>
    <cellStyle name="20% - Accent3 71 4 2 2" xfId="39195" xr:uid="{00000000-0005-0000-0000-00002F270000}"/>
    <cellStyle name="20% - Accent3 71 4 3" xfId="28103" xr:uid="{00000000-0005-0000-0000-000030270000}"/>
    <cellStyle name="20% - Accent3 71 5" xfId="12346" xr:uid="{00000000-0005-0000-0000-000031270000}"/>
    <cellStyle name="20% - Accent3 71 5 2" xfId="34612" xr:uid="{00000000-0005-0000-0000-000032270000}"/>
    <cellStyle name="20% - Accent3 71 6" xfId="23520" xr:uid="{00000000-0005-0000-0000-000033270000}"/>
    <cellStyle name="20% - Accent3 72" xfId="1249" xr:uid="{00000000-0005-0000-0000-000034270000}"/>
    <cellStyle name="20% - Accent3 72 2" xfId="3070" xr:uid="{00000000-0005-0000-0000-000035270000}"/>
    <cellStyle name="20% - Accent3 72 2 2" xfId="7653" xr:uid="{00000000-0005-0000-0000-000036270000}"/>
    <cellStyle name="20% - Accent3 72 2 2 2" xfId="18750" xr:uid="{00000000-0005-0000-0000-000037270000}"/>
    <cellStyle name="20% - Accent3 72 2 2 2 2" xfId="41014" xr:uid="{00000000-0005-0000-0000-000038270000}"/>
    <cellStyle name="20% - Accent3 72 2 2 3" xfId="29922" xr:uid="{00000000-0005-0000-0000-000039270000}"/>
    <cellStyle name="20% - Accent3 72 2 3" xfId="14167" xr:uid="{00000000-0005-0000-0000-00003A270000}"/>
    <cellStyle name="20% - Accent3 72 2 3 2" xfId="36432" xr:uid="{00000000-0005-0000-0000-00003B270000}"/>
    <cellStyle name="20% - Accent3 72 2 4" xfId="25340" xr:uid="{00000000-0005-0000-0000-00003C270000}"/>
    <cellStyle name="20% - Accent3 72 3" xfId="5844" xr:uid="{00000000-0005-0000-0000-00003D270000}"/>
    <cellStyle name="20% - Accent3 72 3 2" xfId="16941" xr:uid="{00000000-0005-0000-0000-00003E270000}"/>
    <cellStyle name="20% - Accent3 72 3 2 2" xfId="39205" xr:uid="{00000000-0005-0000-0000-00003F270000}"/>
    <cellStyle name="20% - Accent3 72 3 3" xfId="28113" xr:uid="{00000000-0005-0000-0000-000040270000}"/>
    <cellStyle name="20% - Accent3 72 4" xfId="12357" xr:uid="{00000000-0005-0000-0000-000041270000}"/>
    <cellStyle name="20% - Accent3 72 4 2" xfId="34622" xr:uid="{00000000-0005-0000-0000-000042270000}"/>
    <cellStyle name="20% - Accent3 72 5" xfId="23530" xr:uid="{00000000-0005-0000-0000-000043270000}"/>
    <cellStyle name="20% - Accent3 73" xfId="3994" xr:uid="{00000000-0005-0000-0000-000044270000}"/>
    <cellStyle name="20% - Accent3 73 2" xfId="8577" xr:uid="{00000000-0005-0000-0000-000045270000}"/>
    <cellStyle name="20% - Accent3 73 2 2" xfId="19674" xr:uid="{00000000-0005-0000-0000-000046270000}"/>
    <cellStyle name="20% - Accent3 73 2 2 2" xfId="41938" xr:uid="{00000000-0005-0000-0000-000047270000}"/>
    <cellStyle name="20% - Accent3 73 2 3" xfId="30846" xr:uid="{00000000-0005-0000-0000-000048270000}"/>
    <cellStyle name="20% - Accent3 73 3" xfId="15091" xr:uid="{00000000-0005-0000-0000-000049270000}"/>
    <cellStyle name="20% - Accent3 73 3 2" xfId="37356" xr:uid="{00000000-0005-0000-0000-00004A270000}"/>
    <cellStyle name="20% - Accent3 73 4" xfId="26264" xr:uid="{00000000-0005-0000-0000-00004B270000}"/>
    <cellStyle name="20% - Accent3 74" xfId="2185" xr:uid="{00000000-0005-0000-0000-00004C270000}"/>
    <cellStyle name="20% - Accent3 74 2" xfId="6768" xr:uid="{00000000-0005-0000-0000-00004D270000}"/>
    <cellStyle name="20% - Accent3 74 2 2" xfId="17865" xr:uid="{00000000-0005-0000-0000-00004E270000}"/>
    <cellStyle name="20% - Accent3 74 2 2 2" xfId="40129" xr:uid="{00000000-0005-0000-0000-00004F270000}"/>
    <cellStyle name="20% - Accent3 74 2 3" xfId="29037" xr:uid="{00000000-0005-0000-0000-000050270000}"/>
    <cellStyle name="20% - Accent3 74 3" xfId="13282" xr:uid="{00000000-0005-0000-0000-000051270000}"/>
    <cellStyle name="20% - Accent3 74 3 2" xfId="35547" xr:uid="{00000000-0005-0000-0000-000052270000}"/>
    <cellStyle name="20% - Accent3 74 4" xfId="24455" xr:uid="{00000000-0005-0000-0000-000053270000}"/>
    <cellStyle name="20% - Accent3 75" xfId="4882" xr:uid="{00000000-0005-0000-0000-000054270000}"/>
    <cellStyle name="20% - Accent3 75 2" xfId="9465" xr:uid="{00000000-0005-0000-0000-000055270000}"/>
    <cellStyle name="20% - Accent3 75 2 2" xfId="20562" xr:uid="{00000000-0005-0000-0000-000056270000}"/>
    <cellStyle name="20% - Accent3 75 2 2 2" xfId="42826" xr:uid="{00000000-0005-0000-0000-000057270000}"/>
    <cellStyle name="20% - Accent3 75 2 3" xfId="31734" xr:uid="{00000000-0005-0000-0000-000058270000}"/>
    <cellStyle name="20% - Accent3 75 3" xfId="15979" xr:uid="{00000000-0005-0000-0000-000059270000}"/>
    <cellStyle name="20% - Accent3 75 3 2" xfId="38244" xr:uid="{00000000-0005-0000-0000-00005A270000}"/>
    <cellStyle name="20% - Accent3 75 4" xfId="27152" xr:uid="{00000000-0005-0000-0000-00005B270000}"/>
    <cellStyle name="20% - Accent3 76" xfId="4908" xr:uid="{00000000-0005-0000-0000-00005C270000}"/>
    <cellStyle name="20% - Accent3 76 2" xfId="16005" xr:uid="{00000000-0005-0000-0000-00005D270000}"/>
    <cellStyle name="20% - Accent3 76 2 2" xfId="38270" xr:uid="{00000000-0005-0000-0000-00005E270000}"/>
    <cellStyle name="20% - Accent3 76 3" xfId="27178" xr:uid="{00000000-0005-0000-0000-00005F270000}"/>
    <cellStyle name="20% - Accent3 77" xfId="4919" xr:uid="{00000000-0005-0000-0000-000060270000}"/>
    <cellStyle name="20% - Accent3 77 2" xfId="16016" xr:uid="{00000000-0005-0000-0000-000061270000}"/>
    <cellStyle name="20% - Accent3 77 2 2" xfId="38280" xr:uid="{00000000-0005-0000-0000-000062270000}"/>
    <cellStyle name="20% - Accent3 77 3" xfId="27188" xr:uid="{00000000-0005-0000-0000-000063270000}"/>
    <cellStyle name="20% - Accent3 78" xfId="9491" xr:uid="{00000000-0005-0000-0000-000064270000}"/>
    <cellStyle name="20% - Accent3 78 2" xfId="20588" xr:uid="{00000000-0005-0000-0000-000065270000}"/>
    <cellStyle name="20% - Accent3 78 2 2" xfId="42852" xr:uid="{00000000-0005-0000-0000-000066270000}"/>
    <cellStyle name="20% - Accent3 78 3" xfId="31760" xr:uid="{00000000-0005-0000-0000-000067270000}"/>
    <cellStyle name="20% - Accent3 79" xfId="9505" xr:uid="{00000000-0005-0000-0000-000068270000}"/>
    <cellStyle name="20% - Accent3 79 2" xfId="20601" xr:uid="{00000000-0005-0000-0000-000069270000}"/>
    <cellStyle name="20% - Accent3 79 2 2" xfId="42865" xr:uid="{00000000-0005-0000-0000-00006A270000}"/>
    <cellStyle name="20% - Accent3 79 3" xfId="31773" xr:uid="{00000000-0005-0000-0000-00006B270000}"/>
    <cellStyle name="20% - Accent3 8" xfId="195" xr:uid="{00000000-0005-0000-0000-00006C270000}"/>
    <cellStyle name="20% - Accent3 8 2" xfId="1347" xr:uid="{00000000-0005-0000-0000-00006D270000}"/>
    <cellStyle name="20% - Accent3 8 2 2" xfId="3165" xr:uid="{00000000-0005-0000-0000-00006E270000}"/>
    <cellStyle name="20% - Accent3 8 2 2 2" xfId="7748" xr:uid="{00000000-0005-0000-0000-00006F270000}"/>
    <cellStyle name="20% - Accent3 8 2 2 2 2" xfId="18845" xr:uid="{00000000-0005-0000-0000-000070270000}"/>
    <cellStyle name="20% - Accent3 8 2 2 2 2 2" xfId="41109" xr:uid="{00000000-0005-0000-0000-000071270000}"/>
    <cellStyle name="20% - Accent3 8 2 2 2 3" xfId="30017" xr:uid="{00000000-0005-0000-0000-000072270000}"/>
    <cellStyle name="20% - Accent3 8 2 2 3" xfId="14262" xr:uid="{00000000-0005-0000-0000-000073270000}"/>
    <cellStyle name="20% - Accent3 8 2 2 3 2" xfId="36527" xr:uid="{00000000-0005-0000-0000-000074270000}"/>
    <cellStyle name="20% - Accent3 8 2 2 4" xfId="25435" xr:uid="{00000000-0005-0000-0000-000075270000}"/>
    <cellStyle name="20% - Accent3 8 2 3" xfId="5939" xr:uid="{00000000-0005-0000-0000-000076270000}"/>
    <cellStyle name="20% - Accent3 8 2 3 2" xfId="17036" xr:uid="{00000000-0005-0000-0000-000077270000}"/>
    <cellStyle name="20% - Accent3 8 2 3 2 2" xfId="39300" xr:uid="{00000000-0005-0000-0000-000078270000}"/>
    <cellStyle name="20% - Accent3 8 2 3 3" xfId="28208" xr:uid="{00000000-0005-0000-0000-000079270000}"/>
    <cellStyle name="20% - Accent3 8 2 4" xfId="12452" xr:uid="{00000000-0005-0000-0000-00007A270000}"/>
    <cellStyle name="20% - Accent3 8 2 4 2" xfId="34717" xr:uid="{00000000-0005-0000-0000-00007B270000}"/>
    <cellStyle name="20% - Accent3 8 2 5" xfId="23625" xr:uid="{00000000-0005-0000-0000-00007C270000}"/>
    <cellStyle name="20% - Accent3 8 3" xfId="4089" xr:uid="{00000000-0005-0000-0000-00007D270000}"/>
    <cellStyle name="20% - Accent3 8 3 2" xfId="8672" xr:uid="{00000000-0005-0000-0000-00007E270000}"/>
    <cellStyle name="20% - Accent3 8 3 2 2" xfId="19769" xr:uid="{00000000-0005-0000-0000-00007F270000}"/>
    <cellStyle name="20% - Accent3 8 3 2 2 2" xfId="42033" xr:uid="{00000000-0005-0000-0000-000080270000}"/>
    <cellStyle name="20% - Accent3 8 3 2 3" xfId="30941" xr:uid="{00000000-0005-0000-0000-000081270000}"/>
    <cellStyle name="20% - Accent3 8 3 3" xfId="15186" xr:uid="{00000000-0005-0000-0000-000082270000}"/>
    <cellStyle name="20% - Accent3 8 3 3 2" xfId="37451" xr:uid="{00000000-0005-0000-0000-000083270000}"/>
    <cellStyle name="20% - Accent3 8 3 4" xfId="26359" xr:uid="{00000000-0005-0000-0000-000084270000}"/>
    <cellStyle name="20% - Accent3 8 4" xfId="2280" xr:uid="{00000000-0005-0000-0000-000085270000}"/>
    <cellStyle name="20% - Accent3 8 4 2" xfId="6863" xr:uid="{00000000-0005-0000-0000-000086270000}"/>
    <cellStyle name="20% - Accent3 8 4 2 2" xfId="17960" xr:uid="{00000000-0005-0000-0000-000087270000}"/>
    <cellStyle name="20% - Accent3 8 4 2 2 2" xfId="40224" xr:uid="{00000000-0005-0000-0000-000088270000}"/>
    <cellStyle name="20% - Accent3 8 4 2 3" xfId="29132" xr:uid="{00000000-0005-0000-0000-000089270000}"/>
    <cellStyle name="20% - Accent3 8 4 3" xfId="13377" xr:uid="{00000000-0005-0000-0000-00008A270000}"/>
    <cellStyle name="20% - Accent3 8 4 3 2" xfId="35642" xr:uid="{00000000-0005-0000-0000-00008B270000}"/>
    <cellStyle name="20% - Accent3 8 4 4" xfId="24550" xr:uid="{00000000-0005-0000-0000-00008C270000}"/>
    <cellStyle name="20% - Accent3 8 5" xfId="5014" xr:uid="{00000000-0005-0000-0000-00008D270000}"/>
    <cellStyle name="20% - Accent3 8 5 2" xfId="16111" xr:uid="{00000000-0005-0000-0000-00008E270000}"/>
    <cellStyle name="20% - Accent3 8 5 2 2" xfId="38375" xr:uid="{00000000-0005-0000-0000-00008F270000}"/>
    <cellStyle name="20% - Accent3 8 5 3" xfId="27283" xr:uid="{00000000-0005-0000-0000-000090270000}"/>
    <cellStyle name="20% - Accent3 8 6" xfId="423" xr:uid="{00000000-0005-0000-0000-000091270000}"/>
    <cellStyle name="20% - Accent3 8 6 2" xfId="11539" xr:uid="{00000000-0005-0000-0000-000092270000}"/>
    <cellStyle name="20% - Accent3 8 6 2 2" xfId="33805" xr:uid="{00000000-0005-0000-0000-000093270000}"/>
    <cellStyle name="20% - Accent3 8 6 3" xfId="22713" xr:uid="{00000000-0005-0000-0000-000094270000}"/>
    <cellStyle name="20% - Accent3 8 7" xfId="11316" xr:uid="{00000000-0005-0000-0000-000095270000}"/>
    <cellStyle name="20% - Accent3 8 7 2" xfId="33582" xr:uid="{00000000-0005-0000-0000-000096270000}"/>
    <cellStyle name="20% - Accent3 8 8" xfId="22490" xr:uid="{00000000-0005-0000-0000-000097270000}"/>
    <cellStyle name="20% - Accent3 80" xfId="9518" xr:uid="{00000000-0005-0000-0000-000098270000}"/>
    <cellStyle name="20% - Accent3 80 2" xfId="20614" xr:uid="{00000000-0005-0000-0000-000099270000}"/>
    <cellStyle name="20% - Accent3 80 2 2" xfId="42878" xr:uid="{00000000-0005-0000-0000-00009A270000}"/>
    <cellStyle name="20% - Accent3 80 3" xfId="31786" xr:uid="{00000000-0005-0000-0000-00009B270000}"/>
    <cellStyle name="20% - Accent3 81" xfId="9531" xr:uid="{00000000-0005-0000-0000-00009C270000}"/>
    <cellStyle name="20% - Accent3 81 2" xfId="20627" xr:uid="{00000000-0005-0000-0000-00009D270000}"/>
    <cellStyle name="20% - Accent3 81 2 2" xfId="42891" xr:uid="{00000000-0005-0000-0000-00009E270000}"/>
    <cellStyle name="20% - Accent3 81 3" xfId="31799" xr:uid="{00000000-0005-0000-0000-00009F270000}"/>
    <cellStyle name="20% - Accent3 82" xfId="9557" xr:uid="{00000000-0005-0000-0000-0000A0270000}"/>
    <cellStyle name="20% - Accent3 82 2" xfId="20653" xr:uid="{00000000-0005-0000-0000-0000A1270000}"/>
    <cellStyle name="20% - Accent3 82 2 2" xfId="42917" xr:uid="{00000000-0005-0000-0000-0000A2270000}"/>
    <cellStyle name="20% - Accent3 82 3" xfId="31825" xr:uid="{00000000-0005-0000-0000-0000A3270000}"/>
    <cellStyle name="20% - Accent3 83" xfId="9583" xr:uid="{00000000-0005-0000-0000-0000A4270000}"/>
    <cellStyle name="20% - Accent3 83 2" xfId="20679" xr:uid="{00000000-0005-0000-0000-0000A5270000}"/>
    <cellStyle name="20% - Accent3 83 2 2" xfId="42943" xr:uid="{00000000-0005-0000-0000-0000A6270000}"/>
    <cellStyle name="20% - Accent3 83 3" xfId="31851" xr:uid="{00000000-0005-0000-0000-0000A7270000}"/>
    <cellStyle name="20% - Accent3 84" xfId="9609" xr:uid="{00000000-0005-0000-0000-0000A8270000}"/>
    <cellStyle name="20% - Accent3 84 2" xfId="20705" xr:uid="{00000000-0005-0000-0000-0000A9270000}"/>
    <cellStyle name="20% - Accent3 84 2 2" xfId="42969" xr:uid="{00000000-0005-0000-0000-0000AA270000}"/>
    <cellStyle name="20% - Accent3 84 3" xfId="31877" xr:uid="{00000000-0005-0000-0000-0000AB270000}"/>
    <cellStyle name="20% - Accent3 85" xfId="9635" xr:uid="{00000000-0005-0000-0000-0000AC270000}"/>
    <cellStyle name="20% - Accent3 85 2" xfId="20731" xr:uid="{00000000-0005-0000-0000-0000AD270000}"/>
    <cellStyle name="20% - Accent3 85 2 2" xfId="42995" xr:uid="{00000000-0005-0000-0000-0000AE270000}"/>
    <cellStyle name="20% - Accent3 85 3" xfId="31903" xr:uid="{00000000-0005-0000-0000-0000AF270000}"/>
    <cellStyle name="20% - Accent3 86" xfId="9661" xr:uid="{00000000-0005-0000-0000-0000B0270000}"/>
    <cellStyle name="20% - Accent3 86 2" xfId="20757" xr:uid="{00000000-0005-0000-0000-0000B1270000}"/>
    <cellStyle name="20% - Accent3 86 2 2" xfId="43021" xr:uid="{00000000-0005-0000-0000-0000B2270000}"/>
    <cellStyle name="20% - Accent3 86 3" xfId="31929" xr:uid="{00000000-0005-0000-0000-0000B3270000}"/>
    <cellStyle name="20% - Accent3 87" xfId="9687" xr:uid="{00000000-0005-0000-0000-0000B4270000}"/>
    <cellStyle name="20% - Accent3 87 2" xfId="20783" xr:uid="{00000000-0005-0000-0000-0000B5270000}"/>
    <cellStyle name="20% - Accent3 87 2 2" xfId="43047" xr:uid="{00000000-0005-0000-0000-0000B6270000}"/>
    <cellStyle name="20% - Accent3 87 3" xfId="31955" xr:uid="{00000000-0005-0000-0000-0000B7270000}"/>
    <cellStyle name="20% - Accent3 88" xfId="9713" xr:uid="{00000000-0005-0000-0000-0000B8270000}"/>
    <cellStyle name="20% - Accent3 88 2" xfId="20809" xr:uid="{00000000-0005-0000-0000-0000B9270000}"/>
    <cellStyle name="20% - Accent3 88 2 2" xfId="43073" xr:uid="{00000000-0005-0000-0000-0000BA270000}"/>
    <cellStyle name="20% - Accent3 88 3" xfId="31981" xr:uid="{00000000-0005-0000-0000-0000BB270000}"/>
    <cellStyle name="20% - Accent3 89" xfId="9739" xr:uid="{00000000-0005-0000-0000-0000BC270000}"/>
    <cellStyle name="20% - Accent3 89 2" xfId="20835" xr:uid="{00000000-0005-0000-0000-0000BD270000}"/>
    <cellStyle name="20% - Accent3 89 2 2" xfId="43099" xr:uid="{00000000-0005-0000-0000-0000BE270000}"/>
    <cellStyle name="20% - Accent3 89 3" xfId="32007" xr:uid="{00000000-0005-0000-0000-0000BF270000}"/>
    <cellStyle name="20% - Accent3 9" xfId="208" xr:uid="{00000000-0005-0000-0000-0000C0270000}"/>
    <cellStyle name="20% - Accent3 9 2" xfId="1360" xr:uid="{00000000-0005-0000-0000-0000C1270000}"/>
    <cellStyle name="20% - Accent3 9 2 2" xfId="3178" xr:uid="{00000000-0005-0000-0000-0000C2270000}"/>
    <cellStyle name="20% - Accent3 9 2 2 2" xfId="7761" xr:uid="{00000000-0005-0000-0000-0000C3270000}"/>
    <cellStyle name="20% - Accent3 9 2 2 2 2" xfId="18858" xr:uid="{00000000-0005-0000-0000-0000C4270000}"/>
    <cellStyle name="20% - Accent3 9 2 2 2 2 2" xfId="41122" xr:uid="{00000000-0005-0000-0000-0000C5270000}"/>
    <cellStyle name="20% - Accent3 9 2 2 2 3" xfId="30030" xr:uid="{00000000-0005-0000-0000-0000C6270000}"/>
    <cellStyle name="20% - Accent3 9 2 2 3" xfId="14275" xr:uid="{00000000-0005-0000-0000-0000C7270000}"/>
    <cellStyle name="20% - Accent3 9 2 2 3 2" xfId="36540" xr:uid="{00000000-0005-0000-0000-0000C8270000}"/>
    <cellStyle name="20% - Accent3 9 2 2 4" xfId="25448" xr:uid="{00000000-0005-0000-0000-0000C9270000}"/>
    <cellStyle name="20% - Accent3 9 2 3" xfId="5952" xr:uid="{00000000-0005-0000-0000-0000CA270000}"/>
    <cellStyle name="20% - Accent3 9 2 3 2" xfId="17049" xr:uid="{00000000-0005-0000-0000-0000CB270000}"/>
    <cellStyle name="20% - Accent3 9 2 3 2 2" xfId="39313" xr:uid="{00000000-0005-0000-0000-0000CC270000}"/>
    <cellStyle name="20% - Accent3 9 2 3 3" xfId="28221" xr:uid="{00000000-0005-0000-0000-0000CD270000}"/>
    <cellStyle name="20% - Accent3 9 2 4" xfId="12465" xr:uid="{00000000-0005-0000-0000-0000CE270000}"/>
    <cellStyle name="20% - Accent3 9 2 4 2" xfId="34730" xr:uid="{00000000-0005-0000-0000-0000CF270000}"/>
    <cellStyle name="20% - Accent3 9 2 5" xfId="23638" xr:uid="{00000000-0005-0000-0000-0000D0270000}"/>
    <cellStyle name="20% - Accent3 9 3" xfId="4102" xr:uid="{00000000-0005-0000-0000-0000D1270000}"/>
    <cellStyle name="20% - Accent3 9 3 2" xfId="8685" xr:uid="{00000000-0005-0000-0000-0000D2270000}"/>
    <cellStyle name="20% - Accent3 9 3 2 2" xfId="19782" xr:uid="{00000000-0005-0000-0000-0000D3270000}"/>
    <cellStyle name="20% - Accent3 9 3 2 2 2" xfId="42046" xr:uid="{00000000-0005-0000-0000-0000D4270000}"/>
    <cellStyle name="20% - Accent3 9 3 2 3" xfId="30954" xr:uid="{00000000-0005-0000-0000-0000D5270000}"/>
    <cellStyle name="20% - Accent3 9 3 3" xfId="15199" xr:uid="{00000000-0005-0000-0000-0000D6270000}"/>
    <cellStyle name="20% - Accent3 9 3 3 2" xfId="37464" xr:uid="{00000000-0005-0000-0000-0000D7270000}"/>
    <cellStyle name="20% - Accent3 9 3 4" xfId="26372" xr:uid="{00000000-0005-0000-0000-0000D8270000}"/>
    <cellStyle name="20% - Accent3 9 4" xfId="2293" xr:uid="{00000000-0005-0000-0000-0000D9270000}"/>
    <cellStyle name="20% - Accent3 9 4 2" xfId="6876" xr:uid="{00000000-0005-0000-0000-0000DA270000}"/>
    <cellStyle name="20% - Accent3 9 4 2 2" xfId="17973" xr:uid="{00000000-0005-0000-0000-0000DB270000}"/>
    <cellStyle name="20% - Accent3 9 4 2 2 2" xfId="40237" xr:uid="{00000000-0005-0000-0000-0000DC270000}"/>
    <cellStyle name="20% - Accent3 9 4 2 3" xfId="29145" xr:uid="{00000000-0005-0000-0000-0000DD270000}"/>
    <cellStyle name="20% - Accent3 9 4 3" xfId="13390" xr:uid="{00000000-0005-0000-0000-0000DE270000}"/>
    <cellStyle name="20% - Accent3 9 4 3 2" xfId="35655" xr:uid="{00000000-0005-0000-0000-0000DF270000}"/>
    <cellStyle name="20% - Accent3 9 4 4" xfId="24563" xr:uid="{00000000-0005-0000-0000-0000E0270000}"/>
    <cellStyle name="20% - Accent3 9 5" xfId="5027" xr:uid="{00000000-0005-0000-0000-0000E1270000}"/>
    <cellStyle name="20% - Accent3 9 5 2" xfId="16124" xr:uid="{00000000-0005-0000-0000-0000E2270000}"/>
    <cellStyle name="20% - Accent3 9 5 2 2" xfId="38388" xr:uid="{00000000-0005-0000-0000-0000E3270000}"/>
    <cellStyle name="20% - Accent3 9 5 3" xfId="27296" xr:uid="{00000000-0005-0000-0000-0000E4270000}"/>
    <cellStyle name="20% - Accent3 9 6" xfId="436" xr:uid="{00000000-0005-0000-0000-0000E5270000}"/>
    <cellStyle name="20% - Accent3 9 6 2" xfId="11552" xr:uid="{00000000-0005-0000-0000-0000E6270000}"/>
    <cellStyle name="20% - Accent3 9 6 2 2" xfId="33818" xr:uid="{00000000-0005-0000-0000-0000E7270000}"/>
    <cellStyle name="20% - Accent3 9 6 3" xfId="22726" xr:uid="{00000000-0005-0000-0000-0000E8270000}"/>
    <cellStyle name="20% - Accent3 9 7" xfId="11329" xr:uid="{00000000-0005-0000-0000-0000E9270000}"/>
    <cellStyle name="20% - Accent3 9 7 2" xfId="33595" xr:uid="{00000000-0005-0000-0000-0000EA270000}"/>
    <cellStyle name="20% - Accent3 9 8" xfId="22503" xr:uid="{00000000-0005-0000-0000-0000EB270000}"/>
    <cellStyle name="20% - Accent3 90" xfId="9765" xr:uid="{00000000-0005-0000-0000-0000EC270000}"/>
    <cellStyle name="20% - Accent3 90 2" xfId="20861" xr:uid="{00000000-0005-0000-0000-0000ED270000}"/>
    <cellStyle name="20% - Accent3 90 2 2" xfId="43125" xr:uid="{00000000-0005-0000-0000-0000EE270000}"/>
    <cellStyle name="20% - Accent3 90 3" xfId="32033" xr:uid="{00000000-0005-0000-0000-0000EF270000}"/>
    <cellStyle name="20% - Accent3 91" xfId="9791" xr:uid="{00000000-0005-0000-0000-0000F0270000}"/>
    <cellStyle name="20% - Accent3 91 2" xfId="20887" xr:uid="{00000000-0005-0000-0000-0000F1270000}"/>
    <cellStyle name="20% - Accent3 91 2 2" xfId="43151" xr:uid="{00000000-0005-0000-0000-0000F2270000}"/>
    <cellStyle name="20% - Accent3 91 3" xfId="32059" xr:uid="{00000000-0005-0000-0000-0000F3270000}"/>
    <cellStyle name="20% - Accent3 92" xfId="9817" xr:uid="{00000000-0005-0000-0000-0000F4270000}"/>
    <cellStyle name="20% - Accent3 92 2" xfId="20913" xr:uid="{00000000-0005-0000-0000-0000F5270000}"/>
    <cellStyle name="20% - Accent3 92 2 2" xfId="43177" xr:uid="{00000000-0005-0000-0000-0000F6270000}"/>
    <cellStyle name="20% - Accent3 92 3" xfId="32085" xr:uid="{00000000-0005-0000-0000-0000F7270000}"/>
    <cellStyle name="20% - Accent3 93" xfId="9843" xr:uid="{00000000-0005-0000-0000-0000F8270000}"/>
    <cellStyle name="20% - Accent3 93 2" xfId="20939" xr:uid="{00000000-0005-0000-0000-0000F9270000}"/>
    <cellStyle name="20% - Accent3 93 2 2" xfId="43203" xr:uid="{00000000-0005-0000-0000-0000FA270000}"/>
    <cellStyle name="20% - Accent3 93 3" xfId="32111" xr:uid="{00000000-0005-0000-0000-0000FB270000}"/>
    <cellStyle name="20% - Accent3 94" xfId="9869" xr:uid="{00000000-0005-0000-0000-0000FC270000}"/>
    <cellStyle name="20% - Accent3 94 2" xfId="20965" xr:uid="{00000000-0005-0000-0000-0000FD270000}"/>
    <cellStyle name="20% - Accent3 94 2 2" xfId="43229" xr:uid="{00000000-0005-0000-0000-0000FE270000}"/>
    <cellStyle name="20% - Accent3 94 3" xfId="32137" xr:uid="{00000000-0005-0000-0000-0000FF270000}"/>
    <cellStyle name="20% - Accent3 95" xfId="9895" xr:uid="{00000000-0005-0000-0000-000000280000}"/>
    <cellStyle name="20% - Accent3 95 2" xfId="20991" xr:uid="{00000000-0005-0000-0000-000001280000}"/>
    <cellStyle name="20% - Accent3 95 2 2" xfId="43255" xr:uid="{00000000-0005-0000-0000-000002280000}"/>
    <cellStyle name="20% - Accent3 95 3" xfId="32163" xr:uid="{00000000-0005-0000-0000-000003280000}"/>
    <cellStyle name="20% - Accent3 96" xfId="9908" xr:uid="{00000000-0005-0000-0000-000004280000}"/>
    <cellStyle name="20% - Accent3 96 2" xfId="21004" xr:uid="{00000000-0005-0000-0000-000005280000}"/>
    <cellStyle name="20% - Accent3 96 2 2" xfId="43268" xr:uid="{00000000-0005-0000-0000-000006280000}"/>
    <cellStyle name="20% - Accent3 96 3" xfId="32176" xr:uid="{00000000-0005-0000-0000-000007280000}"/>
    <cellStyle name="20% - Accent3 97" xfId="9934" xr:uid="{00000000-0005-0000-0000-000008280000}"/>
    <cellStyle name="20% - Accent3 97 2" xfId="21030" xr:uid="{00000000-0005-0000-0000-000009280000}"/>
    <cellStyle name="20% - Accent3 97 2 2" xfId="43294" xr:uid="{00000000-0005-0000-0000-00000A280000}"/>
    <cellStyle name="20% - Accent3 97 3" xfId="32202" xr:uid="{00000000-0005-0000-0000-00000B280000}"/>
    <cellStyle name="20% - Accent3 98" xfId="9947" xr:uid="{00000000-0005-0000-0000-00000C280000}"/>
    <cellStyle name="20% - Accent3 98 2" xfId="21043" xr:uid="{00000000-0005-0000-0000-00000D280000}"/>
    <cellStyle name="20% - Accent3 98 2 2" xfId="43307" xr:uid="{00000000-0005-0000-0000-00000E280000}"/>
    <cellStyle name="20% - Accent3 98 3" xfId="32215" xr:uid="{00000000-0005-0000-0000-00000F280000}"/>
    <cellStyle name="20% - Accent3 99" xfId="9960" xr:uid="{00000000-0005-0000-0000-000010280000}"/>
    <cellStyle name="20% - Accent3 99 2" xfId="21056" xr:uid="{00000000-0005-0000-0000-000011280000}"/>
    <cellStyle name="20% - Accent3 99 2 2" xfId="43320" xr:uid="{00000000-0005-0000-0000-000012280000}"/>
    <cellStyle name="20% - Accent3 99 3" xfId="32228" xr:uid="{00000000-0005-0000-0000-000013280000}"/>
    <cellStyle name="20% - Accent4" xfId="84" builtinId="42" customBuiltin="1"/>
    <cellStyle name="20% - Accent4 10" xfId="223" xr:uid="{00000000-0005-0000-0000-000015280000}"/>
    <cellStyle name="20% - Accent4 10 2" xfId="1375" xr:uid="{00000000-0005-0000-0000-000016280000}"/>
    <cellStyle name="20% - Accent4 10 2 2" xfId="3193" xr:uid="{00000000-0005-0000-0000-000017280000}"/>
    <cellStyle name="20% - Accent4 10 2 2 2" xfId="7776" xr:uid="{00000000-0005-0000-0000-000018280000}"/>
    <cellStyle name="20% - Accent4 10 2 2 2 2" xfId="18873" xr:uid="{00000000-0005-0000-0000-000019280000}"/>
    <cellStyle name="20% - Accent4 10 2 2 2 2 2" xfId="41137" xr:uid="{00000000-0005-0000-0000-00001A280000}"/>
    <cellStyle name="20% - Accent4 10 2 2 2 3" xfId="30045" xr:uid="{00000000-0005-0000-0000-00001B280000}"/>
    <cellStyle name="20% - Accent4 10 2 2 3" xfId="14290" xr:uid="{00000000-0005-0000-0000-00001C280000}"/>
    <cellStyle name="20% - Accent4 10 2 2 3 2" xfId="36555" xr:uid="{00000000-0005-0000-0000-00001D280000}"/>
    <cellStyle name="20% - Accent4 10 2 2 4" xfId="25463" xr:uid="{00000000-0005-0000-0000-00001E280000}"/>
    <cellStyle name="20% - Accent4 10 2 3" xfId="5967" xr:uid="{00000000-0005-0000-0000-00001F280000}"/>
    <cellStyle name="20% - Accent4 10 2 3 2" xfId="17064" xr:uid="{00000000-0005-0000-0000-000020280000}"/>
    <cellStyle name="20% - Accent4 10 2 3 2 2" xfId="39328" xr:uid="{00000000-0005-0000-0000-000021280000}"/>
    <cellStyle name="20% - Accent4 10 2 3 3" xfId="28236" xr:uid="{00000000-0005-0000-0000-000022280000}"/>
    <cellStyle name="20% - Accent4 10 2 4" xfId="12480" xr:uid="{00000000-0005-0000-0000-000023280000}"/>
    <cellStyle name="20% - Accent4 10 2 4 2" xfId="34745" xr:uid="{00000000-0005-0000-0000-000024280000}"/>
    <cellStyle name="20% - Accent4 10 2 5" xfId="23653" xr:uid="{00000000-0005-0000-0000-000025280000}"/>
    <cellStyle name="20% - Accent4 10 3" xfId="4117" xr:uid="{00000000-0005-0000-0000-000026280000}"/>
    <cellStyle name="20% - Accent4 10 3 2" xfId="8700" xr:uid="{00000000-0005-0000-0000-000027280000}"/>
    <cellStyle name="20% - Accent4 10 3 2 2" xfId="19797" xr:uid="{00000000-0005-0000-0000-000028280000}"/>
    <cellStyle name="20% - Accent4 10 3 2 2 2" xfId="42061" xr:uid="{00000000-0005-0000-0000-000029280000}"/>
    <cellStyle name="20% - Accent4 10 3 2 3" xfId="30969" xr:uid="{00000000-0005-0000-0000-00002A280000}"/>
    <cellStyle name="20% - Accent4 10 3 3" xfId="15214" xr:uid="{00000000-0005-0000-0000-00002B280000}"/>
    <cellStyle name="20% - Accent4 10 3 3 2" xfId="37479" xr:uid="{00000000-0005-0000-0000-00002C280000}"/>
    <cellStyle name="20% - Accent4 10 3 4" xfId="26387" xr:uid="{00000000-0005-0000-0000-00002D280000}"/>
    <cellStyle name="20% - Accent4 10 4" xfId="2308" xr:uid="{00000000-0005-0000-0000-00002E280000}"/>
    <cellStyle name="20% - Accent4 10 4 2" xfId="6891" xr:uid="{00000000-0005-0000-0000-00002F280000}"/>
    <cellStyle name="20% - Accent4 10 4 2 2" xfId="17988" xr:uid="{00000000-0005-0000-0000-000030280000}"/>
    <cellStyle name="20% - Accent4 10 4 2 2 2" xfId="40252" xr:uid="{00000000-0005-0000-0000-000031280000}"/>
    <cellStyle name="20% - Accent4 10 4 2 3" xfId="29160" xr:uid="{00000000-0005-0000-0000-000032280000}"/>
    <cellStyle name="20% - Accent4 10 4 3" xfId="13405" xr:uid="{00000000-0005-0000-0000-000033280000}"/>
    <cellStyle name="20% - Accent4 10 4 3 2" xfId="35670" xr:uid="{00000000-0005-0000-0000-000034280000}"/>
    <cellStyle name="20% - Accent4 10 4 4" xfId="24578" xr:uid="{00000000-0005-0000-0000-000035280000}"/>
    <cellStyle name="20% - Accent4 10 5" xfId="5042" xr:uid="{00000000-0005-0000-0000-000036280000}"/>
    <cellStyle name="20% - Accent4 10 5 2" xfId="16139" xr:uid="{00000000-0005-0000-0000-000037280000}"/>
    <cellStyle name="20% - Accent4 10 5 2 2" xfId="38403" xr:uid="{00000000-0005-0000-0000-000038280000}"/>
    <cellStyle name="20% - Accent4 10 5 3" xfId="27311" xr:uid="{00000000-0005-0000-0000-000039280000}"/>
    <cellStyle name="20% - Accent4 10 6" xfId="451" xr:uid="{00000000-0005-0000-0000-00003A280000}"/>
    <cellStyle name="20% - Accent4 10 6 2" xfId="11567" xr:uid="{00000000-0005-0000-0000-00003B280000}"/>
    <cellStyle name="20% - Accent4 10 6 2 2" xfId="33833" xr:uid="{00000000-0005-0000-0000-00003C280000}"/>
    <cellStyle name="20% - Accent4 10 6 3" xfId="22741" xr:uid="{00000000-0005-0000-0000-00003D280000}"/>
    <cellStyle name="20% - Accent4 10 7" xfId="11344" xr:uid="{00000000-0005-0000-0000-00003E280000}"/>
    <cellStyle name="20% - Accent4 10 7 2" xfId="33610" xr:uid="{00000000-0005-0000-0000-00003F280000}"/>
    <cellStyle name="20% - Accent4 10 8" xfId="22518" xr:uid="{00000000-0005-0000-0000-000040280000}"/>
    <cellStyle name="20% - Accent4 100" xfId="9975" xr:uid="{00000000-0005-0000-0000-000041280000}"/>
    <cellStyle name="20% - Accent4 100 2" xfId="21071" xr:uid="{00000000-0005-0000-0000-000042280000}"/>
    <cellStyle name="20% - Accent4 100 2 2" xfId="43335" xr:uid="{00000000-0005-0000-0000-000043280000}"/>
    <cellStyle name="20% - Accent4 100 3" xfId="32243" xr:uid="{00000000-0005-0000-0000-000044280000}"/>
    <cellStyle name="20% - Accent4 101" xfId="9988" xr:uid="{00000000-0005-0000-0000-000045280000}"/>
    <cellStyle name="20% - Accent4 101 2" xfId="21084" xr:uid="{00000000-0005-0000-0000-000046280000}"/>
    <cellStyle name="20% - Accent4 101 2 2" xfId="43348" xr:uid="{00000000-0005-0000-0000-000047280000}"/>
    <cellStyle name="20% - Accent4 101 3" xfId="32256" xr:uid="{00000000-0005-0000-0000-000048280000}"/>
    <cellStyle name="20% - Accent4 102" xfId="10001" xr:uid="{00000000-0005-0000-0000-000049280000}"/>
    <cellStyle name="20% - Accent4 102 2" xfId="21097" xr:uid="{00000000-0005-0000-0000-00004A280000}"/>
    <cellStyle name="20% - Accent4 102 2 2" xfId="43361" xr:uid="{00000000-0005-0000-0000-00004B280000}"/>
    <cellStyle name="20% - Accent4 102 3" xfId="32269" xr:uid="{00000000-0005-0000-0000-00004C280000}"/>
    <cellStyle name="20% - Accent4 103" xfId="10014" xr:uid="{00000000-0005-0000-0000-00004D280000}"/>
    <cellStyle name="20% - Accent4 103 2" xfId="21110" xr:uid="{00000000-0005-0000-0000-00004E280000}"/>
    <cellStyle name="20% - Accent4 103 2 2" xfId="43374" xr:uid="{00000000-0005-0000-0000-00004F280000}"/>
    <cellStyle name="20% - Accent4 103 3" xfId="32282" xr:uid="{00000000-0005-0000-0000-000050280000}"/>
    <cellStyle name="20% - Accent4 104" xfId="10027" xr:uid="{00000000-0005-0000-0000-000051280000}"/>
    <cellStyle name="20% - Accent4 104 2" xfId="21123" xr:uid="{00000000-0005-0000-0000-000052280000}"/>
    <cellStyle name="20% - Accent4 104 2 2" xfId="43387" xr:uid="{00000000-0005-0000-0000-000053280000}"/>
    <cellStyle name="20% - Accent4 104 3" xfId="32295" xr:uid="{00000000-0005-0000-0000-000054280000}"/>
    <cellStyle name="20% - Accent4 105" xfId="10040" xr:uid="{00000000-0005-0000-0000-000055280000}"/>
    <cellStyle name="20% - Accent4 105 2" xfId="21136" xr:uid="{00000000-0005-0000-0000-000056280000}"/>
    <cellStyle name="20% - Accent4 105 2 2" xfId="43400" xr:uid="{00000000-0005-0000-0000-000057280000}"/>
    <cellStyle name="20% - Accent4 105 3" xfId="32308" xr:uid="{00000000-0005-0000-0000-000058280000}"/>
    <cellStyle name="20% - Accent4 106" xfId="10053" xr:uid="{00000000-0005-0000-0000-000059280000}"/>
    <cellStyle name="20% - Accent4 106 2" xfId="21149" xr:uid="{00000000-0005-0000-0000-00005A280000}"/>
    <cellStyle name="20% - Accent4 106 2 2" xfId="43413" xr:uid="{00000000-0005-0000-0000-00005B280000}"/>
    <cellStyle name="20% - Accent4 106 3" xfId="32321" xr:uid="{00000000-0005-0000-0000-00005C280000}"/>
    <cellStyle name="20% - Accent4 107" xfId="10066" xr:uid="{00000000-0005-0000-0000-00005D280000}"/>
    <cellStyle name="20% - Accent4 107 2" xfId="21162" xr:uid="{00000000-0005-0000-0000-00005E280000}"/>
    <cellStyle name="20% - Accent4 107 2 2" xfId="43426" xr:uid="{00000000-0005-0000-0000-00005F280000}"/>
    <cellStyle name="20% - Accent4 107 3" xfId="32334" xr:uid="{00000000-0005-0000-0000-000060280000}"/>
    <cellStyle name="20% - Accent4 108" xfId="10079" xr:uid="{00000000-0005-0000-0000-000061280000}"/>
    <cellStyle name="20% - Accent4 108 2" xfId="21175" xr:uid="{00000000-0005-0000-0000-000062280000}"/>
    <cellStyle name="20% - Accent4 108 2 2" xfId="43439" xr:uid="{00000000-0005-0000-0000-000063280000}"/>
    <cellStyle name="20% - Accent4 108 3" xfId="32347" xr:uid="{00000000-0005-0000-0000-000064280000}"/>
    <cellStyle name="20% - Accent4 109" xfId="10092" xr:uid="{00000000-0005-0000-0000-000065280000}"/>
    <cellStyle name="20% - Accent4 109 2" xfId="21188" xr:uid="{00000000-0005-0000-0000-000066280000}"/>
    <cellStyle name="20% - Accent4 109 2 2" xfId="43452" xr:uid="{00000000-0005-0000-0000-000067280000}"/>
    <cellStyle name="20% - Accent4 109 3" xfId="32360" xr:uid="{00000000-0005-0000-0000-000068280000}"/>
    <cellStyle name="20% - Accent4 11" xfId="236" xr:uid="{00000000-0005-0000-0000-000069280000}"/>
    <cellStyle name="20% - Accent4 11 2" xfId="1388" xr:uid="{00000000-0005-0000-0000-00006A280000}"/>
    <cellStyle name="20% - Accent4 11 2 2" xfId="3206" xr:uid="{00000000-0005-0000-0000-00006B280000}"/>
    <cellStyle name="20% - Accent4 11 2 2 2" xfId="7789" xr:uid="{00000000-0005-0000-0000-00006C280000}"/>
    <cellStyle name="20% - Accent4 11 2 2 2 2" xfId="18886" xr:uid="{00000000-0005-0000-0000-00006D280000}"/>
    <cellStyle name="20% - Accent4 11 2 2 2 2 2" xfId="41150" xr:uid="{00000000-0005-0000-0000-00006E280000}"/>
    <cellStyle name="20% - Accent4 11 2 2 2 3" xfId="30058" xr:uid="{00000000-0005-0000-0000-00006F280000}"/>
    <cellStyle name="20% - Accent4 11 2 2 3" xfId="14303" xr:uid="{00000000-0005-0000-0000-000070280000}"/>
    <cellStyle name="20% - Accent4 11 2 2 3 2" xfId="36568" xr:uid="{00000000-0005-0000-0000-000071280000}"/>
    <cellStyle name="20% - Accent4 11 2 2 4" xfId="25476" xr:uid="{00000000-0005-0000-0000-000072280000}"/>
    <cellStyle name="20% - Accent4 11 2 3" xfId="5980" xr:uid="{00000000-0005-0000-0000-000073280000}"/>
    <cellStyle name="20% - Accent4 11 2 3 2" xfId="17077" xr:uid="{00000000-0005-0000-0000-000074280000}"/>
    <cellStyle name="20% - Accent4 11 2 3 2 2" xfId="39341" xr:uid="{00000000-0005-0000-0000-000075280000}"/>
    <cellStyle name="20% - Accent4 11 2 3 3" xfId="28249" xr:uid="{00000000-0005-0000-0000-000076280000}"/>
    <cellStyle name="20% - Accent4 11 2 4" xfId="12493" xr:uid="{00000000-0005-0000-0000-000077280000}"/>
    <cellStyle name="20% - Accent4 11 2 4 2" xfId="34758" xr:uid="{00000000-0005-0000-0000-000078280000}"/>
    <cellStyle name="20% - Accent4 11 2 5" xfId="23666" xr:uid="{00000000-0005-0000-0000-000079280000}"/>
    <cellStyle name="20% - Accent4 11 3" xfId="4130" xr:uid="{00000000-0005-0000-0000-00007A280000}"/>
    <cellStyle name="20% - Accent4 11 3 2" xfId="8713" xr:uid="{00000000-0005-0000-0000-00007B280000}"/>
    <cellStyle name="20% - Accent4 11 3 2 2" xfId="19810" xr:uid="{00000000-0005-0000-0000-00007C280000}"/>
    <cellStyle name="20% - Accent4 11 3 2 2 2" xfId="42074" xr:uid="{00000000-0005-0000-0000-00007D280000}"/>
    <cellStyle name="20% - Accent4 11 3 2 3" xfId="30982" xr:uid="{00000000-0005-0000-0000-00007E280000}"/>
    <cellStyle name="20% - Accent4 11 3 3" xfId="15227" xr:uid="{00000000-0005-0000-0000-00007F280000}"/>
    <cellStyle name="20% - Accent4 11 3 3 2" xfId="37492" xr:uid="{00000000-0005-0000-0000-000080280000}"/>
    <cellStyle name="20% - Accent4 11 3 4" xfId="26400" xr:uid="{00000000-0005-0000-0000-000081280000}"/>
    <cellStyle name="20% - Accent4 11 4" xfId="2321" xr:uid="{00000000-0005-0000-0000-000082280000}"/>
    <cellStyle name="20% - Accent4 11 4 2" xfId="6904" xr:uid="{00000000-0005-0000-0000-000083280000}"/>
    <cellStyle name="20% - Accent4 11 4 2 2" xfId="18001" xr:uid="{00000000-0005-0000-0000-000084280000}"/>
    <cellStyle name="20% - Accent4 11 4 2 2 2" xfId="40265" xr:uid="{00000000-0005-0000-0000-000085280000}"/>
    <cellStyle name="20% - Accent4 11 4 2 3" xfId="29173" xr:uid="{00000000-0005-0000-0000-000086280000}"/>
    <cellStyle name="20% - Accent4 11 4 3" xfId="13418" xr:uid="{00000000-0005-0000-0000-000087280000}"/>
    <cellStyle name="20% - Accent4 11 4 3 2" xfId="35683" xr:uid="{00000000-0005-0000-0000-000088280000}"/>
    <cellStyle name="20% - Accent4 11 4 4" xfId="24591" xr:uid="{00000000-0005-0000-0000-000089280000}"/>
    <cellStyle name="20% - Accent4 11 5" xfId="5055" xr:uid="{00000000-0005-0000-0000-00008A280000}"/>
    <cellStyle name="20% - Accent4 11 5 2" xfId="16152" xr:uid="{00000000-0005-0000-0000-00008B280000}"/>
    <cellStyle name="20% - Accent4 11 5 2 2" xfId="38416" xr:uid="{00000000-0005-0000-0000-00008C280000}"/>
    <cellStyle name="20% - Accent4 11 5 3" xfId="27324" xr:uid="{00000000-0005-0000-0000-00008D280000}"/>
    <cellStyle name="20% - Accent4 11 6" xfId="464" xr:uid="{00000000-0005-0000-0000-00008E280000}"/>
    <cellStyle name="20% - Accent4 11 6 2" xfId="11580" xr:uid="{00000000-0005-0000-0000-00008F280000}"/>
    <cellStyle name="20% - Accent4 11 6 2 2" xfId="33846" xr:uid="{00000000-0005-0000-0000-000090280000}"/>
    <cellStyle name="20% - Accent4 11 6 3" xfId="22754" xr:uid="{00000000-0005-0000-0000-000091280000}"/>
    <cellStyle name="20% - Accent4 11 7" xfId="11357" xr:uid="{00000000-0005-0000-0000-000092280000}"/>
    <cellStyle name="20% - Accent4 11 7 2" xfId="33623" xr:uid="{00000000-0005-0000-0000-000093280000}"/>
    <cellStyle name="20% - Accent4 11 8" xfId="22531" xr:uid="{00000000-0005-0000-0000-000094280000}"/>
    <cellStyle name="20% - Accent4 110" xfId="10105" xr:uid="{00000000-0005-0000-0000-000095280000}"/>
    <cellStyle name="20% - Accent4 110 2" xfId="21201" xr:uid="{00000000-0005-0000-0000-000096280000}"/>
    <cellStyle name="20% - Accent4 110 2 2" xfId="43465" xr:uid="{00000000-0005-0000-0000-000097280000}"/>
    <cellStyle name="20% - Accent4 110 3" xfId="32373" xr:uid="{00000000-0005-0000-0000-000098280000}"/>
    <cellStyle name="20% - Accent4 111" xfId="10118" xr:uid="{00000000-0005-0000-0000-000099280000}"/>
    <cellStyle name="20% - Accent4 111 2" xfId="21214" xr:uid="{00000000-0005-0000-0000-00009A280000}"/>
    <cellStyle name="20% - Accent4 111 2 2" xfId="43478" xr:uid="{00000000-0005-0000-0000-00009B280000}"/>
    <cellStyle name="20% - Accent4 111 3" xfId="32386" xr:uid="{00000000-0005-0000-0000-00009C280000}"/>
    <cellStyle name="20% - Accent4 112" xfId="10131" xr:uid="{00000000-0005-0000-0000-00009D280000}"/>
    <cellStyle name="20% - Accent4 112 2" xfId="21227" xr:uid="{00000000-0005-0000-0000-00009E280000}"/>
    <cellStyle name="20% - Accent4 112 2 2" xfId="43491" xr:uid="{00000000-0005-0000-0000-00009F280000}"/>
    <cellStyle name="20% - Accent4 112 3" xfId="32399" xr:uid="{00000000-0005-0000-0000-0000A0280000}"/>
    <cellStyle name="20% - Accent4 113" xfId="10144" xr:uid="{00000000-0005-0000-0000-0000A1280000}"/>
    <cellStyle name="20% - Accent4 113 2" xfId="21240" xr:uid="{00000000-0005-0000-0000-0000A2280000}"/>
    <cellStyle name="20% - Accent4 113 2 2" xfId="43504" xr:uid="{00000000-0005-0000-0000-0000A3280000}"/>
    <cellStyle name="20% - Accent4 113 3" xfId="32412" xr:uid="{00000000-0005-0000-0000-0000A4280000}"/>
    <cellStyle name="20% - Accent4 114" xfId="10157" xr:uid="{00000000-0005-0000-0000-0000A5280000}"/>
    <cellStyle name="20% - Accent4 114 2" xfId="21253" xr:uid="{00000000-0005-0000-0000-0000A6280000}"/>
    <cellStyle name="20% - Accent4 114 2 2" xfId="43517" xr:uid="{00000000-0005-0000-0000-0000A7280000}"/>
    <cellStyle name="20% - Accent4 114 3" xfId="32425" xr:uid="{00000000-0005-0000-0000-0000A8280000}"/>
    <cellStyle name="20% - Accent4 115" xfId="10170" xr:uid="{00000000-0005-0000-0000-0000A9280000}"/>
    <cellStyle name="20% - Accent4 115 2" xfId="21266" xr:uid="{00000000-0005-0000-0000-0000AA280000}"/>
    <cellStyle name="20% - Accent4 115 2 2" xfId="43530" xr:uid="{00000000-0005-0000-0000-0000AB280000}"/>
    <cellStyle name="20% - Accent4 115 3" xfId="32438" xr:uid="{00000000-0005-0000-0000-0000AC280000}"/>
    <cellStyle name="20% - Accent4 116" xfId="10183" xr:uid="{00000000-0005-0000-0000-0000AD280000}"/>
    <cellStyle name="20% - Accent4 116 2" xfId="21279" xr:uid="{00000000-0005-0000-0000-0000AE280000}"/>
    <cellStyle name="20% - Accent4 116 2 2" xfId="43543" xr:uid="{00000000-0005-0000-0000-0000AF280000}"/>
    <cellStyle name="20% - Accent4 116 3" xfId="32451" xr:uid="{00000000-0005-0000-0000-0000B0280000}"/>
    <cellStyle name="20% - Accent4 117" xfId="10196" xr:uid="{00000000-0005-0000-0000-0000B1280000}"/>
    <cellStyle name="20% - Accent4 117 2" xfId="21292" xr:uid="{00000000-0005-0000-0000-0000B2280000}"/>
    <cellStyle name="20% - Accent4 117 2 2" xfId="43556" xr:uid="{00000000-0005-0000-0000-0000B3280000}"/>
    <cellStyle name="20% - Accent4 117 3" xfId="32464" xr:uid="{00000000-0005-0000-0000-0000B4280000}"/>
    <cellStyle name="20% - Accent4 118" xfId="10209" xr:uid="{00000000-0005-0000-0000-0000B5280000}"/>
    <cellStyle name="20% - Accent4 118 2" xfId="21305" xr:uid="{00000000-0005-0000-0000-0000B6280000}"/>
    <cellStyle name="20% - Accent4 118 2 2" xfId="43569" xr:uid="{00000000-0005-0000-0000-0000B7280000}"/>
    <cellStyle name="20% - Accent4 118 3" xfId="32477" xr:uid="{00000000-0005-0000-0000-0000B8280000}"/>
    <cellStyle name="20% - Accent4 119" xfId="10222" xr:uid="{00000000-0005-0000-0000-0000B9280000}"/>
    <cellStyle name="20% - Accent4 119 2" xfId="21318" xr:uid="{00000000-0005-0000-0000-0000BA280000}"/>
    <cellStyle name="20% - Accent4 119 2 2" xfId="43582" xr:uid="{00000000-0005-0000-0000-0000BB280000}"/>
    <cellStyle name="20% - Accent4 119 3" xfId="32490" xr:uid="{00000000-0005-0000-0000-0000BC280000}"/>
    <cellStyle name="20% - Accent4 12" xfId="249" xr:uid="{00000000-0005-0000-0000-0000BD280000}"/>
    <cellStyle name="20% - Accent4 12 2" xfId="1401" xr:uid="{00000000-0005-0000-0000-0000BE280000}"/>
    <cellStyle name="20% - Accent4 12 2 2" xfId="3219" xr:uid="{00000000-0005-0000-0000-0000BF280000}"/>
    <cellStyle name="20% - Accent4 12 2 2 2" xfId="7802" xr:uid="{00000000-0005-0000-0000-0000C0280000}"/>
    <cellStyle name="20% - Accent4 12 2 2 2 2" xfId="18899" xr:uid="{00000000-0005-0000-0000-0000C1280000}"/>
    <cellStyle name="20% - Accent4 12 2 2 2 2 2" xfId="41163" xr:uid="{00000000-0005-0000-0000-0000C2280000}"/>
    <cellStyle name="20% - Accent4 12 2 2 2 3" xfId="30071" xr:uid="{00000000-0005-0000-0000-0000C3280000}"/>
    <cellStyle name="20% - Accent4 12 2 2 3" xfId="14316" xr:uid="{00000000-0005-0000-0000-0000C4280000}"/>
    <cellStyle name="20% - Accent4 12 2 2 3 2" xfId="36581" xr:uid="{00000000-0005-0000-0000-0000C5280000}"/>
    <cellStyle name="20% - Accent4 12 2 2 4" xfId="25489" xr:uid="{00000000-0005-0000-0000-0000C6280000}"/>
    <cellStyle name="20% - Accent4 12 2 3" xfId="5993" xr:uid="{00000000-0005-0000-0000-0000C7280000}"/>
    <cellStyle name="20% - Accent4 12 2 3 2" xfId="17090" xr:uid="{00000000-0005-0000-0000-0000C8280000}"/>
    <cellStyle name="20% - Accent4 12 2 3 2 2" xfId="39354" xr:uid="{00000000-0005-0000-0000-0000C9280000}"/>
    <cellStyle name="20% - Accent4 12 2 3 3" xfId="28262" xr:uid="{00000000-0005-0000-0000-0000CA280000}"/>
    <cellStyle name="20% - Accent4 12 2 4" xfId="12506" xr:uid="{00000000-0005-0000-0000-0000CB280000}"/>
    <cellStyle name="20% - Accent4 12 2 4 2" xfId="34771" xr:uid="{00000000-0005-0000-0000-0000CC280000}"/>
    <cellStyle name="20% - Accent4 12 2 5" xfId="23679" xr:uid="{00000000-0005-0000-0000-0000CD280000}"/>
    <cellStyle name="20% - Accent4 12 3" xfId="4143" xr:uid="{00000000-0005-0000-0000-0000CE280000}"/>
    <cellStyle name="20% - Accent4 12 3 2" xfId="8726" xr:uid="{00000000-0005-0000-0000-0000CF280000}"/>
    <cellStyle name="20% - Accent4 12 3 2 2" xfId="19823" xr:uid="{00000000-0005-0000-0000-0000D0280000}"/>
    <cellStyle name="20% - Accent4 12 3 2 2 2" xfId="42087" xr:uid="{00000000-0005-0000-0000-0000D1280000}"/>
    <cellStyle name="20% - Accent4 12 3 2 3" xfId="30995" xr:uid="{00000000-0005-0000-0000-0000D2280000}"/>
    <cellStyle name="20% - Accent4 12 3 3" xfId="15240" xr:uid="{00000000-0005-0000-0000-0000D3280000}"/>
    <cellStyle name="20% - Accent4 12 3 3 2" xfId="37505" xr:uid="{00000000-0005-0000-0000-0000D4280000}"/>
    <cellStyle name="20% - Accent4 12 3 4" xfId="26413" xr:uid="{00000000-0005-0000-0000-0000D5280000}"/>
    <cellStyle name="20% - Accent4 12 4" xfId="2334" xr:uid="{00000000-0005-0000-0000-0000D6280000}"/>
    <cellStyle name="20% - Accent4 12 4 2" xfId="6917" xr:uid="{00000000-0005-0000-0000-0000D7280000}"/>
    <cellStyle name="20% - Accent4 12 4 2 2" xfId="18014" xr:uid="{00000000-0005-0000-0000-0000D8280000}"/>
    <cellStyle name="20% - Accent4 12 4 2 2 2" xfId="40278" xr:uid="{00000000-0005-0000-0000-0000D9280000}"/>
    <cellStyle name="20% - Accent4 12 4 2 3" xfId="29186" xr:uid="{00000000-0005-0000-0000-0000DA280000}"/>
    <cellStyle name="20% - Accent4 12 4 3" xfId="13431" xr:uid="{00000000-0005-0000-0000-0000DB280000}"/>
    <cellStyle name="20% - Accent4 12 4 3 2" xfId="35696" xr:uid="{00000000-0005-0000-0000-0000DC280000}"/>
    <cellStyle name="20% - Accent4 12 4 4" xfId="24604" xr:uid="{00000000-0005-0000-0000-0000DD280000}"/>
    <cellStyle name="20% - Accent4 12 5" xfId="5068" xr:uid="{00000000-0005-0000-0000-0000DE280000}"/>
    <cellStyle name="20% - Accent4 12 5 2" xfId="16165" xr:uid="{00000000-0005-0000-0000-0000DF280000}"/>
    <cellStyle name="20% - Accent4 12 5 2 2" xfId="38429" xr:uid="{00000000-0005-0000-0000-0000E0280000}"/>
    <cellStyle name="20% - Accent4 12 5 3" xfId="27337" xr:uid="{00000000-0005-0000-0000-0000E1280000}"/>
    <cellStyle name="20% - Accent4 12 6" xfId="477" xr:uid="{00000000-0005-0000-0000-0000E2280000}"/>
    <cellStyle name="20% - Accent4 12 6 2" xfId="11593" xr:uid="{00000000-0005-0000-0000-0000E3280000}"/>
    <cellStyle name="20% - Accent4 12 6 2 2" xfId="33859" xr:uid="{00000000-0005-0000-0000-0000E4280000}"/>
    <cellStyle name="20% - Accent4 12 6 3" xfId="22767" xr:uid="{00000000-0005-0000-0000-0000E5280000}"/>
    <cellStyle name="20% - Accent4 12 7" xfId="11370" xr:uid="{00000000-0005-0000-0000-0000E6280000}"/>
    <cellStyle name="20% - Accent4 12 7 2" xfId="33636" xr:uid="{00000000-0005-0000-0000-0000E7280000}"/>
    <cellStyle name="20% - Accent4 12 8" xfId="22544" xr:uid="{00000000-0005-0000-0000-0000E8280000}"/>
    <cellStyle name="20% - Accent4 120" xfId="10235" xr:uid="{00000000-0005-0000-0000-0000E9280000}"/>
    <cellStyle name="20% - Accent4 120 2" xfId="21331" xr:uid="{00000000-0005-0000-0000-0000EA280000}"/>
    <cellStyle name="20% - Accent4 120 2 2" xfId="43595" xr:uid="{00000000-0005-0000-0000-0000EB280000}"/>
    <cellStyle name="20% - Accent4 120 3" xfId="32503" xr:uid="{00000000-0005-0000-0000-0000EC280000}"/>
    <cellStyle name="20% - Accent4 121" xfId="10248" xr:uid="{00000000-0005-0000-0000-0000ED280000}"/>
    <cellStyle name="20% - Accent4 121 2" xfId="21344" xr:uid="{00000000-0005-0000-0000-0000EE280000}"/>
    <cellStyle name="20% - Accent4 121 2 2" xfId="43608" xr:uid="{00000000-0005-0000-0000-0000EF280000}"/>
    <cellStyle name="20% - Accent4 121 3" xfId="32516" xr:uid="{00000000-0005-0000-0000-0000F0280000}"/>
    <cellStyle name="20% - Accent4 122" xfId="10274" xr:uid="{00000000-0005-0000-0000-0000F1280000}"/>
    <cellStyle name="20% - Accent4 122 2" xfId="21370" xr:uid="{00000000-0005-0000-0000-0000F2280000}"/>
    <cellStyle name="20% - Accent4 122 2 2" xfId="43634" xr:uid="{00000000-0005-0000-0000-0000F3280000}"/>
    <cellStyle name="20% - Accent4 122 3" xfId="32542" xr:uid="{00000000-0005-0000-0000-0000F4280000}"/>
    <cellStyle name="20% - Accent4 123" xfId="10300" xr:uid="{00000000-0005-0000-0000-0000F5280000}"/>
    <cellStyle name="20% - Accent4 123 2" xfId="21396" xr:uid="{00000000-0005-0000-0000-0000F6280000}"/>
    <cellStyle name="20% - Accent4 123 2 2" xfId="43660" xr:uid="{00000000-0005-0000-0000-0000F7280000}"/>
    <cellStyle name="20% - Accent4 123 3" xfId="32568" xr:uid="{00000000-0005-0000-0000-0000F8280000}"/>
    <cellStyle name="20% - Accent4 124" xfId="10313" xr:uid="{00000000-0005-0000-0000-0000F9280000}"/>
    <cellStyle name="20% - Accent4 124 2" xfId="21409" xr:uid="{00000000-0005-0000-0000-0000FA280000}"/>
    <cellStyle name="20% - Accent4 124 2 2" xfId="43673" xr:uid="{00000000-0005-0000-0000-0000FB280000}"/>
    <cellStyle name="20% - Accent4 124 3" xfId="32581" xr:uid="{00000000-0005-0000-0000-0000FC280000}"/>
    <cellStyle name="20% - Accent4 125" xfId="10326" xr:uid="{00000000-0005-0000-0000-0000FD280000}"/>
    <cellStyle name="20% - Accent4 125 2" xfId="21422" xr:uid="{00000000-0005-0000-0000-0000FE280000}"/>
    <cellStyle name="20% - Accent4 125 2 2" xfId="43686" xr:uid="{00000000-0005-0000-0000-0000FF280000}"/>
    <cellStyle name="20% - Accent4 125 3" xfId="32594" xr:uid="{00000000-0005-0000-0000-000000290000}"/>
    <cellStyle name="20% - Accent4 126" xfId="10352" xr:uid="{00000000-0005-0000-0000-000001290000}"/>
    <cellStyle name="20% - Accent4 126 2" xfId="21448" xr:uid="{00000000-0005-0000-0000-000002290000}"/>
    <cellStyle name="20% - Accent4 126 2 2" xfId="43712" xr:uid="{00000000-0005-0000-0000-000003290000}"/>
    <cellStyle name="20% - Accent4 126 3" xfId="32620" xr:uid="{00000000-0005-0000-0000-000004290000}"/>
    <cellStyle name="20% - Accent4 127" xfId="10378" xr:uid="{00000000-0005-0000-0000-000005290000}"/>
    <cellStyle name="20% - Accent4 127 2" xfId="21474" xr:uid="{00000000-0005-0000-0000-000006290000}"/>
    <cellStyle name="20% - Accent4 127 2 2" xfId="43738" xr:uid="{00000000-0005-0000-0000-000007290000}"/>
    <cellStyle name="20% - Accent4 127 3" xfId="32646" xr:uid="{00000000-0005-0000-0000-000008290000}"/>
    <cellStyle name="20% - Accent4 128" xfId="10404" xr:uid="{00000000-0005-0000-0000-000009290000}"/>
    <cellStyle name="20% - Accent4 128 2" xfId="21500" xr:uid="{00000000-0005-0000-0000-00000A290000}"/>
    <cellStyle name="20% - Accent4 128 2 2" xfId="43764" xr:uid="{00000000-0005-0000-0000-00000B290000}"/>
    <cellStyle name="20% - Accent4 128 3" xfId="32672" xr:uid="{00000000-0005-0000-0000-00000C290000}"/>
    <cellStyle name="20% - Accent4 129" xfId="10430" xr:uid="{00000000-0005-0000-0000-00000D290000}"/>
    <cellStyle name="20% - Accent4 129 2" xfId="21526" xr:uid="{00000000-0005-0000-0000-00000E290000}"/>
    <cellStyle name="20% - Accent4 129 2 2" xfId="43790" xr:uid="{00000000-0005-0000-0000-00000F290000}"/>
    <cellStyle name="20% - Accent4 129 3" xfId="32698" xr:uid="{00000000-0005-0000-0000-000010290000}"/>
    <cellStyle name="20% - Accent4 13" xfId="262" xr:uid="{00000000-0005-0000-0000-000011290000}"/>
    <cellStyle name="20% - Accent4 13 2" xfId="1414" xr:uid="{00000000-0005-0000-0000-000012290000}"/>
    <cellStyle name="20% - Accent4 13 2 2" xfId="3232" xr:uid="{00000000-0005-0000-0000-000013290000}"/>
    <cellStyle name="20% - Accent4 13 2 2 2" xfId="7815" xr:uid="{00000000-0005-0000-0000-000014290000}"/>
    <cellStyle name="20% - Accent4 13 2 2 2 2" xfId="18912" xr:uid="{00000000-0005-0000-0000-000015290000}"/>
    <cellStyle name="20% - Accent4 13 2 2 2 2 2" xfId="41176" xr:uid="{00000000-0005-0000-0000-000016290000}"/>
    <cellStyle name="20% - Accent4 13 2 2 2 3" xfId="30084" xr:uid="{00000000-0005-0000-0000-000017290000}"/>
    <cellStyle name="20% - Accent4 13 2 2 3" xfId="14329" xr:uid="{00000000-0005-0000-0000-000018290000}"/>
    <cellStyle name="20% - Accent4 13 2 2 3 2" xfId="36594" xr:uid="{00000000-0005-0000-0000-000019290000}"/>
    <cellStyle name="20% - Accent4 13 2 2 4" xfId="25502" xr:uid="{00000000-0005-0000-0000-00001A290000}"/>
    <cellStyle name="20% - Accent4 13 2 3" xfId="6006" xr:uid="{00000000-0005-0000-0000-00001B290000}"/>
    <cellStyle name="20% - Accent4 13 2 3 2" xfId="17103" xr:uid="{00000000-0005-0000-0000-00001C290000}"/>
    <cellStyle name="20% - Accent4 13 2 3 2 2" xfId="39367" xr:uid="{00000000-0005-0000-0000-00001D290000}"/>
    <cellStyle name="20% - Accent4 13 2 3 3" xfId="28275" xr:uid="{00000000-0005-0000-0000-00001E290000}"/>
    <cellStyle name="20% - Accent4 13 2 4" xfId="12519" xr:uid="{00000000-0005-0000-0000-00001F290000}"/>
    <cellStyle name="20% - Accent4 13 2 4 2" xfId="34784" xr:uid="{00000000-0005-0000-0000-000020290000}"/>
    <cellStyle name="20% - Accent4 13 2 5" xfId="23692" xr:uid="{00000000-0005-0000-0000-000021290000}"/>
    <cellStyle name="20% - Accent4 13 3" xfId="4156" xr:uid="{00000000-0005-0000-0000-000022290000}"/>
    <cellStyle name="20% - Accent4 13 3 2" xfId="8739" xr:uid="{00000000-0005-0000-0000-000023290000}"/>
    <cellStyle name="20% - Accent4 13 3 2 2" xfId="19836" xr:uid="{00000000-0005-0000-0000-000024290000}"/>
    <cellStyle name="20% - Accent4 13 3 2 2 2" xfId="42100" xr:uid="{00000000-0005-0000-0000-000025290000}"/>
    <cellStyle name="20% - Accent4 13 3 2 3" xfId="31008" xr:uid="{00000000-0005-0000-0000-000026290000}"/>
    <cellStyle name="20% - Accent4 13 3 3" xfId="15253" xr:uid="{00000000-0005-0000-0000-000027290000}"/>
    <cellStyle name="20% - Accent4 13 3 3 2" xfId="37518" xr:uid="{00000000-0005-0000-0000-000028290000}"/>
    <cellStyle name="20% - Accent4 13 3 4" xfId="26426" xr:uid="{00000000-0005-0000-0000-000029290000}"/>
    <cellStyle name="20% - Accent4 13 4" xfId="2347" xr:uid="{00000000-0005-0000-0000-00002A290000}"/>
    <cellStyle name="20% - Accent4 13 4 2" xfId="6930" xr:uid="{00000000-0005-0000-0000-00002B290000}"/>
    <cellStyle name="20% - Accent4 13 4 2 2" xfId="18027" xr:uid="{00000000-0005-0000-0000-00002C290000}"/>
    <cellStyle name="20% - Accent4 13 4 2 2 2" xfId="40291" xr:uid="{00000000-0005-0000-0000-00002D290000}"/>
    <cellStyle name="20% - Accent4 13 4 2 3" xfId="29199" xr:uid="{00000000-0005-0000-0000-00002E290000}"/>
    <cellStyle name="20% - Accent4 13 4 3" xfId="13444" xr:uid="{00000000-0005-0000-0000-00002F290000}"/>
    <cellStyle name="20% - Accent4 13 4 3 2" xfId="35709" xr:uid="{00000000-0005-0000-0000-000030290000}"/>
    <cellStyle name="20% - Accent4 13 4 4" xfId="24617" xr:uid="{00000000-0005-0000-0000-000031290000}"/>
    <cellStyle name="20% - Accent4 13 5" xfId="5081" xr:uid="{00000000-0005-0000-0000-000032290000}"/>
    <cellStyle name="20% - Accent4 13 5 2" xfId="16178" xr:uid="{00000000-0005-0000-0000-000033290000}"/>
    <cellStyle name="20% - Accent4 13 5 2 2" xfId="38442" xr:uid="{00000000-0005-0000-0000-000034290000}"/>
    <cellStyle name="20% - Accent4 13 5 3" xfId="27350" xr:uid="{00000000-0005-0000-0000-000035290000}"/>
    <cellStyle name="20% - Accent4 13 6" xfId="490" xr:uid="{00000000-0005-0000-0000-000036290000}"/>
    <cellStyle name="20% - Accent4 13 6 2" xfId="11606" xr:uid="{00000000-0005-0000-0000-000037290000}"/>
    <cellStyle name="20% - Accent4 13 6 2 2" xfId="33872" xr:uid="{00000000-0005-0000-0000-000038290000}"/>
    <cellStyle name="20% - Accent4 13 6 3" xfId="22780" xr:uid="{00000000-0005-0000-0000-000039290000}"/>
    <cellStyle name="20% - Accent4 13 7" xfId="11383" xr:uid="{00000000-0005-0000-0000-00003A290000}"/>
    <cellStyle name="20% - Accent4 13 7 2" xfId="33649" xr:uid="{00000000-0005-0000-0000-00003B290000}"/>
    <cellStyle name="20% - Accent4 13 8" xfId="22557" xr:uid="{00000000-0005-0000-0000-00003C290000}"/>
    <cellStyle name="20% - Accent4 130" xfId="10456" xr:uid="{00000000-0005-0000-0000-00003D290000}"/>
    <cellStyle name="20% - Accent4 130 2" xfId="21552" xr:uid="{00000000-0005-0000-0000-00003E290000}"/>
    <cellStyle name="20% - Accent4 130 2 2" xfId="43816" xr:uid="{00000000-0005-0000-0000-00003F290000}"/>
    <cellStyle name="20% - Accent4 130 3" xfId="32724" xr:uid="{00000000-0005-0000-0000-000040290000}"/>
    <cellStyle name="20% - Accent4 131" xfId="10482" xr:uid="{00000000-0005-0000-0000-000041290000}"/>
    <cellStyle name="20% - Accent4 131 2" xfId="21578" xr:uid="{00000000-0005-0000-0000-000042290000}"/>
    <cellStyle name="20% - Accent4 131 2 2" xfId="43842" xr:uid="{00000000-0005-0000-0000-000043290000}"/>
    <cellStyle name="20% - Accent4 131 3" xfId="32750" xr:uid="{00000000-0005-0000-0000-000044290000}"/>
    <cellStyle name="20% - Accent4 132" xfId="10508" xr:uid="{00000000-0005-0000-0000-000045290000}"/>
    <cellStyle name="20% - Accent4 132 2" xfId="21604" xr:uid="{00000000-0005-0000-0000-000046290000}"/>
    <cellStyle name="20% - Accent4 132 2 2" xfId="43868" xr:uid="{00000000-0005-0000-0000-000047290000}"/>
    <cellStyle name="20% - Accent4 132 3" xfId="32776" xr:uid="{00000000-0005-0000-0000-000048290000}"/>
    <cellStyle name="20% - Accent4 133" xfId="10534" xr:uid="{00000000-0005-0000-0000-000049290000}"/>
    <cellStyle name="20% - Accent4 133 2" xfId="21630" xr:uid="{00000000-0005-0000-0000-00004A290000}"/>
    <cellStyle name="20% - Accent4 133 2 2" xfId="43894" xr:uid="{00000000-0005-0000-0000-00004B290000}"/>
    <cellStyle name="20% - Accent4 133 3" xfId="32802" xr:uid="{00000000-0005-0000-0000-00004C290000}"/>
    <cellStyle name="20% - Accent4 134" xfId="10547" xr:uid="{00000000-0005-0000-0000-00004D290000}"/>
    <cellStyle name="20% - Accent4 134 2" xfId="21643" xr:uid="{00000000-0005-0000-0000-00004E290000}"/>
    <cellStyle name="20% - Accent4 134 2 2" xfId="43907" xr:uid="{00000000-0005-0000-0000-00004F290000}"/>
    <cellStyle name="20% - Accent4 134 3" xfId="32815" xr:uid="{00000000-0005-0000-0000-000050290000}"/>
    <cellStyle name="20% - Accent4 135" xfId="10560" xr:uid="{00000000-0005-0000-0000-000051290000}"/>
    <cellStyle name="20% - Accent4 135 2" xfId="21656" xr:uid="{00000000-0005-0000-0000-000052290000}"/>
    <cellStyle name="20% - Accent4 135 2 2" xfId="43920" xr:uid="{00000000-0005-0000-0000-000053290000}"/>
    <cellStyle name="20% - Accent4 135 3" xfId="32828" xr:uid="{00000000-0005-0000-0000-000054290000}"/>
    <cellStyle name="20% - Accent4 136" xfId="10573" xr:uid="{00000000-0005-0000-0000-000055290000}"/>
    <cellStyle name="20% - Accent4 136 2" xfId="21669" xr:uid="{00000000-0005-0000-0000-000056290000}"/>
    <cellStyle name="20% - Accent4 136 2 2" xfId="43933" xr:uid="{00000000-0005-0000-0000-000057290000}"/>
    <cellStyle name="20% - Accent4 136 3" xfId="32841" xr:uid="{00000000-0005-0000-0000-000058290000}"/>
    <cellStyle name="20% - Accent4 137" xfId="10586" xr:uid="{00000000-0005-0000-0000-000059290000}"/>
    <cellStyle name="20% - Accent4 137 2" xfId="21682" xr:uid="{00000000-0005-0000-0000-00005A290000}"/>
    <cellStyle name="20% - Accent4 137 2 2" xfId="43946" xr:uid="{00000000-0005-0000-0000-00005B290000}"/>
    <cellStyle name="20% - Accent4 137 3" xfId="32854" xr:uid="{00000000-0005-0000-0000-00005C290000}"/>
    <cellStyle name="20% - Accent4 138" xfId="10612" xr:uid="{00000000-0005-0000-0000-00005D290000}"/>
    <cellStyle name="20% - Accent4 138 2" xfId="21708" xr:uid="{00000000-0005-0000-0000-00005E290000}"/>
    <cellStyle name="20% - Accent4 138 2 2" xfId="43972" xr:uid="{00000000-0005-0000-0000-00005F290000}"/>
    <cellStyle name="20% - Accent4 138 3" xfId="32880" xr:uid="{00000000-0005-0000-0000-000060290000}"/>
    <cellStyle name="20% - Accent4 139" xfId="10625" xr:uid="{00000000-0005-0000-0000-000061290000}"/>
    <cellStyle name="20% - Accent4 139 2" xfId="21721" xr:uid="{00000000-0005-0000-0000-000062290000}"/>
    <cellStyle name="20% - Accent4 139 2 2" xfId="43985" xr:uid="{00000000-0005-0000-0000-000063290000}"/>
    <cellStyle name="20% - Accent4 139 3" xfId="32893" xr:uid="{00000000-0005-0000-0000-000064290000}"/>
    <cellStyle name="20% - Accent4 14" xfId="301" xr:uid="{00000000-0005-0000-0000-000065290000}"/>
    <cellStyle name="20% - Accent4 14 2" xfId="1427" xr:uid="{00000000-0005-0000-0000-000066290000}"/>
    <cellStyle name="20% - Accent4 14 2 2" xfId="3245" xr:uid="{00000000-0005-0000-0000-000067290000}"/>
    <cellStyle name="20% - Accent4 14 2 2 2" xfId="7828" xr:uid="{00000000-0005-0000-0000-000068290000}"/>
    <cellStyle name="20% - Accent4 14 2 2 2 2" xfId="18925" xr:uid="{00000000-0005-0000-0000-000069290000}"/>
    <cellStyle name="20% - Accent4 14 2 2 2 2 2" xfId="41189" xr:uid="{00000000-0005-0000-0000-00006A290000}"/>
    <cellStyle name="20% - Accent4 14 2 2 2 3" xfId="30097" xr:uid="{00000000-0005-0000-0000-00006B290000}"/>
    <cellStyle name="20% - Accent4 14 2 2 3" xfId="14342" xr:uid="{00000000-0005-0000-0000-00006C290000}"/>
    <cellStyle name="20% - Accent4 14 2 2 3 2" xfId="36607" xr:uid="{00000000-0005-0000-0000-00006D290000}"/>
    <cellStyle name="20% - Accent4 14 2 2 4" xfId="25515" xr:uid="{00000000-0005-0000-0000-00006E290000}"/>
    <cellStyle name="20% - Accent4 14 2 3" xfId="6019" xr:uid="{00000000-0005-0000-0000-00006F290000}"/>
    <cellStyle name="20% - Accent4 14 2 3 2" xfId="17116" xr:uid="{00000000-0005-0000-0000-000070290000}"/>
    <cellStyle name="20% - Accent4 14 2 3 2 2" xfId="39380" xr:uid="{00000000-0005-0000-0000-000071290000}"/>
    <cellStyle name="20% - Accent4 14 2 3 3" xfId="28288" xr:uid="{00000000-0005-0000-0000-000072290000}"/>
    <cellStyle name="20% - Accent4 14 2 4" xfId="12532" xr:uid="{00000000-0005-0000-0000-000073290000}"/>
    <cellStyle name="20% - Accent4 14 2 4 2" xfId="34797" xr:uid="{00000000-0005-0000-0000-000074290000}"/>
    <cellStyle name="20% - Accent4 14 2 5" xfId="23705" xr:uid="{00000000-0005-0000-0000-000075290000}"/>
    <cellStyle name="20% - Accent4 14 3" xfId="4169" xr:uid="{00000000-0005-0000-0000-000076290000}"/>
    <cellStyle name="20% - Accent4 14 3 2" xfId="8752" xr:uid="{00000000-0005-0000-0000-000077290000}"/>
    <cellStyle name="20% - Accent4 14 3 2 2" xfId="19849" xr:uid="{00000000-0005-0000-0000-000078290000}"/>
    <cellStyle name="20% - Accent4 14 3 2 2 2" xfId="42113" xr:uid="{00000000-0005-0000-0000-000079290000}"/>
    <cellStyle name="20% - Accent4 14 3 2 3" xfId="31021" xr:uid="{00000000-0005-0000-0000-00007A290000}"/>
    <cellStyle name="20% - Accent4 14 3 3" xfId="15266" xr:uid="{00000000-0005-0000-0000-00007B290000}"/>
    <cellStyle name="20% - Accent4 14 3 3 2" xfId="37531" xr:uid="{00000000-0005-0000-0000-00007C290000}"/>
    <cellStyle name="20% - Accent4 14 3 4" xfId="26439" xr:uid="{00000000-0005-0000-0000-00007D290000}"/>
    <cellStyle name="20% - Accent4 14 4" xfId="2360" xr:uid="{00000000-0005-0000-0000-00007E290000}"/>
    <cellStyle name="20% - Accent4 14 4 2" xfId="6943" xr:uid="{00000000-0005-0000-0000-00007F290000}"/>
    <cellStyle name="20% - Accent4 14 4 2 2" xfId="18040" xr:uid="{00000000-0005-0000-0000-000080290000}"/>
    <cellStyle name="20% - Accent4 14 4 2 2 2" xfId="40304" xr:uid="{00000000-0005-0000-0000-000081290000}"/>
    <cellStyle name="20% - Accent4 14 4 2 3" xfId="29212" xr:uid="{00000000-0005-0000-0000-000082290000}"/>
    <cellStyle name="20% - Accent4 14 4 3" xfId="13457" xr:uid="{00000000-0005-0000-0000-000083290000}"/>
    <cellStyle name="20% - Accent4 14 4 3 2" xfId="35722" xr:uid="{00000000-0005-0000-0000-000084290000}"/>
    <cellStyle name="20% - Accent4 14 4 4" xfId="24630" xr:uid="{00000000-0005-0000-0000-000085290000}"/>
    <cellStyle name="20% - Accent4 14 5" xfId="5094" xr:uid="{00000000-0005-0000-0000-000086290000}"/>
    <cellStyle name="20% - Accent4 14 5 2" xfId="16191" xr:uid="{00000000-0005-0000-0000-000087290000}"/>
    <cellStyle name="20% - Accent4 14 5 2 2" xfId="38455" xr:uid="{00000000-0005-0000-0000-000088290000}"/>
    <cellStyle name="20% - Accent4 14 5 3" xfId="27363" xr:uid="{00000000-0005-0000-0000-000089290000}"/>
    <cellStyle name="20% - Accent4 14 6" xfId="503" xr:uid="{00000000-0005-0000-0000-00008A290000}"/>
    <cellStyle name="20% - Accent4 14 6 2" xfId="11619" xr:uid="{00000000-0005-0000-0000-00008B290000}"/>
    <cellStyle name="20% - Accent4 14 6 2 2" xfId="33885" xr:uid="{00000000-0005-0000-0000-00008C290000}"/>
    <cellStyle name="20% - Accent4 14 6 3" xfId="22793" xr:uid="{00000000-0005-0000-0000-00008D290000}"/>
    <cellStyle name="20% - Accent4 14 7" xfId="11422" xr:uid="{00000000-0005-0000-0000-00008E290000}"/>
    <cellStyle name="20% - Accent4 14 7 2" xfId="33688" xr:uid="{00000000-0005-0000-0000-00008F290000}"/>
    <cellStyle name="20% - Accent4 14 8" xfId="22596" xr:uid="{00000000-0005-0000-0000-000090290000}"/>
    <cellStyle name="20% - Accent4 140" xfId="10638" xr:uid="{00000000-0005-0000-0000-000091290000}"/>
    <cellStyle name="20% - Accent4 140 2" xfId="21734" xr:uid="{00000000-0005-0000-0000-000092290000}"/>
    <cellStyle name="20% - Accent4 140 2 2" xfId="43998" xr:uid="{00000000-0005-0000-0000-000093290000}"/>
    <cellStyle name="20% - Accent4 140 3" xfId="32906" xr:uid="{00000000-0005-0000-0000-000094290000}"/>
    <cellStyle name="20% - Accent4 141" xfId="10651" xr:uid="{00000000-0005-0000-0000-000095290000}"/>
    <cellStyle name="20% - Accent4 141 2" xfId="21747" xr:uid="{00000000-0005-0000-0000-000096290000}"/>
    <cellStyle name="20% - Accent4 141 2 2" xfId="44011" xr:uid="{00000000-0005-0000-0000-000097290000}"/>
    <cellStyle name="20% - Accent4 141 3" xfId="32919" xr:uid="{00000000-0005-0000-0000-000098290000}"/>
    <cellStyle name="20% - Accent4 142" xfId="10664" xr:uid="{00000000-0005-0000-0000-000099290000}"/>
    <cellStyle name="20% - Accent4 142 2" xfId="21760" xr:uid="{00000000-0005-0000-0000-00009A290000}"/>
    <cellStyle name="20% - Accent4 142 2 2" xfId="44024" xr:uid="{00000000-0005-0000-0000-00009B290000}"/>
    <cellStyle name="20% - Accent4 142 3" xfId="32932" xr:uid="{00000000-0005-0000-0000-00009C290000}"/>
    <cellStyle name="20% - Accent4 143" xfId="10677" xr:uid="{00000000-0005-0000-0000-00009D290000}"/>
    <cellStyle name="20% - Accent4 143 2" xfId="21773" xr:uid="{00000000-0005-0000-0000-00009E290000}"/>
    <cellStyle name="20% - Accent4 143 2 2" xfId="44037" xr:uid="{00000000-0005-0000-0000-00009F290000}"/>
    <cellStyle name="20% - Accent4 143 3" xfId="32945" xr:uid="{00000000-0005-0000-0000-0000A0290000}"/>
    <cellStyle name="20% - Accent4 144" xfId="10690" xr:uid="{00000000-0005-0000-0000-0000A1290000}"/>
    <cellStyle name="20% - Accent4 144 2" xfId="21786" xr:uid="{00000000-0005-0000-0000-0000A2290000}"/>
    <cellStyle name="20% - Accent4 144 2 2" xfId="44050" xr:uid="{00000000-0005-0000-0000-0000A3290000}"/>
    <cellStyle name="20% - Accent4 144 3" xfId="32958" xr:uid="{00000000-0005-0000-0000-0000A4290000}"/>
    <cellStyle name="20% - Accent4 145" xfId="10703" xr:uid="{00000000-0005-0000-0000-0000A5290000}"/>
    <cellStyle name="20% - Accent4 145 2" xfId="21799" xr:uid="{00000000-0005-0000-0000-0000A6290000}"/>
    <cellStyle name="20% - Accent4 145 2 2" xfId="44063" xr:uid="{00000000-0005-0000-0000-0000A7290000}"/>
    <cellStyle name="20% - Accent4 145 3" xfId="32971" xr:uid="{00000000-0005-0000-0000-0000A8290000}"/>
    <cellStyle name="20% - Accent4 146" xfId="10716" xr:uid="{00000000-0005-0000-0000-0000A9290000}"/>
    <cellStyle name="20% - Accent4 146 2" xfId="21812" xr:uid="{00000000-0005-0000-0000-0000AA290000}"/>
    <cellStyle name="20% - Accent4 146 2 2" xfId="44076" xr:uid="{00000000-0005-0000-0000-0000AB290000}"/>
    <cellStyle name="20% - Accent4 146 3" xfId="32984" xr:uid="{00000000-0005-0000-0000-0000AC290000}"/>
    <cellStyle name="20% - Accent4 147" xfId="10729" xr:uid="{00000000-0005-0000-0000-0000AD290000}"/>
    <cellStyle name="20% - Accent4 147 2" xfId="21825" xr:uid="{00000000-0005-0000-0000-0000AE290000}"/>
    <cellStyle name="20% - Accent4 147 2 2" xfId="44089" xr:uid="{00000000-0005-0000-0000-0000AF290000}"/>
    <cellStyle name="20% - Accent4 147 3" xfId="32997" xr:uid="{00000000-0005-0000-0000-0000B0290000}"/>
    <cellStyle name="20% - Accent4 148" xfId="10742" xr:uid="{00000000-0005-0000-0000-0000B1290000}"/>
    <cellStyle name="20% - Accent4 148 2" xfId="21838" xr:uid="{00000000-0005-0000-0000-0000B2290000}"/>
    <cellStyle name="20% - Accent4 148 2 2" xfId="44102" xr:uid="{00000000-0005-0000-0000-0000B3290000}"/>
    <cellStyle name="20% - Accent4 148 3" xfId="33010" xr:uid="{00000000-0005-0000-0000-0000B4290000}"/>
    <cellStyle name="20% - Accent4 149" xfId="10755" xr:uid="{00000000-0005-0000-0000-0000B5290000}"/>
    <cellStyle name="20% - Accent4 149 2" xfId="21851" xr:uid="{00000000-0005-0000-0000-0000B6290000}"/>
    <cellStyle name="20% - Accent4 149 2 2" xfId="44115" xr:uid="{00000000-0005-0000-0000-0000B7290000}"/>
    <cellStyle name="20% - Accent4 149 3" xfId="33023" xr:uid="{00000000-0005-0000-0000-0000B8290000}"/>
    <cellStyle name="20% - Accent4 15" xfId="328" xr:uid="{00000000-0005-0000-0000-0000B9290000}"/>
    <cellStyle name="20% - Accent4 15 2" xfId="1440" xr:uid="{00000000-0005-0000-0000-0000BA290000}"/>
    <cellStyle name="20% - Accent4 15 2 2" xfId="3258" xr:uid="{00000000-0005-0000-0000-0000BB290000}"/>
    <cellStyle name="20% - Accent4 15 2 2 2" xfId="7841" xr:uid="{00000000-0005-0000-0000-0000BC290000}"/>
    <cellStyle name="20% - Accent4 15 2 2 2 2" xfId="18938" xr:uid="{00000000-0005-0000-0000-0000BD290000}"/>
    <cellStyle name="20% - Accent4 15 2 2 2 2 2" xfId="41202" xr:uid="{00000000-0005-0000-0000-0000BE290000}"/>
    <cellStyle name="20% - Accent4 15 2 2 2 3" xfId="30110" xr:uid="{00000000-0005-0000-0000-0000BF290000}"/>
    <cellStyle name="20% - Accent4 15 2 2 3" xfId="14355" xr:uid="{00000000-0005-0000-0000-0000C0290000}"/>
    <cellStyle name="20% - Accent4 15 2 2 3 2" xfId="36620" xr:uid="{00000000-0005-0000-0000-0000C1290000}"/>
    <cellStyle name="20% - Accent4 15 2 2 4" xfId="25528" xr:uid="{00000000-0005-0000-0000-0000C2290000}"/>
    <cellStyle name="20% - Accent4 15 2 3" xfId="6032" xr:uid="{00000000-0005-0000-0000-0000C3290000}"/>
    <cellStyle name="20% - Accent4 15 2 3 2" xfId="17129" xr:uid="{00000000-0005-0000-0000-0000C4290000}"/>
    <cellStyle name="20% - Accent4 15 2 3 2 2" xfId="39393" xr:uid="{00000000-0005-0000-0000-0000C5290000}"/>
    <cellStyle name="20% - Accent4 15 2 3 3" xfId="28301" xr:uid="{00000000-0005-0000-0000-0000C6290000}"/>
    <cellStyle name="20% - Accent4 15 2 4" xfId="12545" xr:uid="{00000000-0005-0000-0000-0000C7290000}"/>
    <cellStyle name="20% - Accent4 15 2 4 2" xfId="34810" xr:uid="{00000000-0005-0000-0000-0000C8290000}"/>
    <cellStyle name="20% - Accent4 15 2 5" xfId="23718" xr:uid="{00000000-0005-0000-0000-0000C9290000}"/>
    <cellStyle name="20% - Accent4 15 3" xfId="4182" xr:uid="{00000000-0005-0000-0000-0000CA290000}"/>
    <cellStyle name="20% - Accent4 15 3 2" xfId="8765" xr:uid="{00000000-0005-0000-0000-0000CB290000}"/>
    <cellStyle name="20% - Accent4 15 3 2 2" xfId="19862" xr:uid="{00000000-0005-0000-0000-0000CC290000}"/>
    <cellStyle name="20% - Accent4 15 3 2 2 2" xfId="42126" xr:uid="{00000000-0005-0000-0000-0000CD290000}"/>
    <cellStyle name="20% - Accent4 15 3 2 3" xfId="31034" xr:uid="{00000000-0005-0000-0000-0000CE290000}"/>
    <cellStyle name="20% - Accent4 15 3 3" xfId="15279" xr:uid="{00000000-0005-0000-0000-0000CF290000}"/>
    <cellStyle name="20% - Accent4 15 3 3 2" xfId="37544" xr:uid="{00000000-0005-0000-0000-0000D0290000}"/>
    <cellStyle name="20% - Accent4 15 3 4" xfId="26452" xr:uid="{00000000-0005-0000-0000-0000D1290000}"/>
    <cellStyle name="20% - Accent4 15 4" xfId="2373" xr:uid="{00000000-0005-0000-0000-0000D2290000}"/>
    <cellStyle name="20% - Accent4 15 4 2" xfId="6956" xr:uid="{00000000-0005-0000-0000-0000D3290000}"/>
    <cellStyle name="20% - Accent4 15 4 2 2" xfId="18053" xr:uid="{00000000-0005-0000-0000-0000D4290000}"/>
    <cellStyle name="20% - Accent4 15 4 2 2 2" xfId="40317" xr:uid="{00000000-0005-0000-0000-0000D5290000}"/>
    <cellStyle name="20% - Accent4 15 4 2 3" xfId="29225" xr:uid="{00000000-0005-0000-0000-0000D6290000}"/>
    <cellStyle name="20% - Accent4 15 4 3" xfId="13470" xr:uid="{00000000-0005-0000-0000-0000D7290000}"/>
    <cellStyle name="20% - Accent4 15 4 3 2" xfId="35735" xr:uid="{00000000-0005-0000-0000-0000D8290000}"/>
    <cellStyle name="20% - Accent4 15 4 4" xfId="24643" xr:uid="{00000000-0005-0000-0000-0000D9290000}"/>
    <cellStyle name="20% - Accent4 15 5" xfId="5107" xr:uid="{00000000-0005-0000-0000-0000DA290000}"/>
    <cellStyle name="20% - Accent4 15 5 2" xfId="16204" xr:uid="{00000000-0005-0000-0000-0000DB290000}"/>
    <cellStyle name="20% - Accent4 15 5 2 2" xfId="38468" xr:uid="{00000000-0005-0000-0000-0000DC290000}"/>
    <cellStyle name="20% - Accent4 15 5 3" xfId="27376" xr:uid="{00000000-0005-0000-0000-0000DD290000}"/>
    <cellStyle name="20% - Accent4 15 6" xfId="11449" xr:uid="{00000000-0005-0000-0000-0000DE290000}"/>
    <cellStyle name="20% - Accent4 15 6 2" xfId="33715" xr:uid="{00000000-0005-0000-0000-0000DF290000}"/>
    <cellStyle name="20% - Accent4 15 7" xfId="22623" xr:uid="{00000000-0005-0000-0000-0000E0290000}"/>
    <cellStyle name="20% - Accent4 150" xfId="10768" xr:uid="{00000000-0005-0000-0000-0000E1290000}"/>
    <cellStyle name="20% - Accent4 150 2" xfId="21864" xr:uid="{00000000-0005-0000-0000-0000E2290000}"/>
    <cellStyle name="20% - Accent4 150 2 2" xfId="44128" xr:uid="{00000000-0005-0000-0000-0000E3290000}"/>
    <cellStyle name="20% - Accent4 150 3" xfId="33036" xr:uid="{00000000-0005-0000-0000-0000E4290000}"/>
    <cellStyle name="20% - Accent4 151" xfId="10794" xr:uid="{00000000-0005-0000-0000-0000E5290000}"/>
    <cellStyle name="20% - Accent4 151 2" xfId="21890" xr:uid="{00000000-0005-0000-0000-0000E6290000}"/>
    <cellStyle name="20% - Accent4 151 2 2" xfId="44154" xr:uid="{00000000-0005-0000-0000-0000E7290000}"/>
    <cellStyle name="20% - Accent4 151 3" xfId="33062" xr:uid="{00000000-0005-0000-0000-0000E8290000}"/>
    <cellStyle name="20% - Accent4 152" xfId="10807" xr:uid="{00000000-0005-0000-0000-0000E9290000}"/>
    <cellStyle name="20% - Accent4 152 2" xfId="21903" xr:uid="{00000000-0005-0000-0000-0000EA290000}"/>
    <cellStyle name="20% - Accent4 152 2 2" xfId="44167" xr:uid="{00000000-0005-0000-0000-0000EB290000}"/>
    <cellStyle name="20% - Accent4 152 3" xfId="33075" xr:uid="{00000000-0005-0000-0000-0000EC290000}"/>
    <cellStyle name="20% - Accent4 153" xfId="10820" xr:uid="{00000000-0005-0000-0000-0000ED290000}"/>
    <cellStyle name="20% - Accent4 153 2" xfId="21916" xr:uid="{00000000-0005-0000-0000-0000EE290000}"/>
    <cellStyle name="20% - Accent4 153 2 2" xfId="44180" xr:uid="{00000000-0005-0000-0000-0000EF290000}"/>
    <cellStyle name="20% - Accent4 153 3" xfId="33088" xr:uid="{00000000-0005-0000-0000-0000F0290000}"/>
    <cellStyle name="20% - Accent4 154" xfId="10833" xr:uid="{00000000-0005-0000-0000-0000F1290000}"/>
    <cellStyle name="20% - Accent4 154 2" xfId="21929" xr:uid="{00000000-0005-0000-0000-0000F2290000}"/>
    <cellStyle name="20% - Accent4 154 2 2" xfId="44193" xr:uid="{00000000-0005-0000-0000-0000F3290000}"/>
    <cellStyle name="20% - Accent4 154 3" xfId="33101" xr:uid="{00000000-0005-0000-0000-0000F4290000}"/>
    <cellStyle name="20% - Accent4 155" xfId="10846" xr:uid="{00000000-0005-0000-0000-0000F5290000}"/>
    <cellStyle name="20% - Accent4 155 2" xfId="33114" xr:uid="{00000000-0005-0000-0000-0000F6290000}"/>
    <cellStyle name="20% - Accent4 156" xfId="10859" xr:uid="{00000000-0005-0000-0000-0000F7290000}"/>
    <cellStyle name="20% - Accent4 156 2" xfId="33127" xr:uid="{00000000-0005-0000-0000-0000F8290000}"/>
    <cellStyle name="20% - Accent4 157" xfId="10872" xr:uid="{00000000-0005-0000-0000-0000F9290000}"/>
    <cellStyle name="20% - Accent4 157 2" xfId="33140" xr:uid="{00000000-0005-0000-0000-0000FA290000}"/>
    <cellStyle name="20% - Accent4 158" xfId="10885" xr:uid="{00000000-0005-0000-0000-0000FB290000}"/>
    <cellStyle name="20% - Accent4 158 2" xfId="33153" xr:uid="{00000000-0005-0000-0000-0000FC290000}"/>
    <cellStyle name="20% - Accent4 159" xfId="10898" xr:uid="{00000000-0005-0000-0000-0000FD290000}"/>
    <cellStyle name="20% - Accent4 159 2" xfId="33166" xr:uid="{00000000-0005-0000-0000-0000FE290000}"/>
    <cellStyle name="20% - Accent4 16" xfId="516" xr:uid="{00000000-0005-0000-0000-0000FF290000}"/>
    <cellStyle name="20% - Accent4 16 2" xfId="1453" xr:uid="{00000000-0005-0000-0000-0000002A0000}"/>
    <cellStyle name="20% - Accent4 16 2 2" xfId="3271" xr:uid="{00000000-0005-0000-0000-0000012A0000}"/>
    <cellStyle name="20% - Accent4 16 2 2 2" xfId="7854" xr:uid="{00000000-0005-0000-0000-0000022A0000}"/>
    <cellStyle name="20% - Accent4 16 2 2 2 2" xfId="18951" xr:uid="{00000000-0005-0000-0000-0000032A0000}"/>
    <cellStyle name="20% - Accent4 16 2 2 2 2 2" xfId="41215" xr:uid="{00000000-0005-0000-0000-0000042A0000}"/>
    <cellStyle name="20% - Accent4 16 2 2 2 3" xfId="30123" xr:uid="{00000000-0005-0000-0000-0000052A0000}"/>
    <cellStyle name="20% - Accent4 16 2 2 3" xfId="14368" xr:uid="{00000000-0005-0000-0000-0000062A0000}"/>
    <cellStyle name="20% - Accent4 16 2 2 3 2" xfId="36633" xr:uid="{00000000-0005-0000-0000-0000072A0000}"/>
    <cellStyle name="20% - Accent4 16 2 2 4" xfId="25541" xr:uid="{00000000-0005-0000-0000-0000082A0000}"/>
    <cellStyle name="20% - Accent4 16 2 3" xfId="6045" xr:uid="{00000000-0005-0000-0000-0000092A0000}"/>
    <cellStyle name="20% - Accent4 16 2 3 2" xfId="17142" xr:uid="{00000000-0005-0000-0000-00000A2A0000}"/>
    <cellStyle name="20% - Accent4 16 2 3 2 2" xfId="39406" xr:uid="{00000000-0005-0000-0000-00000B2A0000}"/>
    <cellStyle name="20% - Accent4 16 2 3 3" xfId="28314" xr:uid="{00000000-0005-0000-0000-00000C2A0000}"/>
    <cellStyle name="20% - Accent4 16 2 4" xfId="12558" xr:uid="{00000000-0005-0000-0000-00000D2A0000}"/>
    <cellStyle name="20% - Accent4 16 2 4 2" xfId="34823" xr:uid="{00000000-0005-0000-0000-00000E2A0000}"/>
    <cellStyle name="20% - Accent4 16 2 5" xfId="23731" xr:uid="{00000000-0005-0000-0000-00000F2A0000}"/>
    <cellStyle name="20% - Accent4 16 3" xfId="4195" xr:uid="{00000000-0005-0000-0000-0000102A0000}"/>
    <cellStyle name="20% - Accent4 16 3 2" xfId="8778" xr:uid="{00000000-0005-0000-0000-0000112A0000}"/>
    <cellStyle name="20% - Accent4 16 3 2 2" xfId="19875" xr:uid="{00000000-0005-0000-0000-0000122A0000}"/>
    <cellStyle name="20% - Accent4 16 3 2 2 2" xfId="42139" xr:uid="{00000000-0005-0000-0000-0000132A0000}"/>
    <cellStyle name="20% - Accent4 16 3 2 3" xfId="31047" xr:uid="{00000000-0005-0000-0000-0000142A0000}"/>
    <cellStyle name="20% - Accent4 16 3 3" xfId="15292" xr:uid="{00000000-0005-0000-0000-0000152A0000}"/>
    <cellStyle name="20% - Accent4 16 3 3 2" xfId="37557" xr:uid="{00000000-0005-0000-0000-0000162A0000}"/>
    <cellStyle name="20% - Accent4 16 3 4" xfId="26465" xr:uid="{00000000-0005-0000-0000-0000172A0000}"/>
    <cellStyle name="20% - Accent4 16 4" xfId="2386" xr:uid="{00000000-0005-0000-0000-0000182A0000}"/>
    <cellStyle name="20% - Accent4 16 4 2" xfId="6969" xr:uid="{00000000-0005-0000-0000-0000192A0000}"/>
    <cellStyle name="20% - Accent4 16 4 2 2" xfId="18066" xr:uid="{00000000-0005-0000-0000-00001A2A0000}"/>
    <cellStyle name="20% - Accent4 16 4 2 2 2" xfId="40330" xr:uid="{00000000-0005-0000-0000-00001B2A0000}"/>
    <cellStyle name="20% - Accent4 16 4 2 3" xfId="29238" xr:uid="{00000000-0005-0000-0000-00001C2A0000}"/>
    <cellStyle name="20% - Accent4 16 4 3" xfId="13483" xr:uid="{00000000-0005-0000-0000-00001D2A0000}"/>
    <cellStyle name="20% - Accent4 16 4 3 2" xfId="35748" xr:uid="{00000000-0005-0000-0000-00001E2A0000}"/>
    <cellStyle name="20% - Accent4 16 4 4" xfId="24656" xr:uid="{00000000-0005-0000-0000-00001F2A0000}"/>
    <cellStyle name="20% - Accent4 16 5" xfId="5120" xr:uid="{00000000-0005-0000-0000-0000202A0000}"/>
    <cellStyle name="20% - Accent4 16 5 2" xfId="16217" xr:uid="{00000000-0005-0000-0000-0000212A0000}"/>
    <cellStyle name="20% - Accent4 16 5 2 2" xfId="38481" xr:uid="{00000000-0005-0000-0000-0000222A0000}"/>
    <cellStyle name="20% - Accent4 16 5 3" xfId="27389" xr:uid="{00000000-0005-0000-0000-0000232A0000}"/>
    <cellStyle name="20% - Accent4 16 6" xfId="11632" xr:uid="{00000000-0005-0000-0000-0000242A0000}"/>
    <cellStyle name="20% - Accent4 16 6 2" xfId="33898" xr:uid="{00000000-0005-0000-0000-0000252A0000}"/>
    <cellStyle name="20% - Accent4 16 7" xfId="22806" xr:uid="{00000000-0005-0000-0000-0000262A0000}"/>
    <cellStyle name="20% - Accent4 160" xfId="10911" xr:uid="{00000000-0005-0000-0000-0000272A0000}"/>
    <cellStyle name="20% - Accent4 160 2" xfId="33179" xr:uid="{00000000-0005-0000-0000-0000282A0000}"/>
    <cellStyle name="20% - Accent4 161" xfId="10924" xr:uid="{00000000-0005-0000-0000-0000292A0000}"/>
    <cellStyle name="20% - Accent4 161 2" xfId="33192" xr:uid="{00000000-0005-0000-0000-00002A2A0000}"/>
    <cellStyle name="20% - Accent4 162" xfId="10937" xr:uid="{00000000-0005-0000-0000-00002B2A0000}"/>
    <cellStyle name="20% - Accent4 162 2" xfId="33205" xr:uid="{00000000-0005-0000-0000-00002C2A0000}"/>
    <cellStyle name="20% - Accent4 163" xfId="10950" xr:uid="{00000000-0005-0000-0000-00002D2A0000}"/>
    <cellStyle name="20% - Accent4 163 2" xfId="33218" xr:uid="{00000000-0005-0000-0000-00002E2A0000}"/>
    <cellStyle name="20% - Accent4 164" xfId="10963" xr:uid="{00000000-0005-0000-0000-00002F2A0000}"/>
    <cellStyle name="20% - Accent4 164 2" xfId="33231" xr:uid="{00000000-0005-0000-0000-0000302A0000}"/>
    <cellStyle name="20% - Accent4 165" xfId="10976" xr:uid="{00000000-0005-0000-0000-0000312A0000}"/>
    <cellStyle name="20% - Accent4 165 2" xfId="33244" xr:uid="{00000000-0005-0000-0000-0000322A0000}"/>
    <cellStyle name="20% - Accent4 166" xfId="10989" xr:uid="{00000000-0005-0000-0000-0000332A0000}"/>
    <cellStyle name="20% - Accent4 166 2" xfId="33257" xr:uid="{00000000-0005-0000-0000-0000342A0000}"/>
    <cellStyle name="20% - Accent4 167" xfId="11002" xr:uid="{00000000-0005-0000-0000-0000352A0000}"/>
    <cellStyle name="20% - Accent4 167 2" xfId="33270" xr:uid="{00000000-0005-0000-0000-0000362A0000}"/>
    <cellStyle name="20% - Accent4 168" xfId="11015" xr:uid="{00000000-0005-0000-0000-0000372A0000}"/>
    <cellStyle name="20% - Accent4 168 2" xfId="33283" xr:uid="{00000000-0005-0000-0000-0000382A0000}"/>
    <cellStyle name="20% - Accent4 169" xfId="11028" xr:uid="{00000000-0005-0000-0000-0000392A0000}"/>
    <cellStyle name="20% - Accent4 169 2" xfId="33296" xr:uid="{00000000-0005-0000-0000-00003A2A0000}"/>
    <cellStyle name="20% - Accent4 17" xfId="529" xr:uid="{00000000-0005-0000-0000-00003B2A0000}"/>
    <cellStyle name="20% - Accent4 17 2" xfId="1466" xr:uid="{00000000-0005-0000-0000-00003C2A0000}"/>
    <cellStyle name="20% - Accent4 17 2 2" xfId="3284" xr:uid="{00000000-0005-0000-0000-00003D2A0000}"/>
    <cellStyle name="20% - Accent4 17 2 2 2" xfId="7867" xr:uid="{00000000-0005-0000-0000-00003E2A0000}"/>
    <cellStyle name="20% - Accent4 17 2 2 2 2" xfId="18964" xr:uid="{00000000-0005-0000-0000-00003F2A0000}"/>
    <cellStyle name="20% - Accent4 17 2 2 2 2 2" xfId="41228" xr:uid="{00000000-0005-0000-0000-0000402A0000}"/>
    <cellStyle name="20% - Accent4 17 2 2 2 3" xfId="30136" xr:uid="{00000000-0005-0000-0000-0000412A0000}"/>
    <cellStyle name="20% - Accent4 17 2 2 3" xfId="14381" xr:uid="{00000000-0005-0000-0000-0000422A0000}"/>
    <cellStyle name="20% - Accent4 17 2 2 3 2" xfId="36646" xr:uid="{00000000-0005-0000-0000-0000432A0000}"/>
    <cellStyle name="20% - Accent4 17 2 2 4" xfId="25554" xr:uid="{00000000-0005-0000-0000-0000442A0000}"/>
    <cellStyle name="20% - Accent4 17 2 3" xfId="6058" xr:uid="{00000000-0005-0000-0000-0000452A0000}"/>
    <cellStyle name="20% - Accent4 17 2 3 2" xfId="17155" xr:uid="{00000000-0005-0000-0000-0000462A0000}"/>
    <cellStyle name="20% - Accent4 17 2 3 2 2" xfId="39419" xr:uid="{00000000-0005-0000-0000-0000472A0000}"/>
    <cellStyle name="20% - Accent4 17 2 3 3" xfId="28327" xr:uid="{00000000-0005-0000-0000-0000482A0000}"/>
    <cellStyle name="20% - Accent4 17 2 4" xfId="12571" xr:uid="{00000000-0005-0000-0000-0000492A0000}"/>
    <cellStyle name="20% - Accent4 17 2 4 2" xfId="34836" xr:uid="{00000000-0005-0000-0000-00004A2A0000}"/>
    <cellStyle name="20% - Accent4 17 2 5" xfId="23744" xr:uid="{00000000-0005-0000-0000-00004B2A0000}"/>
    <cellStyle name="20% - Accent4 17 3" xfId="4208" xr:uid="{00000000-0005-0000-0000-00004C2A0000}"/>
    <cellStyle name="20% - Accent4 17 3 2" xfId="8791" xr:uid="{00000000-0005-0000-0000-00004D2A0000}"/>
    <cellStyle name="20% - Accent4 17 3 2 2" xfId="19888" xr:uid="{00000000-0005-0000-0000-00004E2A0000}"/>
    <cellStyle name="20% - Accent4 17 3 2 2 2" xfId="42152" xr:uid="{00000000-0005-0000-0000-00004F2A0000}"/>
    <cellStyle name="20% - Accent4 17 3 2 3" xfId="31060" xr:uid="{00000000-0005-0000-0000-0000502A0000}"/>
    <cellStyle name="20% - Accent4 17 3 3" xfId="15305" xr:uid="{00000000-0005-0000-0000-0000512A0000}"/>
    <cellStyle name="20% - Accent4 17 3 3 2" xfId="37570" xr:uid="{00000000-0005-0000-0000-0000522A0000}"/>
    <cellStyle name="20% - Accent4 17 3 4" xfId="26478" xr:uid="{00000000-0005-0000-0000-0000532A0000}"/>
    <cellStyle name="20% - Accent4 17 4" xfId="2399" xr:uid="{00000000-0005-0000-0000-0000542A0000}"/>
    <cellStyle name="20% - Accent4 17 4 2" xfId="6982" xr:uid="{00000000-0005-0000-0000-0000552A0000}"/>
    <cellStyle name="20% - Accent4 17 4 2 2" xfId="18079" xr:uid="{00000000-0005-0000-0000-0000562A0000}"/>
    <cellStyle name="20% - Accent4 17 4 2 2 2" xfId="40343" xr:uid="{00000000-0005-0000-0000-0000572A0000}"/>
    <cellStyle name="20% - Accent4 17 4 2 3" xfId="29251" xr:uid="{00000000-0005-0000-0000-0000582A0000}"/>
    <cellStyle name="20% - Accent4 17 4 3" xfId="13496" xr:uid="{00000000-0005-0000-0000-0000592A0000}"/>
    <cellStyle name="20% - Accent4 17 4 3 2" xfId="35761" xr:uid="{00000000-0005-0000-0000-00005A2A0000}"/>
    <cellStyle name="20% - Accent4 17 4 4" xfId="24669" xr:uid="{00000000-0005-0000-0000-00005B2A0000}"/>
    <cellStyle name="20% - Accent4 17 5" xfId="5133" xr:uid="{00000000-0005-0000-0000-00005C2A0000}"/>
    <cellStyle name="20% - Accent4 17 5 2" xfId="16230" xr:uid="{00000000-0005-0000-0000-00005D2A0000}"/>
    <cellStyle name="20% - Accent4 17 5 2 2" xfId="38494" xr:uid="{00000000-0005-0000-0000-00005E2A0000}"/>
    <cellStyle name="20% - Accent4 17 5 3" xfId="27402" xr:uid="{00000000-0005-0000-0000-00005F2A0000}"/>
    <cellStyle name="20% - Accent4 17 6" xfId="11645" xr:uid="{00000000-0005-0000-0000-0000602A0000}"/>
    <cellStyle name="20% - Accent4 17 6 2" xfId="33911" xr:uid="{00000000-0005-0000-0000-0000612A0000}"/>
    <cellStyle name="20% - Accent4 17 7" xfId="22819" xr:uid="{00000000-0005-0000-0000-0000622A0000}"/>
    <cellStyle name="20% - Accent4 170" xfId="11041" xr:uid="{00000000-0005-0000-0000-0000632A0000}"/>
    <cellStyle name="20% - Accent4 170 2" xfId="33309" xr:uid="{00000000-0005-0000-0000-0000642A0000}"/>
    <cellStyle name="20% - Accent4 171" xfId="11054" xr:uid="{00000000-0005-0000-0000-0000652A0000}"/>
    <cellStyle name="20% - Accent4 171 2" xfId="33322" xr:uid="{00000000-0005-0000-0000-0000662A0000}"/>
    <cellStyle name="20% - Accent4 172" xfId="11067" xr:uid="{00000000-0005-0000-0000-0000672A0000}"/>
    <cellStyle name="20% - Accent4 172 2" xfId="33335" xr:uid="{00000000-0005-0000-0000-0000682A0000}"/>
    <cellStyle name="20% - Accent4 173" xfId="11080" xr:uid="{00000000-0005-0000-0000-0000692A0000}"/>
    <cellStyle name="20% - Accent4 173 2" xfId="33348" xr:uid="{00000000-0005-0000-0000-00006A2A0000}"/>
    <cellStyle name="20% - Accent4 174" xfId="11093" xr:uid="{00000000-0005-0000-0000-00006B2A0000}"/>
    <cellStyle name="20% - Accent4 174 2" xfId="33361" xr:uid="{00000000-0005-0000-0000-00006C2A0000}"/>
    <cellStyle name="20% - Accent4 175" xfId="11106" xr:uid="{00000000-0005-0000-0000-00006D2A0000}"/>
    <cellStyle name="20% - Accent4 175 2" xfId="33374" xr:uid="{00000000-0005-0000-0000-00006E2A0000}"/>
    <cellStyle name="20% - Accent4 176" xfId="11119" xr:uid="{00000000-0005-0000-0000-00006F2A0000}"/>
    <cellStyle name="20% - Accent4 176 2" xfId="33387" xr:uid="{00000000-0005-0000-0000-0000702A0000}"/>
    <cellStyle name="20% - Accent4 177" xfId="11132" xr:uid="{00000000-0005-0000-0000-0000712A0000}"/>
    <cellStyle name="20% - Accent4 177 2" xfId="33400" xr:uid="{00000000-0005-0000-0000-0000722A0000}"/>
    <cellStyle name="20% - Accent4 178" xfId="11145" xr:uid="{00000000-0005-0000-0000-0000732A0000}"/>
    <cellStyle name="20% - Accent4 178 2" xfId="33413" xr:uid="{00000000-0005-0000-0000-0000742A0000}"/>
    <cellStyle name="20% - Accent4 179" xfId="11158" xr:uid="{00000000-0005-0000-0000-0000752A0000}"/>
    <cellStyle name="20% - Accent4 179 2" xfId="33426" xr:uid="{00000000-0005-0000-0000-0000762A0000}"/>
    <cellStyle name="20% - Accent4 18" xfId="542" xr:uid="{00000000-0005-0000-0000-0000772A0000}"/>
    <cellStyle name="20% - Accent4 18 2" xfId="1479" xr:uid="{00000000-0005-0000-0000-0000782A0000}"/>
    <cellStyle name="20% - Accent4 18 2 2" xfId="3297" xr:uid="{00000000-0005-0000-0000-0000792A0000}"/>
    <cellStyle name="20% - Accent4 18 2 2 2" xfId="7880" xr:uid="{00000000-0005-0000-0000-00007A2A0000}"/>
    <cellStyle name="20% - Accent4 18 2 2 2 2" xfId="18977" xr:uid="{00000000-0005-0000-0000-00007B2A0000}"/>
    <cellStyle name="20% - Accent4 18 2 2 2 2 2" xfId="41241" xr:uid="{00000000-0005-0000-0000-00007C2A0000}"/>
    <cellStyle name="20% - Accent4 18 2 2 2 3" xfId="30149" xr:uid="{00000000-0005-0000-0000-00007D2A0000}"/>
    <cellStyle name="20% - Accent4 18 2 2 3" xfId="14394" xr:uid="{00000000-0005-0000-0000-00007E2A0000}"/>
    <cellStyle name="20% - Accent4 18 2 2 3 2" xfId="36659" xr:uid="{00000000-0005-0000-0000-00007F2A0000}"/>
    <cellStyle name="20% - Accent4 18 2 2 4" xfId="25567" xr:uid="{00000000-0005-0000-0000-0000802A0000}"/>
    <cellStyle name="20% - Accent4 18 2 3" xfId="6071" xr:uid="{00000000-0005-0000-0000-0000812A0000}"/>
    <cellStyle name="20% - Accent4 18 2 3 2" xfId="17168" xr:uid="{00000000-0005-0000-0000-0000822A0000}"/>
    <cellStyle name="20% - Accent4 18 2 3 2 2" xfId="39432" xr:uid="{00000000-0005-0000-0000-0000832A0000}"/>
    <cellStyle name="20% - Accent4 18 2 3 3" xfId="28340" xr:uid="{00000000-0005-0000-0000-0000842A0000}"/>
    <cellStyle name="20% - Accent4 18 2 4" xfId="12584" xr:uid="{00000000-0005-0000-0000-0000852A0000}"/>
    <cellStyle name="20% - Accent4 18 2 4 2" xfId="34849" xr:uid="{00000000-0005-0000-0000-0000862A0000}"/>
    <cellStyle name="20% - Accent4 18 2 5" xfId="23757" xr:uid="{00000000-0005-0000-0000-0000872A0000}"/>
    <cellStyle name="20% - Accent4 18 3" xfId="4221" xr:uid="{00000000-0005-0000-0000-0000882A0000}"/>
    <cellStyle name="20% - Accent4 18 3 2" xfId="8804" xr:uid="{00000000-0005-0000-0000-0000892A0000}"/>
    <cellStyle name="20% - Accent4 18 3 2 2" xfId="19901" xr:uid="{00000000-0005-0000-0000-00008A2A0000}"/>
    <cellStyle name="20% - Accent4 18 3 2 2 2" xfId="42165" xr:uid="{00000000-0005-0000-0000-00008B2A0000}"/>
    <cellStyle name="20% - Accent4 18 3 2 3" xfId="31073" xr:uid="{00000000-0005-0000-0000-00008C2A0000}"/>
    <cellStyle name="20% - Accent4 18 3 3" xfId="15318" xr:uid="{00000000-0005-0000-0000-00008D2A0000}"/>
    <cellStyle name="20% - Accent4 18 3 3 2" xfId="37583" xr:uid="{00000000-0005-0000-0000-00008E2A0000}"/>
    <cellStyle name="20% - Accent4 18 3 4" xfId="26491" xr:uid="{00000000-0005-0000-0000-00008F2A0000}"/>
    <cellStyle name="20% - Accent4 18 4" xfId="2412" xr:uid="{00000000-0005-0000-0000-0000902A0000}"/>
    <cellStyle name="20% - Accent4 18 4 2" xfId="6995" xr:uid="{00000000-0005-0000-0000-0000912A0000}"/>
    <cellStyle name="20% - Accent4 18 4 2 2" xfId="18092" xr:uid="{00000000-0005-0000-0000-0000922A0000}"/>
    <cellStyle name="20% - Accent4 18 4 2 2 2" xfId="40356" xr:uid="{00000000-0005-0000-0000-0000932A0000}"/>
    <cellStyle name="20% - Accent4 18 4 2 3" xfId="29264" xr:uid="{00000000-0005-0000-0000-0000942A0000}"/>
    <cellStyle name="20% - Accent4 18 4 3" xfId="13509" xr:uid="{00000000-0005-0000-0000-0000952A0000}"/>
    <cellStyle name="20% - Accent4 18 4 3 2" xfId="35774" xr:uid="{00000000-0005-0000-0000-0000962A0000}"/>
    <cellStyle name="20% - Accent4 18 4 4" xfId="24682" xr:uid="{00000000-0005-0000-0000-0000972A0000}"/>
    <cellStyle name="20% - Accent4 18 5" xfId="5146" xr:uid="{00000000-0005-0000-0000-0000982A0000}"/>
    <cellStyle name="20% - Accent4 18 5 2" xfId="16243" xr:uid="{00000000-0005-0000-0000-0000992A0000}"/>
    <cellStyle name="20% - Accent4 18 5 2 2" xfId="38507" xr:uid="{00000000-0005-0000-0000-00009A2A0000}"/>
    <cellStyle name="20% - Accent4 18 5 3" xfId="27415" xr:uid="{00000000-0005-0000-0000-00009B2A0000}"/>
    <cellStyle name="20% - Accent4 18 6" xfId="11658" xr:uid="{00000000-0005-0000-0000-00009C2A0000}"/>
    <cellStyle name="20% - Accent4 18 6 2" xfId="33924" xr:uid="{00000000-0005-0000-0000-00009D2A0000}"/>
    <cellStyle name="20% - Accent4 18 7" xfId="22832" xr:uid="{00000000-0005-0000-0000-00009E2A0000}"/>
    <cellStyle name="20% - Accent4 180" xfId="11171" xr:uid="{00000000-0005-0000-0000-00009F2A0000}"/>
    <cellStyle name="20% - Accent4 180 2" xfId="33439" xr:uid="{00000000-0005-0000-0000-0000A02A0000}"/>
    <cellStyle name="20% - Accent4 181" xfId="11212" xr:uid="{00000000-0005-0000-0000-0000A12A0000}"/>
    <cellStyle name="20% - Accent4 181 2" xfId="33479" xr:uid="{00000000-0005-0000-0000-0000A22A0000}"/>
    <cellStyle name="20% - Accent4 182" xfId="21942" xr:uid="{00000000-0005-0000-0000-0000A32A0000}"/>
    <cellStyle name="20% - Accent4 182 2" xfId="44206" xr:uid="{00000000-0005-0000-0000-0000A42A0000}"/>
    <cellStyle name="20% - Accent4 183" xfId="21955" xr:uid="{00000000-0005-0000-0000-0000A52A0000}"/>
    <cellStyle name="20% - Accent4 183 2" xfId="44219" xr:uid="{00000000-0005-0000-0000-0000A62A0000}"/>
    <cellStyle name="20% - Accent4 184" xfId="21969" xr:uid="{00000000-0005-0000-0000-0000A72A0000}"/>
    <cellStyle name="20% - Accent4 184 2" xfId="44233" xr:uid="{00000000-0005-0000-0000-0000A82A0000}"/>
    <cellStyle name="20% - Accent4 185" xfId="21982" xr:uid="{00000000-0005-0000-0000-0000A92A0000}"/>
    <cellStyle name="20% - Accent4 185 2" xfId="44246" xr:uid="{00000000-0005-0000-0000-0000AA2A0000}"/>
    <cellStyle name="20% - Accent4 186" xfId="21995" xr:uid="{00000000-0005-0000-0000-0000AB2A0000}"/>
    <cellStyle name="20% - Accent4 186 2" xfId="44259" xr:uid="{00000000-0005-0000-0000-0000AC2A0000}"/>
    <cellStyle name="20% - Accent4 187" xfId="22008" xr:uid="{00000000-0005-0000-0000-0000AD2A0000}"/>
    <cellStyle name="20% - Accent4 187 2" xfId="44272" xr:uid="{00000000-0005-0000-0000-0000AE2A0000}"/>
    <cellStyle name="20% - Accent4 188" xfId="22021" xr:uid="{00000000-0005-0000-0000-0000AF2A0000}"/>
    <cellStyle name="20% - Accent4 188 2" xfId="44285" xr:uid="{00000000-0005-0000-0000-0000B02A0000}"/>
    <cellStyle name="20% - Accent4 189" xfId="22034" xr:uid="{00000000-0005-0000-0000-0000B12A0000}"/>
    <cellStyle name="20% - Accent4 189 2" xfId="44298" xr:uid="{00000000-0005-0000-0000-0000B22A0000}"/>
    <cellStyle name="20% - Accent4 19" xfId="555" xr:uid="{00000000-0005-0000-0000-0000B32A0000}"/>
    <cellStyle name="20% - Accent4 19 2" xfId="1492" xr:uid="{00000000-0005-0000-0000-0000B42A0000}"/>
    <cellStyle name="20% - Accent4 19 2 2" xfId="3310" xr:uid="{00000000-0005-0000-0000-0000B52A0000}"/>
    <cellStyle name="20% - Accent4 19 2 2 2" xfId="7893" xr:uid="{00000000-0005-0000-0000-0000B62A0000}"/>
    <cellStyle name="20% - Accent4 19 2 2 2 2" xfId="18990" xr:uid="{00000000-0005-0000-0000-0000B72A0000}"/>
    <cellStyle name="20% - Accent4 19 2 2 2 2 2" xfId="41254" xr:uid="{00000000-0005-0000-0000-0000B82A0000}"/>
    <cellStyle name="20% - Accent4 19 2 2 2 3" xfId="30162" xr:uid="{00000000-0005-0000-0000-0000B92A0000}"/>
    <cellStyle name="20% - Accent4 19 2 2 3" xfId="14407" xr:uid="{00000000-0005-0000-0000-0000BA2A0000}"/>
    <cellStyle name="20% - Accent4 19 2 2 3 2" xfId="36672" xr:uid="{00000000-0005-0000-0000-0000BB2A0000}"/>
    <cellStyle name="20% - Accent4 19 2 2 4" xfId="25580" xr:uid="{00000000-0005-0000-0000-0000BC2A0000}"/>
    <cellStyle name="20% - Accent4 19 2 3" xfId="6084" xr:uid="{00000000-0005-0000-0000-0000BD2A0000}"/>
    <cellStyle name="20% - Accent4 19 2 3 2" xfId="17181" xr:uid="{00000000-0005-0000-0000-0000BE2A0000}"/>
    <cellStyle name="20% - Accent4 19 2 3 2 2" xfId="39445" xr:uid="{00000000-0005-0000-0000-0000BF2A0000}"/>
    <cellStyle name="20% - Accent4 19 2 3 3" xfId="28353" xr:uid="{00000000-0005-0000-0000-0000C02A0000}"/>
    <cellStyle name="20% - Accent4 19 2 4" xfId="12597" xr:uid="{00000000-0005-0000-0000-0000C12A0000}"/>
    <cellStyle name="20% - Accent4 19 2 4 2" xfId="34862" xr:uid="{00000000-0005-0000-0000-0000C22A0000}"/>
    <cellStyle name="20% - Accent4 19 2 5" xfId="23770" xr:uid="{00000000-0005-0000-0000-0000C32A0000}"/>
    <cellStyle name="20% - Accent4 19 3" xfId="4234" xr:uid="{00000000-0005-0000-0000-0000C42A0000}"/>
    <cellStyle name="20% - Accent4 19 3 2" xfId="8817" xr:uid="{00000000-0005-0000-0000-0000C52A0000}"/>
    <cellStyle name="20% - Accent4 19 3 2 2" xfId="19914" xr:uid="{00000000-0005-0000-0000-0000C62A0000}"/>
    <cellStyle name="20% - Accent4 19 3 2 2 2" xfId="42178" xr:uid="{00000000-0005-0000-0000-0000C72A0000}"/>
    <cellStyle name="20% - Accent4 19 3 2 3" xfId="31086" xr:uid="{00000000-0005-0000-0000-0000C82A0000}"/>
    <cellStyle name="20% - Accent4 19 3 3" xfId="15331" xr:uid="{00000000-0005-0000-0000-0000C92A0000}"/>
    <cellStyle name="20% - Accent4 19 3 3 2" xfId="37596" xr:uid="{00000000-0005-0000-0000-0000CA2A0000}"/>
    <cellStyle name="20% - Accent4 19 3 4" xfId="26504" xr:uid="{00000000-0005-0000-0000-0000CB2A0000}"/>
    <cellStyle name="20% - Accent4 19 4" xfId="2425" xr:uid="{00000000-0005-0000-0000-0000CC2A0000}"/>
    <cellStyle name="20% - Accent4 19 4 2" xfId="7008" xr:uid="{00000000-0005-0000-0000-0000CD2A0000}"/>
    <cellStyle name="20% - Accent4 19 4 2 2" xfId="18105" xr:uid="{00000000-0005-0000-0000-0000CE2A0000}"/>
    <cellStyle name="20% - Accent4 19 4 2 2 2" xfId="40369" xr:uid="{00000000-0005-0000-0000-0000CF2A0000}"/>
    <cellStyle name="20% - Accent4 19 4 2 3" xfId="29277" xr:uid="{00000000-0005-0000-0000-0000D02A0000}"/>
    <cellStyle name="20% - Accent4 19 4 3" xfId="13522" xr:uid="{00000000-0005-0000-0000-0000D12A0000}"/>
    <cellStyle name="20% - Accent4 19 4 3 2" xfId="35787" xr:uid="{00000000-0005-0000-0000-0000D22A0000}"/>
    <cellStyle name="20% - Accent4 19 4 4" xfId="24695" xr:uid="{00000000-0005-0000-0000-0000D32A0000}"/>
    <cellStyle name="20% - Accent4 19 5" xfId="5159" xr:uid="{00000000-0005-0000-0000-0000D42A0000}"/>
    <cellStyle name="20% - Accent4 19 5 2" xfId="16256" xr:uid="{00000000-0005-0000-0000-0000D52A0000}"/>
    <cellStyle name="20% - Accent4 19 5 2 2" xfId="38520" xr:uid="{00000000-0005-0000-0000-0000D62A0000}"/>
    <cellStyle name="20% - Accent4 19 5 3" xfId="27428" xr:uid="{00000000-0005-0000-0000-0000D72A0000}"/>
    <cellStyle name="20% - Accent4 19 6" xfId="11671" xr:uid="{00000000-0005-0000-0000-0000D82A0000}"/>
    <cellStyle name="20% - Accent4 19 6 2" xfId="33937" xr:uid="{00000000-0005-0000-0000-0000D92A0000}"/>
    <cellStyle name="20% - Accent4 19 7" xfId="22845" xr:uid="{00000000-0005-0000-0000-0000DA2A0000}"/>
    <cellStyle name="20% - Accent4 190" xfId="22047" xr:uid="{00000000-0005-0000-0000-0000DB2A0000}"/>
    <cellStyle name="20% - Accent4 190 2" xfId="44311" xr:uid="{00000000-0005-0000-0000-0000DC2A0000}"/>
    <cellStyle name="20% - Accent4 191" xfId="22060" xr:uid="{00000000-0005-0000-0000-0000DD2A0000}"/>
    <cellStyle name="20% - Accent4 191 2" xfId="44324" xr:uid="{00000000-0005-0000-0000-0000DE2A0000}"/>
    <cellStyle name="20% - Accent4 192" xfId="22073" xr:uid="{00000000-0005-0000-0000-0000DF2A0000}"/>
    <cellStyle name="20% - Accent4 192 2" xfId="44337" xr:uid="{00000000-0005-0000-0000-0000E02A0000}"/>
    <cellStyle name="20% - Accent4 193" xfId="22086" xr:uid="{00000000-0005-0000-0000-0000E12A0000}"/>
    <cellStyle name="20% - Accent4 193 2" xfId="44350" xr:uid="{00000000-0005-0000-0000-0000E22A0000}"/>
    <cellStyle name="20% - Accent4 194" xfId="22099" xr:uid="{00000000-0005-0000-0000-0000E32A0000}"/>
    <cellStyle name="20% - Accent4 194 2" xfId="44363" xr:uid="{00000000-0005-0000-0000-0000E42A0000}"/>
    <cellStyle name="20% - Accent4 195" xfId="22112" xr:uid="{00000000-0005-0000-0000-0000E52A0000}"/>
    <cellStyle name="20% - Accent4 195 2" xfId="44376" xr:uid="{00000000-0005-0000-0000-0000E62A0000}"/>
    <cellStyle name="20% - Accent4 196" xfId="22125" xr:uid="{00000000-0005-0000-0000-0000E72A0000}"/>
    <cellStyle name="20% - Accent4 196 2" xfId="44389" xr:uid="{00000000-0005-0000-0000-0000E82A0000}"/>
    <cellStyle name="20% - Accent4 197" xfId="22138" xr:uid="{00000000-0005-0000-0000-0000E92A0000}"/>
    <cellStyle name="20% - Accent4 197 2" xfId="44402" xr:uid="{00000000-0005-0000-0000-0000EA2A0000}"/>
    <cellStyle name="20% - Accent4 198" xfId="22151" xr:uid="{00000000-0005-0000-0000-0000EB2A0000}"/>
    <cellStyle name="20% - Accent4 198 2" xfId="44415" xr:uid="{00000000-0005-0000-0000-0000EC2A0000}"/>
    <cellStyle name="20% - Accent4 199" xfId="22164" xr:uid="{00000000-0005-0000-0000-0000ED2A0000}"/>
    <cellStyle name="20% - Accent4 199 2" xfId="44428" xr:uid="{00000000-0005-0000-0000-0000EE2A0000}"/>
    <cellStyle name="20% - Accent4 2" xfId="7" xr:uid="{00000000-0005-0000-0000-0000EF2A0000}"/>
    <cellStyle name="20% - Accent4 2 10" xfId="9598" xr:uid="{00000000-0005-0000-0000-0000F02A0000}"/>
    <cellStyle name="20% - Accent4 2 10 2" xfId="20694" xr:uid="{00000000-0005-0000-0000-0000F12A0000}"/>
    <cellStyle name="20% - Accent4 2 10 2 2" xfId="42958" xr:uid="{00000000-0005-0000-0000-0000F22A0000}"/>
    <cellStyle name="20% - Accent4 2 10 3" xfId="31866" xr:uid="{00000000-0005-0000-0000-0000F32A0000}"/>
    <cellStyle name="20% - Accent4 2 11" xfId="9624" xr:uid="{00000000-0005-0000-0000-0000F42A0000}"/>
    <cellStyle name="20% - Accent4 2 11 2" xfId="20720" xr:uid="{00000000-0005-0000-0000-0000F52A0000}"/>
    <cellStyle name="20% - Accent4 2 11 2 2" xfId="42984" xr:uid="{00000000-0005-0000-0000-0000F62A0000}"/>
    <cellStyle name="20% - Accent4 2 11 3" xfId="31892" xr:uid="{00000000-0005-0000-0000-0000F72A0000}"/>
    <cellStyle name="20% - Accent4 2 12" xfId="9650" xr:uid="{00000000-0005-0000-0000-0000F82A0000}"/>
    <cellStyle name="20% - Accent4 2 12 2" xfId="20746" xr:uid="{00000000-0005-0000-0000-0000F92A0000}"/>
    <cellStyle name="20% - Accent4 2 12 2 2" xfId="43010" xr:uid="{00000000-0005-0000-0000-0000FA2A0000}"/>
    <cellStyle name="20% - Accent4 2 12 3" xfId="31918" xr:uid="{00000000-0005-0000-0000-0000FB2A0000}"/>
    <cellStyle name="20% - Accent4 2 13" xfId="9676" xr:uid="{00000000-0005-0000-0000-0000FC2A0000}"/>
    <cellStyle name="20% - Accent4 2 13 2" xfId="20772" xr:uid="{00000000-0005-0000-0000-0000FD2A0000}"/>
    <cellStyle name="20% - Accent4 2 13 2 2" xfId="43036" xr:uid="{00000000-0005-0000-0000-0000FE2A0000}"/>
    <cellStyle name="20% - Accent4 2 13 3" xfId="31944" xr:uid="{00000000-0005-0000-0000-0000FF2A0000}"/>
    <cellStyle name="20% - Accent4 2 14" xfId="9702" xr:uid="{00000000-0005-0000-0000-0000002B0000}"/>
    <cellStyle name="20% - Accent4 2 14 2" xfId="20798" xr:uid="{00000000-0005-0000-0000-0000012B0000}"/>
    <cellStyle name="20% - Accent4 2 14 2 2" xfId="43062" xr:uid="{00000000-0005-0000-0000-0000022B0000}"/>
    <cellStyle name="20% - Accent4 2 14 3" xfId="31970" xr:uid="{00000000-0005-0000-0000-0000032B0000}"/>
    <cellStyle name="20% - Accent4 2 15" xfId="9728" xr:uid="{00000000-0005-0000-0000-0000042B0000}"/>
    <cellStyle name="20% - Accent4 2 15 2" xfId="20824" xr:uid="{00000000-0005-0000-0000-0000052B0000}"/>
    <cellStyle name="20% - Accent4 2 15 2 2" xfId="43088" xr:uid="{00000000-0005-0000-0000-0000062B0000}"/>
    <cellStyle name="20% - Accent4 2 15 3" xfId="31996" xr:uid="{00000000-0005-0000-0000-0000072B0000}"/>
    <cellStyle name="20% - Accent4 2 16" xfId="9754" xr:uid="{00000000-0005-0000-0000-0000082B0000}"/>
    <cellStyle name="20% - Accent4 2 16 2" xfId="20850" xr:uid="{00000000-0005-0000-0000-0000092B0000}"/>
    <cellStyle name="20% - Accent4 2 16 2 2" xfId="43114" xr:uid="{00000000-0005-0000-0000-00000A2B0000}"/>
    <cellStyle name="20% - Accent4 2 16 3" xfId="32022" xr:uid="{00000000-0005-0000-0000-00000B2B0000}"/>
    <cellStyle name="20% - Accent4 2 17" xfId="9780" xr:uid="{00000000-0005-0000-0000-00000C2B0000}"/>
    <cellStyle name="20% - Accent4 2 17 2" xfId="20876" xr:uid="{00000000-0005-0000-0000-00000D2B0000}"/>
    <cellStyle name="20% - Accent4 2 17 2 2" xfId="43140" xr:uid="{00000000-0005-0000-0000-00000E2B0000}"/>
    <cellStyle name="20% - Accent4 2 17 3" xfId="32048" xr:uid="{00000000-0005-0000-0000-00000F2B0000}"/>
    <cellStyle name="20% - Accent4 2 18" xfId="9806" xr:uid="{00000000-0005-0000-0000-0000102B0000}"/>
    <cellStyle name="20% - Accent4 2 18 2" xfId="20902" xr:uid="{00000000-0005-0000-0000-0000112B0000}"/>
    <cellStyle name="20% - Accent4 2 18 2 2" xfId="43166" xr:uid="{00000000-0005-0000-0000-0000122B0000}"/>
    <cellStyle name="20% - Accent4 2 18 3" xfId="32074" xr:uid="{00000000-0005-0000-0000-0000132B0000}"/>
    <cellStyle name="20% - Accent4 2 19" xfId="9832" xr:uid="{00000000-0005-0000-0000-0000142B0000}"/>
    <cellStyle name="20% - Accent4 2 19 2" xfId="20928" xr:uid="{00000000-0005-0000-0000-0000152B0000}"/>
    <cellStyle name="20% - Accent4 2 19 2 2" xfId="43192" xr:uid="{00000000-0005-0000-0000-0000162B0000}"/>
    <cellStyle name="20% - Accent4 2 19 3" xfId="32100" xr:uid="{00000000-0005-0000-0000-0000172B0000}"/>
    <cellStyle name="20% - Accent4 2 2" xfId="100" xr:uid="{00000000-0005-0000-0000-0000182B0000}"/>
    <cellStyle name="20% - Accent4 2 2 2" xfId="3089" xr:uid="{00000000-0005-0000-0000-0000192B0000}"/>
    <cellStyle name="20% - Accent4 2 2 2 2" xfId="7672" xr:uid="{00000000-0005-0000-0000-00001A2B0000}"/>
    <cellStyle name="20% - Accent4 2 2 2 2 2" xfId="18769" xr:uid="{00000000-0005-0000-0000-00001B2B0000}"/>
    <cellStyle name="20% - Accent4 2 2 2 2 2 2" xfId="41033" xr:uid="{00000000-0005-0000-0000-00001C2B0000}"/>
    <cellStyle name="20% - Accent4 2 2 2 2 3" xfId="29941" xr:uid="{00000000-0005-0000-0000-00001D2B0000}"/>
    <cellStyle name="20% - Accent4 2 2 2 3" xfId="14186" xr:uid="{00000000-0005-0000-0000-00001E2B0000}"/>
    <cellStyle name="20% - Accent4 2 2 2 3 2" xfId="36451" xr:uid="{00000000-0005-0000-0000-00001F2B0000}"/>
    <cellStyle name="20% - Accent4 2 2 2 4" xfId="25359" xr:uid="{00000000-0005-0000-0000-0000202B0000}"/>
    <cellStyle name="20% - Accent4 2 2 3" xfId="5863" xr:uid="{00000000-0005-0000-0000-0000212B0000}"/>
    <cellStyle name="20% - Accent4 2 2 3 2" xfId="16960" xr:uid="{00000000-0005-0000-0000-0000222B0000}"/>
    <cellStyle name="20% - Accent4 2 2 3 2 2" xfId="39224" xr:uid="{00000000-0005-0000-0000-0000232B0000}"/>
    <cellStyle name="20% - Accent4 2 2 3 3" xfId="28132" xr:uid="{00000000-0005-0000-0000-0000242B0000}"/>
    <cellStyle name="20% - Accent4 2 2 4" xfId="1269" xr:uid="{00000000-0005-0000-0000-0000252B0000}"/>
    <cellStyle name="20% - Accent4 2 2 4 2" xfId="12376" xr:uid="{00000000-0005-0000-0000-0000262B0000}"/>
    <cellStyle name="20% - Accent4 2 2 4 2 2" xfId="34641" xr:uid="{00000000-0005-0000-0000-0000272B0000}"/>
    <cellStyle name="20% - Accent4 2 2 4 3" xfId="23549" xr:uid="{00000000-0005-0000-0000-0000282B0000}"/>
    <cellStyle name="20% - Accent4 2 2 5" xfId="11222" xr:uid="{00000000-0005-0000-0000-0000292B0000}"/>
    <cellStyle name="20% - Accent4 2 2 5 2" xfId="33489" xr:uid="{00000000-0005-0000-0000-00002A2B0000}"/>
    <cellStyle name="20% - Accent4 2 2 6" xfId="22397" xr:uid="{00000000-0005-0000-0000-00002B2B0000}"/>
    <cellStyle name="20% - Accent4 2 20" xfId="9858" xr:uid="{00000000-0005-0000-0000-00002C2B0000}"/>
    <cellStyle name="20% - Accent4 2 20 2" xfId="20954" xr:uid="{00000000-0005-0000-0000-00002D2B0000}"/>
    <cellStyle name="20% - Accent4 2 20 2 2" xfId="43218" xr:uid="{00000000-0005-0000-0000-00002E2B0000}"/>
    <cellStyle name="20% - Accent4 2 20 3" xfId="32126" xr:uid="{00000000-0005-0000-0000-00002F2B0000}"/>
    <cellStyle name="20% - Accent4 2 21" xfId="9884" xr:uid="{00000000-0005-0000-0000-0000302B0000}"/>
    <cellStyle name="20% - Accent4 2 21 2" xfId="20980" xr:uid="{00000000-0005-0000-0000-0000312B0000}"/>
    <cellStyle name="20% - Accent4 2 21 2 2" xfId="43244" xr:uid="{00000000-0005-0000-0000-0000322B0000}"/>
    <cellStyle name="20% - Accent4 2 21 3" xfId="32152" xr:uid="{00000000-0005-0000-0000-0000332B0000}"/>
    <cellStyle name="20% - Accent4 2 22" xfId="9923" xr:uid="{00000000-0005-0000-0000-0000342B0000}"/>
    <cellStyle name="20% - Accent4 2 22 2" xfId="21019" xr:uid="{00000000-0005-0000-0000-0000352B0000}"/>
    <cellStyle name="20% - Accent4 2 22 2 2" xfId="43283" xr:uid="{00000000-0005-0000-0000-0000362B0000}"/>
    <cellStyle name="20% - Accent4 2 22 3" xfId="32191" xr:uid="{00000000-0005-0000-0000-0000372B0000}"/>
    <cellStyle name="20% - Accent4 2 23" xfId="10261" xr:uid="{00000000-0005-0000-0000-0000382B0000}"/>
    <cellStyle name="20% - Accent4 2 23 2" xfId="21357" xr:uid="{00000000-0005-0000-0000-0000392B0000}"/>
    <cellStyle name="20% - Accent4 2 23 2 2" xfId="43621" xr:uid="{00000000-0005-0000-0000-00003A2B0000}"/>
    <cellStyle name="20% - Accent4 2 23 3" xfId="32529" xr:uid="{00000000-0005-0000-0000-00003B2B0000}"/>
    <cellStyle name="20% - Accent4 2 24" xfId="10287" xr:uid="{00000000-0005-0000-0000-00003C2B0000}"/>
    <cellStyle name="20% - Accent4 2 24 2" xfId="21383" xr:uid="{00000000-0005-0000-0000-00003D2B0000}"/>
    <cellStyle name="20% - Accent4 2 24 2 2" xfId="43647" xr:uid="{00000000-0005-0000-0000-00003E2B0000}"/>
    <cellStyle name="20% - Accent4 2 24 3" xfId="32555" xr:uid="{00000000-0005-0000-0000-00003F2B0000}"/>
    <cellStyle name="20% - Accent4 2 25" xfId="10339" xr:uid="{00000000-0005-0000-0000-0000402B0000}"/>
    <cellStyle name="20% - Accent4 2 25 2" xfId="21435" xr:uid="{00000000-0005-0000-0000-0000412B0000}"/>
    <cellStyle name="20% - Accent4 2 25 2 2" xfId="43699" xr:uid="{00000000-0005-0000-0000-0000422B0000}"/>
    <cellStyle name="20% - Accent4 2 25 3" xfId="32607" xr:uid="{00000000-0005-0000-0000-0000432B0000}"/>
    <cellStyle name="20% - Accent4 2 26" xfId="10365" xr:uid="{00000000-0005-0000-0000-0000442B0000}"/>
    <cellStyle name="20% - Accent4 2 26 2" xfId="21461" xr:uid="{00000000-0005-0000-0000-0000452B0000}"/>
    <cellStyle name="20% - Accent4 2 26 2 2" xfId="43725" xr:uid="{00000000-0005-0000-0000-0000462B0000}"/>
    <cellStyle name="20% - Accent4 2 26 3" xfId="32633" xr:uid="{00000000-0005-0000-0000-0000472B0000}"/>
    <cellStyle name="20% - Accent4 2 27" xfId="10391" xr:uid="{00000000-0005-0000-0000-0000482B0000}"/>
    <cellStyle name="20% - Accent4 2 27 2" xfId="21487" xr:uid="{00000000-0005-0000-0000-0000492B0000}"/>
    <cellStyle name="20% - Accent4 2 27 2 2" xfId="43751" xr:uid="{00000000-0005-0000-0000-00004A2B0000}"/>
    <cellStyle name="20% - Accent4 2 27 3" xfId="32659" xr:uid="{00000000-0005-0000-0000-00004B2B0000}"/>
    <cellStyle name="20% - Accent4 2 28" xfId="10417" xr:uid="{00000000-0005-0000-0000-00004C2B0000}"/>
    <cellStyle name="20% - Accent4 2 28 2" xfId="21513" xr:uid="{00000000-0005-0000-0000-00004D2B0000}"/>
    <cellStyle name="20% - Accent4 2 28 2 2" xfId="43777" xr:uid="{00000000-0005-0000-0000-00004E2B0000}"/>
    <cellStyle name="20% - Accent4 2 28 3" xfId="32685" xr:uid="{00000000-0005-0000-0000-00004F2B0000}"/>
    <cellStyle name="20% - Accent4 2 29" xfId="10443" xr:uid="{00000000-0005-0000-0000-0000502B0000}"/>
    <cellStyle name="20% - Accent4 2 29 2" xfId="21539" xr:uid="{00000000-0005-0000-0000-0000512B0000}"/>
    <cellStyle name="20% - Accent4 2 29 2 2" xfId="43803" xr:uid="{00000000-0005-0000-0000-0000522B0000}"/>
    <cellStyle name="20% - Accent4 2 29 3" xfId="32711" xr:uid="{00000000-0005-0000-0000-0000532B0000}"/>
    <cellStyle name="20% - Accent4 2 3" xfId="144" xr:uid="{00000000-0005-0000-0000-0000542B0000}"/>
    <cellStyle name="20% - Accent4 2 3 2" xfId="8596" xr:uid="{00000000-0005-0000-0000-0000552B0000}"/>
    <cellStyle name="20% - Accent4 2 3 2 2" xfId="19693" xr:uid="{00000000-0005-0000-0000-0000562B0000}"/>
    <cellStyle name="20% - Accent4 2 3 2 2 2" xfId="41957" xr:uid="{00000000-0005-0000-0000-0000572B0000}"/>
    <cellStyle name="20% - Accent4 2 3 2 3" xfId="30865" xr:uid="{00000000-0005-0000-0000-0000582B0000}"/>
    <cellStyle name="20% - Accent4 2 3 3" xfId="4013" xr:uid="{00000000-0005-0000-0000-0000592B0000}"/>
    <cellStyle name="20% - Accent4 2 3 3 2" xfId="15110" xr:uid="{00000000-0005-0000-0000-00005A2B0000}"/>
    <cellStyle name="20% - Accent4 2 3 3 2 2" xfId="37375" xr:uid="{00000000-0005-0000-0000-00005B2B0000}"/>
    <cellStyle name="20% - Accent4 2 3 3 3" xfId="26283" xr:uid="{00000000-0005-0000-0000-00005C2B0000}"/>
    <cellStyle name="20% - Accent4 2 3 4" xfId="11266" xr:uid="{00000000-0005-0000-0000-00005D2B0000}"/>
    <cellStyle name="20% - Accent4 2 3 4 2" xfId="33532" xr:uid="{00000000-0005-0000-0000-00005E2B0000}"/>
    <cellStyle name="20% - Accent4 2 3 5" xfId="22440" xr:uid="{00000000-0005-0000-0000-00005F2B0000}"/>
    <cellStyle name="20% - Accent4 2 30" xfId="10469" xr:uid="{00000000-0005-0000-0000-0000602B0000}"/>
    <cellStyle name="20% - Accent4 2 30 2" xfId="21565" xr:uid="{00000000-0005-0000-0000-0000612B0000}"/>
    <cellStyle name="20% - Accent4 2 30 2 2" xfId="43829" xr:uid="{00000000-0005-0000-0000-0000622B0000}"/>
    <cellStyle name="20% - Accent4 2 30 3" xfId="32737" xr:uid="{00000000-0005-0000-0000-0000632B0000}"/>
    <cellStyle name="20% - Accent4 2 31" xfId="10495" xr:uid="{00000000-0005-0000-0000-0000642B0000}"/>
    <cellStyle name="20% - Accent4 2 31 2" xfId="21591" xr:uid="{00000000-0005-0000-0000-0000652B0000}"/>
    <cellStyle name="20% - Accent4 2 31 2 2" xfId="43855" xr:uid="{00000000-0005-0000-0000-0000662B0000}"/>
    <cellStyle name="20% - Accent4 2 31 3" xfId="32763" xr:uid="{00000000-0005-0000-0000-0000672B0000}"/>
    <cellStyle name="20% - Accent4 2 32" xfId="10521" xr:uid="{00000000-0005-0000-0000-0000682B0000}"/>
    <cellStyle name="20% - Accent4 2 32 2" xfId="21617" xr:uid="{00000000-0005-0000-0000-0000692B0000}"/>
    <cellStyle name="20% - Accent4 2 32 2 2" xfId="43881" xr:uid="{00000000-0005-0000-0000-00006A2B0000}"/>
    <cellStyle name="20% - Accent4 2 32 3" xfId="32789" xr:uid="{00000000-0005-0000-0000-00006B2B0000}"/>
    <cellStyle name="20% - Accent4 2 33" xfId="10599" xr:uid="{00000000-0005-0000-0000-00006C2B0000}"/>
    <cellStyle name="20% - Accent4 2 33 2" xfId="21695" xr:uid="{00000000-0005-0000-0000-00006D2B0000}"/>
    <cellStyle name="20% - Accent4 2 33 2 2" xfId="43959" xr:uid="{00000000-0005-0000-0000-00006E2B0000}"/>
    <cellStyle name="20% - Accent4 2 33 3" xfId="32867" xr:uid="{00000000-0005-0000-0000-00006F2B0000}"/>
    <cellStyle name="20% - Accent4 2 34" xfId="10781" xr:uid="{00000000-0005-0000-0000-0000702B0000}"/>
    <cellStyle name="20% - Accent4 2 34 2" xfId="21877" xr:uid="{00000000-0005-0000-0000-0000712B0000}"/>
    <cellStyle name="20% - Accent4 2 34 2 2" xfId="44141" xr:uid="{00000000-0005-0000-0000-0000722B0000}"/>
    <cellStyle name="20% - Accent4 2 34 3" xfId="33049" xr:uid="{00000000-0005-0000-0000-0000732B0000}"/>
    <cellStyle name="20% - Accent4 2 35" xfId="11185" xr:uid="{00000000-0005-0000-0000-0000742B0000}"/>
    <cellStyle name="20% - Accent4 2 35 2" xfId="33453" xr:uid="{00000000-0005-0000-0000-0000752B0000}"/>
    <cellStyle name="20% - Accent4 2 36" xfId="22361" xr:uid="{00000000-0005-0000-0000-0000762B0000}"/>
    <cellStyle name="20% - Accent4 2 4" xfId="171" xr:uid="{00000000-0005-0000-0000-0000772B0000}"/>
    <cellStyle name="20% - Accent4 2 4 2" xfId="6787" xr:uid="{00000000-0005-0000-0000-0000782B0000}"/>
    <cellStyle name="20% - Accent4 2 4 2 2" xfId="17884" xr:uid="{00000000-0005-0000-0000-0000792B0000}"/>
    <cellStyle name="20% - Accent4 2 4 2 2 2" xfId="40148" xr:uid="{00000000-0005-0000-0000-00007A2B0000}"/>
    <cellStyle name="20% - Accent4 2 4 2 3" xfId="29056" xr:uid="{00000000-0005-0000-0000-00007B2B0000}"/>
    <cellStyle name="20% - Accent4 2 4 3" xfId="2204" xr:uid="{00000000-0005-0000-0000-00007C2B0000}"/>
    <cellStyle name="20% - Accent4 2 4 3 2" xfId="13301" xr:uid="{00000000-0005-0000-0000-00007D2B0000}"/>
    <cellStyle name="20% - Accent4 2 4 3 2 2" xfId="35566" xr:uid="{00000000-0005-0000-0000-00007E2B0000}"/>
    <cellStyle name="20% - Accent4 2 4 3 3" xfId="24474" xr:uid="{00000000-0005-0000-0000-00007F2B0000}"/>
    <cellStyle name="20% - Accent4 2 4 4" xfId="11292" xr:uid="{00000000-0005-0000-0000-0000802B0000}"/>
    <cellStyle name="20% - Accent4 2 4 4 2" xfId="33558" xr:uid="{00000000-0005-0000-0000-0000812B0000}"/>
    <cellStyle name="20% - Accent4 2 4 5" xfId="22466" xr:uid="{00000000-0005-0000-0000-0000822B0000}"/>
    <cellStyle name="20% - Accent4 2 5" xfId="275" xr:uid="{00000000-0005-0000-0000-0000832B0000}"/>
    <cellStyle name="20% - Accent4 2 5 2" xfId="9480" xr:uid="{00000000-0005-0000-0000-0000842B0000}"/>
    <cellStyle name="20% - Accent4 2 5 2 2" xfId="20577" xr:uid="{00000000-0005-0000-0000-0000852B0000}"/>
    <cellStyle name="20% - Accent4 2 5 2 2 2" xfId="42841" xr:uid="{00000000-0005-0000-0000-0000862B0000}"/>
    <cellStyle name="20% - Accent4 2 5 2 3" xfId="31749" xr:uid="{00000000-0005-0000-0000-0000872B0000}"/>
    <cellStyle name="20% - Accent4 2 5 3" xfId="4897" xr:uid="{00000000-0005-0000-0000-0000882B0000}"/>
    <cellStyle name="20% - Accent4 2 5 3 2" xfId="15994" xr:uid="{00000000-0005-0000-0000-0000892B0000}"/>
    <cellStyle name="20% - Accent4 2 5 3 2 2" xfId="38259" xr:uid="{00000000-0005-0000-0000-00008A2B0000}"/>
    <cellStyle name="20% - Accent4 2 5 3 3" xfId="27167" xr:uid="{00000000-0005-0000-0000-00008B2B0000}"/>
    <cellStyle name="20% - Accent4 2 5 4" xfId="11396" xr:uid="{00000000-0005-0000-0000-00008C2B0000}"/>
    <cellStyle name="20% - Accent4 2 5 4 2" xfId="33662" xr:uid="{00000000-0005-0000-0000-00008D2B0000}"/>
    <cellStyle name="20% - Accent4 2 5 5" xfId="22570" xr:uid="{00000000-0005-0000-0000-00008E2B0000}"/>
    <cellStyle name="20% - Accent4 2 6" xfId="314" xr:uid="{00000000-0005-0000-0000-00008F2B0000}"/>
    <cellStyle name="20% - Accent4 2 6 2" xfId="4938" xr:uid="{00000000-0005-0000-0000-0000902B0000}"/>
    <cellStyle name="20% - Accent4 2 6 2 2" xfId="16035" xr:uid="{00000000-0005-0000-0000-0000912B0000}"/>
    <cellStyle name="20% - Accent4 2 6 2 2 2" xfId="38299" xr:uid="{00000000-0005-0000-0000-0000922B0000}"/>
    <cellStyle name="20% - Accent4 2 6 2 3" xfId="27207" xr:uid="{00000000-0005-0000-0000-0000932B0000}"/>
    <cellStyle name="20% - Accent4 2 6 3" xfId="11435" xr:uid="{00000000-0005-0000-0000-0000942B0000}"/>
    <cellStyle name="20% - Accent4 2 6 3 2" xfId="33701" xr:uid="{00000000-0005-0000-0000-0000952B0000}"/>
    <cellStyle name="20% - Accent4 2 6 4" xfId="22609" xr:uid="{00000000-0005-0000-0000-0000962B0000}"/>
    <cellStyle name="20% - Accent4 2 7" xfId="343" xr:uid="{00000000-0005-0000-0000-0000972B0000}"/>
    <cellStyle name="20% - Accent4 2 7 2" xfId="11463" xr:uid="{00000000-0005-0000-0000-0000982B0000}"/>
    <cellStyle name="20% - Accent4 2 7 2 2" xfId="33729" xr:uid="{00000000-0005-0000-0000-0000992B0000}"/>
    <cellStyle name="20% - Accent4 2 7 3" xfId="22637" xr:uid="{00000000-0005-0000-0000-00009A2B0000}"/>
    <cellStyle name="20% - Accent4 2 8" xfId="9546" xr:uid="{00000000-0005-0000-0000-00009B2B0000}"/>
    <cellStyle name="20% - Accent4 2 8 2" xfId="20642" xr:uid="{00000000-0005-0000-0000-00009C2B0000}"/>
    <cellStyle name="20% - Accent4 2 8 2 2" xfId="42906" xr:uid="{00000000-0005-0000-0000-00009D2B0000}"/>
    <cellStyle name="20% - Accent4 2 8 3" xfId="31814" xr:uid="{00000000-0005-0000-0000-00009E2B0000}"/>
    <cellStyle name="20% - Accent4 2 9" xfId="9572" xr:uid="{00000000-0005-0000-0000-00009F2B0000}"/>
    <cellStyle name="20% - Accent4 2 9 2" xfId="20668" xr:uid="{00000000-0005-0000-0000-0000A02B0000}"/>
    <cellStyle name="20% - Accent4 2 9 2 2" xfId="42932" xr:uid="{00000000-0005-0000-0000-0000A12B0000}"/>
    <cellStyle name="20% - Accent4 2 9 3" xfId="31840" xr:uid="{00000000-0005-0000-0000-0000A22B0000}"/>
    <cellStyle name="20% - Accent4 20" xfId="569" xr:uid="{00000000-0005-0000-0000-0000A32B0000}"/>
    <cellStyle name="20% - Accent4 20 2" xfId="1506" xr:uid="{00000000-0005-0000-0000-0000A42B0000}"/>
    <cellStyle name="20% - Accent4 20 2 2" xfId="3323" xr:uid="{00000000-0005-0000-0000-0000A52B0000}"/>
    <cellStyle name="20% - Accent4 20 2 2 2" xfId="7906" xr:uid="{00000000-0005-0000-0000-0000A62B0000}"/>
    <cellStyle name="20% - Accent4 20 2 2 2 2" xfId="19003" xr:uid="{00000000-0005-0000-0000-0000A72B0000}"/>
    <cellStyle name="20% - Accent4 20 2 2 2 2 2" xfId="41267" xr:uid="{00000000-0005-0000-0000-0000A82B0000}"/>
    <cellStyle name="20% - Accent4 20 2 2 2 3" xfId="30175" xr:uid="{00000000-0005-0000-0000-0000A92B0000}"/>
    <cellStyle name="20% - Accent4 20 2 2 3" xfId="14420" xr:uid="{00000000-0005-0000-0000-0000AA2B0000}"/>
    <cellStyle name="20% - Accent4 20 2 2 3 2" xfId="36685" xr:uid="{00000000-0005-0000-0000-0000AB2B0000}"/>
    <cellStyle name="20% - Accent4 20 2 2 4" xfId="25593" xr:uid="{00000000-0005-0000-0000-0000AC2B0000}"/>
    <cellStyle name="20% - Accent4 20 2 3" xfId="6097" xr:uid="{00000000-0005-0000-0000-0000AD2B0000}"/>
    <cellStyle name="20% - Accent4 20 2 3 2" xfId="17194" xr:uid="{00000000-0005-0000-0000-0000AE2B0000}"/>
    <cellStyle name="20% - Accent4 20 2 3 2 2" xfId="39458" xr:uid="{00000000-0005-0000-0000-0000AF2B0000}"/>
    <cellStyle name="20% - Accent4 20 2 3 3" xfId="28366" xr:uid="{00000000-0005-0000-0000-0000B02B0000}"/>
    <cellStyle name="20% - Accent4 20 2 4" xfId="12610" xr:uid="{00000000-0005-0000-0000-0000B12B0000}"/>
    <cellStyle name="20% - Accent4 20 2 4 2" xfId="34875" xr:uid="{00000000-0005-0000-0000-0000B22B0000}"/>
    <cellStyle name="20% - Accent4 20 2 5" xfId="23783" xr:uid="{00000000-0005-0000-0000-0000B32B0000}"/>
    <cellStyle name="20% - Accent4 20 3" xfId="4247" xr:uid="{00000000-0005-0000-0000-0000B42B0000}"/>
    <cellStyle name="20% - Accent4 20 3 2" xfId="8830" xr:uid="{00000000-0005-0000-0000-0000B52B0000}"/>
    <cellStyle name="20% - Accent4 20 3 2 2" xfId="19927" xr:uid="{00000000-0005-0000-0000-0000B62B0000}"/>
    <cellStyle name="20% - Accent4 20 3 2 2 2" xfId="42191" xr:uid="{00000000-0005-0000-0000-0000B72B0000}"/>
    <cellStyle name="20% - Accent4 20 3 2 3" xfId="31099" xr:uid="{00000000-0005-0000-0000-0000B82B0000}"/>
    <cellStyle name="20% - Accent4 20 3 3" xfId="15344" xr:uid="{00000000-0005-0000-0000-0000B92B0000}"/>
    <cellStyle name="20% - Accent4 20 3 3 2" xfId="37609" xr:uid="{00000000-0005-0000-0000-0000BA2B0000}"/>
    <cellStyle name="20% - Accent4 20 3 4" xfId="26517" xr:uid="{00000000-0005-0000-0000-0000BB2B0000}"/>
    <cellStyle name="20% - Accent4 20 4" xfId="2438" xr:uid="{00000000-0005-0000-0000-0000BC2B0000}"/>
    <cellStyle name="20% - Accent4 20 4 2" xfId="7021" xr:uid="{00000000-0005-0000-0000-0000BD2B0000}"/>
    <cellStyle name="20% - Accent4 20 4 2 2" xfId="18118" xr:uid="{00000000-0005-0000-0000-0000BE2B0000}"/>
    <cellStyle name="20% - Accent4 20 4 2 2 2" xfId="40382" xr:uid="{00000000-0005-0000-0000-0000BF2B0000}"/>
    <cellStyle name="20% - Accent4 20 4 2 3" xfId="29290" xr:uid="{00000000-0005-0000-0000-0000C02B0000}"/>
    <cellStyle name="20% - Accent4 20 4 3" xfId="13535" xr:uid="{00000000-0005-0000-0000-0000C12B0000}"/>
    <cellStyle name="20% - Accent4 20 4 3 2" xfId="35800" xr:uid="{00000000-0005-0000-0000-0000C22B0000}"/>
    <cellStyle name="20% - Accent4 20 4 4" xfId="24708" xr:uid="{00000000-0005-0000-0000-0000C32B0000}"/>
    <cellStyle name="20% - Accent4 20 5" xfId="5172" xr:uid="{00000000-0005-0000-0000-0000C42B0000}"/>
    <cellStyle name="20% - Accent4 20 5 2" xfId="16269" xr:uid="{00000000-0005-0000-0000-0000C52B0000}"/>
    <cellStyle name="20% - Accent4 20 5 2 2" xfId="38533" xr:uid="{00000000-0005-0000-0000-0000C62B0000}"/>
    <cellStyle name="20% - Accent4 20 5 3" xfId="27441" xr:uid="{00000000-0005-0000-0000-0000C72B0000}"/>
    <cellStyle name="20% - Accent4 20 6" xfId="11684" xr:uid="{00000000-0005-0000-0000-0000C82B0000}"/>
    <cellStyle name="20% - Accent4 20 6 2" xfId="33950" xr:uid="{00000000-0005-0000-0000-0000C92B0000}"/>
    <cellStyle name="20% - Accent4 20 7" xfId="22858" xr:uid="{00000000-0005-0000-0000-0000CA2B0000}"/>
    <cellStyle name="20% - Accent4 200" xfId="22177" xr:uid="{00000000-0005-0000-0000-0000CB2B0000}"/>
    <cellStyle name="20% - Accent4 200 2" xfId="44441" xr:uid="{00000000-0005-0000-0000-0000CC2B0000}"/>
    <cellStyle name="20% - Accent4 201" xfId="22190" xr:uid="{00000000-0005-0000-0000-0000CD2B0000}"/>
    <cellStyle name="20% - Accent4 201 2" xfId="44454" xr:uid="{00000000-0005-0000-0000-0000CE2B0000}"/>
    <cellStyle name="20% - Accent4 202" xfId="22203" xr:uid="{00000000-0005-0000-0000-0000CF2B0000}"/>
    <cellStyle name="20% - Accent4 202 2" xfId="44467" xr:uid="{00000000-0005-0000-0000-0000D02B0000}"/>
    <cellStyle name="20% - Accent4 203" xfId="22216" xr:uid="{00000000-0005-0000-0000-0000D12B0000}"/>
    <cellStyle name="20% - Accent4 203 2" xfId="44480" xr:uid="{00000000-0005-0000-0000-0000D22B0000}"/>
    <cellStyle name="20% - Accent4 204" xfId="22229" xr:uid="{00000000-0005-0000-0000-0000D32B0000}"/>
    <cellStyle name="20% - Accent4 204 2" xfId="44493" xr:uid="{00000000-0005-0000-0000-0000D42B0000}"/>
    <cellStyle name="20% - Accent4 205" xfId="22242" xr:uid="{00000000-0005-0000-0000-0000D52B0000}"/>
    <cellStyle name="20% - Accent4 205 2" xfId="44506" xr:uid="{00000000-0005-0000-0000-0000D62B0000}"/>
    <cellStyle name="20% - Accent4 206" xfId="22255" xr:uid="{00000000-0005-0000-0000-0000D72B0000}"/>
    <cellStyle name="20% - Accent4 206 2" xfId="44519" xr:uid="{00000000-0005-0000-0000-0000D82B0000}"/>
    <cellStyle name="20% - Accent4 207" xfId="22268" xr:uid="{00000000-0005-0000-0000-0000D92B0000}"/>
    <cellStyle name="20% - Accent4 207 2" xfId="44532" xr:uid="{00000000-0005-0000-0000-0000DA2B0000}"/>
    <cellStyle name="20% - Accent4 208" xfId="22281" xr:uid="{00000000-0005-0000-0000-0000DB2B0000}"/>
    <cellStyle name="20% - Accent4 208 2" xfId="44545" xr:uid="{00000000-0005-0000-0000-0000DC2B0000}"/>
    <cellStyle name="20% - Accent4 209" xfId="22294" xr:uid="{00000000-0005-0000-0000-0000DD2B0000}"/>
    <cellStyle name="20% - Accent4 209 2" xfId="44558" xr:uid="{00000000-0005-0000-0000-0000DE2B0000}"/>
    <cellStyle name="20% - Accent4 21" xfId="582" xr:uid="{00000000-0005-0000-0000-0000DF2B0000}"/>
    <cellStyle name="20% - Accent4 21 2" xfId="1519" xr:uid="{00000000-0005-0000-0000-0000E02B0000}"/>
    <cellStyle name="20% - Accent4 21 2 2" xfId="3336" xr:uid="{00000000-0005-0000-0000-0000E12B0000}"/>
    <cellStyle name="20% - Accent4 21 2 2 2" xfId="7919" xr:uid="{00000000-0005-0000-0000-0000E22B0000}"/>
    <cellStyle name="20% - Accent4 21 2 2 2 2" xfId="19016" xr:uid="{00000000-0005-0000-0000-0000E32B0000}"/>
    <cellStyle name="20% - Accent4 21 2 2 2 2 2" xfId="41280" xr:uid="{00000000-0005-0000-0000-0000E42B0000}"/>
    <cellStyle name="20% - Accent4 21 2 2 2 3" xfId="30188" xr:uid="{00000000-0005-0000-0000-0000E52B0000}"/>
    <cellStyle name="20% - Accent4 21 2 2 3" xfId="14433" xr:uid="{00000000-0005-0000-0000-0000E62B0000}"/>
    <cellStyle name="20% - Accent4 21 2 2 3 2" xfId="36698" xr:uid="{00000000-0005-0000-0000-0000E72B0000}"/>
    <cellStyle name="20% - Accent4 21 2 2 4" xfId="25606" xr:uid="{00000000-0005-0000-0000-0000E82B0000}"/>
    <cellStyle name="20% - Accent4 21 2 3" xfId="6110" xr:uid="{00000000-0005-0000-0000-0000E92B0000}"/>
    <cellStyle name="20% - Accent4 21 2 3 2" xfId="17207" xr:uid="{00000000-0005-0000-0000-0000EA2B0000}"/>
    <cellStyle name="20% - Accent4 21 2 3 2 2" xfId="39471" xr:uid="{00000000-0005-0000-0000-0000EB2B0000}"/>
    <cellStyle name="20% - Accent4 21 2 3 3" xfId="28379" xr:uid="{00000000-0005-0000-0000-0000EC2B0000}"/>
    <cellStyle name="20% - Accent4 21 2 4" xfId="12623" xr:uid="{00000000-0005-0000-0000-0000ED2B0000}"/>
    <cellStyle name="20% - Accent4 21 2 4 2" xfId="34888" xr:uid="{00000000-0005-0000-0000-0000EE2B0000}"/>
    <cellStyle name="20% - Accent4 21 2 5" xfId="23796" xr:uid="{00000000-0005-0000-0000-0000EF2B0000}"/>
    <cellStyle name="20% - Accent4 21 3" xfId="4260" xr:uid="{00000000-0005-0000-0000-0000F02B0000}"/>
    <cellStyle name="20% - Accent4 21 3 2" xfId="8843" xr:uid="{00000000-0005-0000-0000-0000F12B0000}"/>
    <cellStyle name="20% - Accent4 21 3 2 2" xfId="19940" xr:uid="{00000000-0005-0000-0000-0000F22B0000}"/>
    <cellStyle name="20% - Accent4 21 3 2 2 2" xfId="42204" xr:uid="{00000000-0005-0000-0000-0000F32B0000}"/>
    <cellStyle name="20% - Accent4 21 3 2 3" xfId="31112" xr:uid="{00000000-0005-0000-0000-0000F42B0000}"/>
    <cellStyle name="20% - Accent4 21 3 3" xfId="15357" xr:uid="{00000000-0005-0000-0000-0000F52B0000}"/>
    <cellStyle name="20% - Accent4 21 3 3 2" xfId="37622" xr:uid="{00000000-0005-0000-0000-0000F62B0000}"/>
    <cellStyle name="20% - Accent4 21 3 4" xfId="26530" xr:uid="{00000000-0005-0000-0000-0000F72B0000}"/>
    <cellStyle name="20% - Accent4 21 4" xfId="2451" xr:uid="{00000000-0005-0000-0000-0000F82B0000}"/>
    <cellStyle name="20% - Accent4 21 4 2" xfId="7034" xr:uid="{00000000-0005-0000-0000-0000F92B0000}"/>
    <cellStyle name="20% - Accent4 21 4 2 2" xfId="18131" xr:uid="{00000000-0005-0000-0000-0000FA2B0000}"/>
    <cellStyle name="20% - Accent4 21 4 2 2 2" xfId="40395" xr:uid="{00000000-0005-0000-0000-0000FB2B0000}"/>
    <cellStyle name="20% - Accent4 21 4 2 3" xfId="29303" xr:uid="{00000000-0005-0000-0000-0000FC2B0000}"/>
    <cellStyle name="20% - Accent4 21 4 3" xfId="13548" xr:uid="{00000000-0005-0000-0000-0000FD2B0000}"/>
    <cellStyle name="20% - Accent4 21 4 3 2" xfId="35813" xr:uid="{00000000-0005-0000-0000-0000FE2B0000}"/>
    <cellStyle name="20% - Accent4 21 4 4" xfId="24721" xr:uid="{00000000-0005-0000-0000-0000FF2B0000}"/>
    <cellStyle name="20% - Accent4 21 5" xfId="5185" xr:uid="{00000000-0005-0000-0000-0000002C0000}"/>
    <cellStyle name="20% - Accent4 21 5 2" xfId="16282" xr:uid="{00000000-0005-0000-0000-0000012C0000}"/>
    <cellStyle name="20% - Accent4 21 5 2 2" xfId="38546" xr:uid="{00000000-0005-0000-0000-0000022C0000}"/>
    <cellStyle name="20% - Accent4 21 5 3" xfId="27454" xr:uid="{00000000-0005-0000-0000-0000032C0000}"/>
    <cellStyle name="20% - Accent4 21 6" xfId="11697" xr:uid="{00000000-0005-0000-0000-0000042C0000}"/>
    <cellStyle name="20% - Accent4 21 6 2" xfId="33963" xr:uid="{00000000-0005-0000-0000-0000052C0000}"/>
    <cellStyle name="20% - Accent4 21 7" xfId="22871" xr:uid="{00000000-0005-0000-0000-0000062C0000}"/>
    <cellStyle name="20% - Accent4 210" xfId="22307" xr:uid="{00000000-0005-0000-0000-0000072C0000}"/>
    <cellStyle name="20% - Accent4 210 2" xfId="44571" xr:uid="{00000000-0005-0000-0000-0000082C0000}"/>
    <cellStyle name="20% - Accent4 211" xfId="22320" xr:uid="{00000000-0005-0000-0000-0000092C0000}"/>
    <cellStyle name="20% - Accent4 211 2" xfId="44584" xr:uid="{00000000-0005-0000-0000-00000A2C0000}"/>
    <cellStyle name="20% - Accent4 212" xfId="22333" xr:uid="{00000000-0005-0000-0000-00000B2C0000}"/>
    <cellStyle name="20% - Accent4 212 2" xfId="44597" xr:uid="{00000000-0005-0000-0000-00000C2C0000}"/>
    <cellStyle name="20% - Accent4 213" xfId="22346" xr:uid="{00000000-0005-0000-0000-00000D2C0000}"/>
    <cellStyle name="20% - Accent4 213 2" xfId="44610" xr:uid="{00000000-0005-0000-0000-00000E2C0000}"/>
    <cellStyle name="20% - Accent4 214" xfId="22387" xr:uid="{00000000-0005-0000-0000-00000F2C0000}"/>
    <cellStyle name="20% - Accent4 22" xfId="595" xr:uid="{00000000-0005-0000-0000-0000102C0000}"/>
    <cellStyle name="20% - Accent4 22 2" xfId="1532" xr:uid="{00000000-0005-0000-0000-0000112C0000}"/>
    <cellStyle name="20% - Accent4 22 2 2" xfId="3349" xr:uid="{00000000-0005-0000-0000-0000122C0000}"/>
    <cellStyle name="20% - Accent4 22 2 2 2" xfId="7932" xr:uid="{00000000-0005-0000-0000-0000132C0000}"/>
    <cellStyle name="20% - Accent4 22 2 2 2 2" xfId="19029" xr:uid="{00000000-0005-0000-0000-0000142C0000}"/>
    <cellStyle name="20% - Accent4 22 2 2 2 2 2" xfId="41293" xr:uid="{00000000-0005-0000-0000-0000152C0000}"/>
    <cellStyle name="20% - Accent4 22 2 2 2 3" xfId="30201" xr:uid="{00000000-0005-0000-0000-0000162C0000}"/>
    <cellStyle name="20% - Accent4 22 2 2 3" xfId="14446" xr:uid="{00000000-0005-0000-0000-0000172C0000}"/>
    <cellStyle name="20% - Accent4 22 2 2 3 2" xfId="36711" xr:uid="{00000000-0005-0000-0000-0000182C0000}"/>
    <cellStyle name="20% - Accent4 22 2 2 4" xfId="25619" xr:uid="{00000000-0005-0000-0000-0000192C0000}"/>
    <cellStyle name="20% - Accent4 22 2 3" xfId="6123" xr:uid="{00000000-0005-0000-0000-00001A2C0000}"/>
    <cellStyle name="20% - Accent4 22 2 3 2" xfId="17220" xr:uid="{00000000-0005-0000-0000-00001B2C0000}"/>
    <cellStyle name="20% - Accent4 22 2 3 2 2" xfId="39484" xr:uid="{00000000-0005-0000-0000-00001C2C0000}"/>
    <cellStyle name="20% - Accent4 22 2 3 3" xfId="28392" xr:uid="{00000000-0005-0000-0000-00001D2C0000}"/>
    <cellStyle name="20% - Accent4 22 2 4" xfId="12636" xr:uid="{00000000-0005-0000-0000-00001E2C0000}"/>
    <cellStyle name="20% - Accent4 22 2 4 2" xfId="34901" xr:uid="{00000000-0005-0000-0000-00001F2C0000}"/>
    <cellStyle name="20% - Accent4 22 2 5" xfId="23809" xr:uid="{00000000-0005-0000-0000-0000202C0000}"/>
    <cellStyle name="20% - Accent4 22 3" xfId="4273" xr:uid="{00000000-0005-0000-0000-0000212C0000}"/>
    <cellStyle name="20% - Accent4 22 3 2" xfId="8856" xr:uid="{00000000-0005-0000-0000-0000222C0000}"/>
    <cellStyle name="20% - Accent4 22 3 2 2" xfId="19953" xr:uid="{00000000-0005-0000-0000-0000232C0000}"/>
    <cellStyle name="20% - Accent4 22 3 2 2 2" xfId="42217" xr:uid="{00000000-0005-0000-0000-0000242C0000}"/>
    <cellStyle name="20% - Accent4 22 3 2 3" xfId="31125" xr:uid="{00000000-0005-0000-0000-0000252C0000}"/>
    <cellStyle name="20% - Accent4 22 3 3" xfId="15370" xr:uid="{00000000-0005-0000-0000-0000262C0000}"/>
    <cellStyle name="20% - Accent4 22 3 3 2" xfId="37635" xr:uid="{00000000-0005-0000-0000-0000272C0000}"/>
    <cellStyle name="20% - Accent4 22 3 4" xfId="26543" xr:uid="{00000000-0005-0000-0000-0000282C0000}"/>
    <cellStyle name="20% - Accent4 22 4" xfId="2464" xr:uid="{00000000-0005-0000-0000-0000292C0000}"/>
    <cellStyle name="20% - Accent4 22 4 2" xfId="7047" xr:uid="{00000000-0005-0000-0000-00002A2C0000}"/>
    <cellStyle name="20% - Accent4 22 4 2 2" xfId="18144" xr:uid="{00000000-0005-0000-0000-00002B2C0000}"/>
    <cellStyle name="20% - Accent4 22 4 2 2 2" xfId="40408" xr:uid="{00000000-0005-0000-0000-00002C2C0000}"/>
    <cellStyle name="20% - Accent4 22 4 2 3" xfId="29316" xr:uid="{00000000-0005-0000-0000-00002D2C0000}"/>
    <cellStyle name="20% - Accent4 22 4 3" xfId="13561" xr:uid="{00000000-0005-0000-0000-00002E2C0000}"/>
    <cellStyle name="20% - Accent4 22 4 3 2" xfId="35826" xr:uid="{00000000-0005-0000-0000-00002F2C0000}"/>
    <cellStyle name="20% - Accent4 22 4 4" xfId="24734" xr:uid="{00000000-0005-0000-0000-0000302C0000}"/>
    <cellStyle name="20% - Accent4 22 5" xfId="5198" xr:uid="{00000000-0005-0000-0000-0000312C0000}"/>
    <cellStyle name="20% - Accent4 22 5 2" xfId="16295" xr:uid="{00000000-0005-0000-0000-0000322C0000}"/>
    <cellStyle name="20% - Accent4 22 5 2 2" xfId="38559" xr:uid="{00000000-0005-0000-0000-0000332C0000}"/>
    <cellStyle name="20% - Accent4 22 5 3" xfId="27467" xr:uid="{00000000-0005-0000-0000-0000342C0000}"/>
    <cellStyle name="20% - Accent4 22 6" xfId="11710" xr:uid="{00000000-0005-0000-0000-0000352C0000}"/>
    <cellStyle name="20% - Accent4 22 6 2" xfId="33976" xr:uid="{00000000-0005-0000-0000-0000362C0000}"/>
    <cellStyle name="20% - Accent4 22 7" xfId="22884" xr:uid="{00000000-0005-0000-0000-0000372C0000}"/>
    <cellStyle name="20% - Accent4 23" xfId="608" xr:uid="{00000000-0005-0000-0000-0000382C0000}"/>
    <cellStyle name="20% - Accent4 23 2" xfId="1545" xr:uid="{00000000-0005-0000-0000-0000392C0000}"/>
    <cellStyle name="20% - Accent4 23 2 2" xfId="3362" xr:uid="{00000000-0005-0000-0000-00003A2C0000}"/>
    <cellStyle name="20% - Accent4 23 2 2 2" xfId="7945" xr:uid="{00000000-0005-0000-0000-00003B2C0000}"/>
    <cellStyle name="20% - Accent4 23 2 2 2 2" xfId="19042" xr:uid="{00000000-0005-0000-0000-00003C2C0000}"/>
    <cellStyle name="20% - Accent4 23 2 2 2 2 2" xfId="41306" xr:uid="{00000000-0005-0000-0000-00003D2C0000}"/>
    <cellStyle name="20% - Accent4 23 2 2 2 3" xfId="30214" xr:uid="{00000000-0005-0000-0000-00003E2C0000}"/>
    <cellStyle name="20% - Accent4 23 2 2 3" xfId="14459" xr:uid="{00000000-0005-0000-0000-00003F2C0000}"/>
    <cellStyle name="20% - Accent4 23 2 2 3 2" xfId="36724" xr:uid="{00000000-0005-0000-0000-0000402C0000}"/>
    <cellStyle name="20% - Accent4 23 2 2 4" xfId="25632" xr:uid="{00000000-0005-0000-0000-0000412C0000}"/>
    <cellStyle name="20% - Accent4 23 2 3" xfId="6136" xr:uid="{00000000-0005-0000-0000-0000422C0000}"/>
    <cellStyle name="20% - Accent4 23 2 3 2" xfId="17233" xr:uid="{00000000-0005-0000-0000-0000432C0000}"/>
    <cellStyle name="20% - Accent4 23 2 3 2 2" xfId="39497" xr:uid="{00000000-0005-0000-0000-0000442C0000}"/>
    <cellStyle name="20% - Accent4 23 2 3 3" xfId="28405" xr:uid="{00000000-0005-0000-0000-0000452C0000}"/>
    <cellStyle name="20% - Accent4 23 2 4" xfId="12649" xr:uid="{00000000-0005-0000-0000-0000462C0000}"/>
    <cellStyle name="20% - Accent4 23 2 4 2" xfId="34914" xr:uid="{00000000-0005-0000-0000-0000472C0000}"/>
    <cellStyle name="20% - Accent4 23 2 5" xfId="23822" xr:uid="{00000000-0005-0000-0000-0000482C0000}"/>
    <cellStyle name="20% - Accent4 23 3" xfId="4286" xr:uid="{00000000-0005-0000-0000-0000492C0000}"/>
    <cellStyle name="20% - Accent4 23 3 2" xfId="8869" xr:uid="{00000000-0005-0000-0000-00004A2C0000}"/>
    <cellStyle name="20% - Accent4 23 3 2 2" xfId="19966" xr:uid="{00000000-0005-0000-0000-00004B2C0000}"/>
    <cellStyle name="20% - Accent4 23 3 2 2 2" xfId="42230" xr:uid="{00000000-0005-0000-0000-00004C2C0000}"/>
    <cellStyle name="20% - Accent4 23 3 2 3" xfId="31138" xr:uid="{00000000-0005-0000-0000-00004D2C0000}"/>
    <cellStyle name="20% - Accent4 23 3 3" xfId="15383" xr:uid="{00000000-0005-0000-0000-00004E2C0000}"/>
    <cellStyle name="20% - Accent4 23 3 3 2" xfId="37648" xr:uid="{00000000-0005-0000-0000-00004F2C0000}"/>
    <cellStyle name="20% - Accent4 23 3 4" xfId="26556" xr:uid="{00000000-0005-0000-0000-0000502C0000}"/>
    <cellStyle name="20% - Accent4 23 4" xfId="2477" xr:uid="{00000000-0005-0000-0000-0000512C0000}"/>
    <cellStyle name="20% - Accent4 23 4 2" xfId="7060" xr:uid="{00000000-0005-0000-0000-0000522C0000}"/>
    <cellStyle name="20% - Accent4 23 4 2 2" xfId="18157" xr:uid="{00000000-0005-0000-0000-0000532C0000}"/>
    <cellStyle name="20% - Accent4 23 4 2 2 2" xfId="40421" xr:uid="{00000000-0005-0000-0000-0000542C0000}"/>
    <cellStyle name="20% - Accent4 23 4 2 3" xfId="29329" xr:uid="{00000000-0005-0000-0000-0000552C0000}"/>
    <cellStyle name="20% - Accent4 23 4 3" xfId="13574" xr:uid="{00000000-0005-0000-0000-0000562C0000}"/>
    <cellStyle name="20% - Accent4 23 4 3 2" xfId="35839" xr:uid="{00000000-0005-0000-0000-0000572C0000}"/>
    <cellStyle name="20% - Accent4 23 4 4" xfId="24747" xr:uid="{00000000-0005-0000-0000-0000582C0000}"/>
    <cellStyle name="20% - Accent4 23 5" xfId="5211" xr:uid="{00000000-0005-0000-0000-0000592C0000}"/>
    <cellStyle name="20% - Accent4 23 5 2" xfId="16308" xr:uid="{00000000-0005-0000-0000-00005A2C0000}"/>
    <cellStyle name="20% - Accent4 23 5 2 2" xfId="38572" xr:uid="{00000000-0005-0000-0000-00005B2C0000}"/>
    <cellStyle name="20% - Accent4 23 5 3" xfId="27480" xr:uid="{00000000-0005-0000-0000-00005C2C0000}"/>
    <cellStyle name="20% - Accent4 23 6" xfId="11723" xr:uid="{00000000-0005-0000-0000-00005D2C0000}"/>
    <cellStyle name="20% - Accent4 23 6 2" xfId="33989" xr:uid="{00000000-0005-0000-0000-00005E2C0000}"/>
    <cellStyle name="20% - Accent4 23 7" xfId="22897" xr:uid="{00000000-0005-0000-0000-00005F2C0000}"/>
    <cellStyle name="20% - Accent4 24" xfId="621" xr:uid="{00000000-0005-0000-0000-0000602C0000}"/>
    <cellStyle name="20% - Accent4 24 2" xfId="1558" xr:uid="{00000000-0005-0000-0000-0000612C0000}"/>
    <cellStyle name="20% - Accent4 24 2 2" xfId="3375" xr:uid="{00000000-0005-0000-0000-0000622C0000}"/>
    <cellStyle name="20% - Accent4 24 2 2 2" xfId="7958" xr:uid="{00000000-0005-0000-0000-0000632C0000}"/>
    <cellStyle name="20% - Accent4 24 2 2 2 2" xfId="19055" xr:uid="{00000000-0005-0000-0000-0000642C0000}"/>
    <cellStyle name="20% - Accent4 24 2 2 2 2 2" xfId="41319" xr:uid="{00000000-0005-0000-0000-0000652C0000}"/>
    <cellStyle name="20% - Accent4 24 2 2 2 3" xfId="30227" xr:uid="{00000000-0005-0000-0000-0000662C0000}"/>
    <cellStyle name="20% - Accent4 24 2 2 3" xfId="14472" xr:uid="{00000000-0005-0000-0000-0000672C0000}"/>
    <cellStyle name="20% - Accent4 24 2 2 3 2" xfId="36737" xr:uid="{00000000-0005-0000-0000-0000682C0000}"/>
    <cellStyle name="20% - Accent4 24 2 2 4" xfId="25645" xr:uid="{00000000-0005-0000-0000-0000692C0000}"/>
    <cellStyle name="20% - Accent4 24 2 3" xfId="6149" xr:uid="{00000000-0005-0000-0000-00006A2C0000}"/>
    <cellStyle name="20% - Accent4 24 2 3 2" xfId="17246" xr:uid="{00000000-0005-0000-0000-00006B2C0000}"/>
    <cellStyle name="20% - Accent4 24 2 3 2 2" xfId="39510" xr:uid="{00000000-0005-0000-0000-00006C2C0000}"/>
    <cellStyle name="20% - Accent4 24 2 3 3" xfId="28418" xr:uid="{00000000-0005-0000-0000-00006D2C0000}"/>
    <cellStyle name="20% - Accent4 24 2 4" xfId="12662" xr:uid="{00000000-0005-0000-0000-00006E2C0000}"/>
    <cellStyle name="20% - Accent4 24 2 4 2" xfId="34927" xr:uid="{00000000-0005-0000-0000-00006F2C0000}"/>
    <cellStyle name="20% - Accent4 24 2 5" xfId="23835" xr:uid="{00000000-0005-0000-0000-0000702C0000}"/>
    <cellStyle name="20% - Accent4 24 3" xfId="4299" xr:uid="{00000000-0005-0000-0000-0000712C0000}"/>
    <cellStyle name="20% - Accent4 24 3 2" xfId="8882" xr:uid="{00000000-0005-0000-0000-0000722C0000}"/>
    <cellStyle name="20% - Accent4 24 3 2 2" xfId="19979" xr:uid="{00000000-0005-0000-0000-0000732C0000}"/>
    <cellStyle name="20% - Accent4 24 3 2 2 2" xfId="42243" xr:uid="{00000000-0005-0000-0000-0000742C0000}"/>
    <cellStyle name="20% - Accent4 24 3 2 3" xfId="31151" xr:uid="{00000000-0005-0000-0000-0000752C0000}"/>
    <cellStyle name="20% - Accent4 24 3 3" xfId="15396" xr:uid="{00000000-0005-0000-0000-0000762C0000}"/>
    <cellStyle name="20% - Accent4 24 3 3 2" xfId="37661" xr:uid="{00000000-0005-0000-0000-0000772C0000}"/>
    <cellStyle name="20% - Accent4 24 3 4" xfId="26569" xr:uid="{00000000-0005-0000-0000-0000782C0000}"/>
    <cellStyle name="20% - Accent4 24 4" xfId="2490" xr:uid="{00000000-0005-0000-0000-0000792C0000}"/>
    <cellStyle name="20% - Accent4 24 4 2" xfId="7073" xr:uid="{00000000-0005-0000-0000-00007A2C0000}"/>
    <cellStyle name="20% - Accent4 24 4 2 2" xfId="18170" xr:uid="{00000000-0005-0000-0000-00007B2C0000}"/>
    <cellStyle name="20% - Accent4 24 4 2 2 2" xfId="40434" xr:uid="{00000000-0005-0000-0000-00007C2C0000}"/>
    <cellStyle name="20% - Accent4 24 4 2 3" xfId="29342" xr:uid="{00000000-0005-0000-0000-00007D2C0000}"/>
    <cellStyle name="20% - Accent4 24 4 3" xfId="13587" xr:uid="{00000000-0005-0000-0000-00007E2C0000}"/>
    <cellStyle name="20% - Accent4 24 4 3 2" xfId="35852" xr:uid="{00000000-0005-0000-0000-00007F2C0000}"/>
    <cellStyle name="20% - Accent4 24 4 4" xfId="24760" xr:uid="{00000000-0005-0000-0000-0000802C0000}"/>
    <cellStyle name="20% - Accent4 24 5" xfId="5224" xr:uid="{00000000-0005-0000-0000-0000812C0000}"/>
    <cellStyle name="20% - Accent4 24 5 2" xfId="16321" xr:uid="{00000000-0005-0000-0000-0000822C0000}"/>
    <cellStyle name="20% - Accent4 24 5 2 2" xfId="38585" xr:uid="{00000000-0005-0000-0000-0000832C0000}"/>
    <cellStyle name="20% - Accent4 24 5 3" xfId="27493" xr:uid="{00000000-0005-0000-0000-0000842C0000}"/>
    <cellStyle name="20% - Accent4 24 6" xfId="11736" xr:uid="{00000000-0005-0000-0000-0000852C0000}"/>
    <cellStyle name="20% - Accent4 24 6 2" xfId="34002" xr:uid="{00000000-0005-0000-0000-0000862C0000}"/>
    <cellStyle name="20% - Accent4 24 7" xfId="22910" xr:uid="{00000000-0005-0000-0000-0000872C0000}"/>
    <cellStyle name="20% - Accent4 25" xfId="635" xr:uid="{00000000-0005-0000-0000-0000882C0000}"/>
    <cellStyle name="20% - Accent4 25 2" xfId="1572" xr:uid="{00000000-0005-0000-0000-0000892C0000}"/>
    <cellStyle name="20% - Accent4 25 2 2" xfId="3388" xr:uid="{00000000-0005-0000-0000-00008A2C0000}"/>
    <cellStyle name="20% - Accent4 25 2 2 2" xfId="7971" xr:uid="{00000000-0005-0000-0000-00008B2C0000}"/>
    <cellStyle name="20% - Accent4 25 2 2 2 2" xfId="19068" xr:uid="{00000000-0005-0000-0000-00008C2C0000}"/>
    <cellStyle name="20% - Accent4 25 2 2 2 2 2" xfId="41332" xr:uid="{00000000-0005-0000-0000-00008D2C0000}"/>
    <cellStyle name="20% - Accent4 25 2 2 2 3" xfId="30240" xr:uid="{00000000-0005-0000-0000-00008E2C0000}"/>
    <cellStyle name="20% - Accent4 25 2 2 3" xfId="14485" xr:uid="{00000000-0005-0000-0000-00008F2C0000}"/>
    <cellStyle name="20% - Accent4 25 2 2 3 2" xfId="36750" xr:uid="{00000000-0005-0000-0000-0000902C0000}"/>
    <cellStyle name="20% - Accent4 25 2 2 4" xfId="25658" xr:uid="{00000000-0005-0000-0000-0000912C0000}"/>
    <cellStyle name="20% - Accent4 25 2 3" xfId="6162" xr:uid="{00000000-0005-0000-0000-0000922C0000}"/>
    <cellStyle name="20% - Accent4 25 2 3 2" xfId="17259" xr:uid="{00000000-0005-0000-0000-0000932C0000}"/>
    <cellStyle name="20% - Accent4 25 2 3 2 2" xfId="39523" xr:uid="{00000000-0005-0000-0000-0000942C0000}"/>
    <cellStyle name="20% - Accent4 25 2 3 3" xfId="28431" xr:uid="{00000000-0005-0000-0000-0000952C0000}"/>
    <cellStyle name="20% - Accent4 25 2 4" xfId="12675" xr:uid="{00000000-0005-0000-0000-0000962C0000}"/>
    <cellStyle name="20% - Accent4 25 2 4 2" xfId="34940" xr:uid="{00000000-0005-0000-0000-0000972C0000}"/>
    <cellStyle name="20% - Accent4 25 2 5" xfId="23848" xr:uid="{00000000-0005-0000-0000-0000982C0000}"/>
    <cellStyle name="20% - Accent4 25 3" xfId="4312" xr:uid="{00000000-0005-0000-0000-0000992C0000}"/>
    <cellStyle name="20% - Accent4 25 3 2" xfId="8895" xr:uid="{00000000-0005-0000-0000-00009A2C0000}"/>
    <cellStyle name="20% - Accent4 25 3 2 2" xfId="19992" xr:uid="{00000000-0005-0000-0000-00009B2C0000}"/>
    <cellStyle name="20% - Accent4 25 3 2 2 2" xfId="42256" xr:uid="{00000000-0005-0000-0000-00009C2C0000}"/>
    <cellStyle name="20% - Accent4 25 3 2 3" xfId="31164" xr:uid="{00000000-0005-0000-0000-00009D2C0000}"/>
    <cellStyle name="20% - Accent4 25 3 3" xfId="15409" xr:uid="{00000000-0005-0000-0000-00009E2C0000}"/>
    <cellStyle name="20% - Accent4 25 3 3 2" xfId="37674" xr:uid="{00000000-0005-0000-0000-00009F2C0000}"/>
    <cellStyle name="20% - Accent4 25 3 4" xfId="26582" xr:uid="{00000000-0005-0000-0000-0000A02C0000}"/>
    <cellStyle name="20% - Accent4 25 4" xfId="2503" xr:uid="{00000000-0005-0000-0000-0000A12C0000}"/>
    <cellStyle name="20% - Accent4 25 4 2" xfId="7086" xr:uid="{00000000-0005-0000-0000-0000A22C0000}"/>
    <cellStyle name="20% - Accent4 25 4 2 2" xfId="18183" xr:uid="{00000000-0005-0000-0000-0000A32C0000}"/>
    <cellStyle name="20% - Accent4 25 4 2 2 2" xfId="40447" xr:uid="{00000000-0005-0000-0000-0000A42C0000}"/>
    <cellStyle name="20% - Accent4 25 4 2 3" xfId="29355" xr:uid="{00000000-0005-0000-0000-0000A52C0000}"/>
    <cellStyle name="20% - Accent4 25 4 3" xfId="13600" xr:uid="{00000000-0005-0000-0000-0000A62C0000}"/>
    <cellStyle name="20% - Accent4 25 4 3 2" xfId="35865" xr:uid="{00000000-0005-0000-0000-0000A72C0000}"/>
    <cellStyle name="20% - Accent4 25 4 4" xfId="24773" xr:uid="{00000000-0005-0000-0000-0000A82C0000}"/>
    <cellStyle name="20% - Accent4 25 5" xfId="5237" xr:uid="{00000000-0005-0000-0000-0000A92C0000}"/>
    <cellStyle name="20% - Accent4 25 5 2" xfId="16334" xr:uid="{00000000-0005-0000-0000-0000AA2C0000}"/>
    <cellStyle name="20% - Accent4 25 5 2 2" xfId="38598" xr:uid="{00000000-0005-0000-0000-0000AB2C0000}"/>
    <cellStyle name="20% - Accent4 25 5 3" xfId="27506" xr:uid="{00000000-0005-0000-0000-0000AC2C0000}"/>
    <cellStyle name="20% - Accent4 25 6" xfId="11749" xr:uid="{00000000-0005-0000-0000-0000AD2C0000}"/>
    <cellStyle name="20% - Accent4 25 6 2" xfId="34015" xr:uid="{00000000-0005-0000-0000-0000AE2C0000}"/>
    <cellStyle name="20% - Accent4 25 7" xfId="22923" xr:uid="{00000000-0005-0000-0000-0000AF2C0000}"/>
    <cellStyle name="20% - Accent4 26" xfId="648" xr:uid="{00000000-0005-0000-0000-0000B02C0000}"/>
    <cellStyle name="20% - Accent4 26 2" xfId="1585" xr:uid="{00000000-0005-0000-0000-0000B12C0000}"/>
    <cellStyle name="20% - Accent4 26 2 2" xfId="3401" xr:uid="{00000000-0005-0000-0000-0000B22C0000}"/>
    <cellStyle name="20% - Accent4 26 2 2 2" xfId="7984" xr:uid="{00000000-0005-0000-0000-0000B32C0000}"/>
    <cellStyle name="20% - Accent4 26 2 2 2 2" xfId="19081" xr:uid="{00000000-0005-0000-0000-0000B42C0000}"/>
    <cellStyle name="20% - Accent4 26 2 2 2 2 2" xfId="41345" xr:uid="{00000000-0005-0000-0000-0000B52C0000}"/>
    <cellStyle name="20% - Accent4 26 2 2 2 3" xfId="30253" xr:uid="{00000000-0005-0000-0000-0000B62C0000}"/>
    <cellStyle name="20% - Accent4 26 2 2 3" xfId="14498" xr:uid="{00000000-0005-0000-0000-0000B72C0000}"/>
    <cellStyle name="20% - Accent4 26 2 2 3 2" xfId="36763" xr:uid="{00000000-0005-0000-0000-0000B82C0000}"/>
    <cellStyle name="20% - Accent4 26 2 2 4" xfId="25671" xr:uid="{00000000-0005-0000-0000-0000B92C0000}"/>
    <cellStyle name="20% - Accent4 26 2 3" xfId="6175" xr:uid="{00000000-0005-0000-0000-0000BA2C0000}"/>
    <cellStyle name="20% - Accent4 26 2 3 2" xfId="17272" xr:uid="{00000000-0005-0000-0000-0000BB2C0000}"/>
    <cellStyle name="20% - Accent4 26 2 3 2 2" xfId="39536" xr:uid="{00000000-0005-0000-0000-0000BC2C0000}"/>
    <cellStyle name="20% - Accent4 26 2 3 3" xfId="28444" xr:uid="{00000000-0005-0000-0000-0000BD2C0000}"/>
    <cellStyle name="20% - Accent4 26 2 4" xfId="12688" xr:uid="{00000000-0005-0000-0000-0000BE2C0000}"/>
    <cellStyle name="20% - Accent4 26 2 4 2" xfId="34953" xr:uid="{00000000-0005-0000-0000-0000BF2C0000}"/>
    <cellStyle name="20% - Accent4 26 2 5" xfId="23861" xr:uid="{00000000-0005-0000-0000-0000C02C0000}"/>
    <cellStyle name="20% - Accent4 26 3" xfId="4325" xr:uid="{00000000-0005-0000-0000-0000C12C0000}"/>
    <cellStyle name="20% - Accent4 26 3 2" xfId="8908" xr:uid="{00000000-0005-0000-0000-0000C22C0000}"/>
    <cellStyle name="20% - Accent4 26 3 2 2" xfId="20005" xr:uid="{00000000-0005-0000-0000-0000C32C0000}"/>
    <cellStyle name="20% - Accent4 26 3 2 2 2" xfId="42269" xr:uid="{00000000-0005-0000-0000-0000C42C0000}"/>
    <cellStyle name="20% - Accent4 26 3 2 3" xfId="31177" xr:uid="{00000000-0005-0000-0000-0000C52C0000}"/>
    <cellStyle name="20% - Accent4 26 3 3" xfId="15422" xr:uid="{00000000-0005-0000-0000-0000C62C0000}"/>
    <cellStyle name="20% - Accent4 26 3 3 2" xfId="37687" xr:uid="{00000000-0005-0000-0000-0000C72C0000}"/>
    <cellStyle name="20% - Accent4 26 3 4" xfId="26595" xr:uid="{00000000-0005-0000-0000-0000C82C0000}"/>
    <cellStyle name="20% - Accent4 26 4" xfId="2516" xr:uid="{00000000-0005-0000-0000-0000C92C0000}"/>
    <cellStyle name="20% - Accent4 26 4 2" xfId="7099" xr:uid="{00000000-0005-0000-0000-0000CA2C0000}"/>
    <cellStyle name="20% - Accent4 26 4 2 2" xfId="18196" xr:uid="{00000000-0005-0000-0000-0000CB2C0000}"/>
    <cellStyle name="20% - Accent4 26 4 2 2 2" xfId="40460" xr:uid="{00000000-0005-0000-0000-0000CC2C0000}"/>
    <cellStyle name="20% - Accent4 26 4 2 3" xfId="29368" xr:uid="{00000000-0005-0000-0000-0000CD2C0000}"/>
    <cellStyle name="20% - Accent4 26 4 3" xfId="13613" xr:uid="{00000000-0005-0000-0000-0000CE2C0000}"/>
    <cellStyle name="20% - Accent4 26 4 3 2" xfId="35878" xr:uid="{00000000-0005-0000-0000-0000CF2C0000}"/>
    <cellStyle name="20% - Accent4 26 4 4" xfId="24786" xr:uid="{00000000-0005-0000-0000-0000D02C0000}"/>
    <cellStyle name="20% - Accent4 26 5" xfId="5250" xr:uid="{00000000-0005-0000-0000-0000D12C0000}"/>
    <cellStyle name="20% - Accent4 26 5 2" xfId="16347" xr:uid="{00000000-0005-0000-0000-0000D22C0000}"/>
    <cellStyle name="20% - Accent4 26 5 2 2" xfId="38611" xr:uid="{00000000-0005-0000-0000-0000D32C0000}"/>
    <cellStyle name="20% - Accent4 26 5 3" xfId="27519" xr:uid="{00000000-0005-0000-0000-0000D42C0000}"/>
    <cellStyle name="20% - Accent4 26 6" xfId="11762" xr:uid="{00000000-0005-0000-0000-0000D52C0000}"/>
    <cellStyle name="20% - Accent4 26 6 2" xfId="34028" xr:uid="{00000000-0005-0000-0000-0000D62C0000}"/>
    <cellStyle name="20% - Accent4 26 7" xfId="22936" xr:uid="{00000000-0005-0000-0000-0000D72C0000}"/>
    <cellStyle name="20% - Accent4 27" xfId="661" xr:uid="{00000000-0005-0000-0000-0000D82C0000}"/>
    <cellStyle name="20% - Accent4 27 2" xfId="1598" xr:uid="{00000000-0005-0000-0000-0000D92C0000}"/>
    <cellStyle name="20% - Accent4 27 2 2" xfId="3414" xr:uid="{00000000-0005-0000-0000-0000DA2C0000}"/>
    <cellStyle name="20% - Accent4 27 2 2 2" xfId="7997" xr:uid="{00000000-0005-0000-0000-0000DB2C0000}"/>
    <cellStyle name="20% - Accent4 27 2 2 2 2" xfId="19094" xr:uid="{00000000-0005-0000-0000-0000DC2C0000}"/>
    <cellStyle name="20% - Accent4 27 2 2 2 2 2" xfId="41358" xr:uid="{00000000-0005-0000-0000-0000DD2C0000}"/>
    <cellStyle name="20% - Accent4 27 2 2 2 3" xfId="30266" xr:uid="{00000000-0005-0000-0000-0000DE2C0000}"/>
    <cellStyle name="20% - Accent4 27 2 2 3" xfId="14511" xr:uid="{00000000-0005-0000-0000-0000DF2C0000}"/>
    <cellStyle name="20% - Accent4 27 2 2 3 2" xfId="36776" xr:uid="{00000000-0005-0000-0000-0000E02C0000}"/>
    <cellStyle name="20% - Accent4 27 2 2 4" xfId="25684" xr:uid="{00000000-0005-0000-0000-0000E12C0000}"/>
    <cellStyle name="20% - Accent4 27 2 3" xfId="6188" xr:uid="{00000000-0005-0000-0000-0000E22C0000}"/>
    <cellStyle name="20% - Accent4 27 2 3 2" xfId="17285" xr:uid="{00000000-0005-0000-0000-0000E32C0000}"/>
    <cellStyle name="20% - Accent4 27 2 3 2 2" xfId="39549" xr:uid="{00000000-0005-0000-0000-0000E42C0000}"/>
    <cellStyle name="20% - Accent4 27 2 3 3" xfId="28457" xr:uid="{00000000-0005-0000-0000-0000E52C0000}"/>
    <cellStyle name="20% - Accent4 27 2 4" xfId="12701" xr:uid="{00000000-0005-0000-0000-0000E62C0000}"/>
    <cellStyle name="20% - Accent4 27 2 4 2" xfId="34966" xr:uid="{00000000-0005-0000-0000-0000E72C0000}"/>
    <cellStyle name="20% - Accent4 27 2 5" xfId="23874" xr:uid="{00000000-0005-0000-0000-0000E82C0000}"/>
    <cellStyle name="20% - Accent4 27 3" xfId="4338" xr:uid="{00000000-0005-0000-0000-0000E92C0000}"/>
    <cellStyle name="20% - Accent4 27 3 2" xfId="8921" xr:uid="{00000000-0005-0000-0000-0000EA2C0000}"/>
    <cellStyle name="20% - Accent4 27 3 2 2" xfId="20018" xr:uid="{00000000-0005-0000-0000-0000EB2C0000}"/>
    <cellStyle name="20% - Accent4 27 3 2 2 2" xfId="42282" xr:uid="{00000000-0005-0000-0000-0000EC2C0000}"/>
    <cellStyle name="20% - Accent4 27 3 2 3" xfId="31190" xr:uid="{00000000-0005-0000-0000-0000ED2C0000}"/>
    <cellStyle name="20% - Accent4 27 3 3" xfId="15435" xr:uid="{00000000-0005-0000-0000-0000EE2C0000}"/>
    <cellStyle name="20% - Accent4 27 3 3 2" xfId="37700" xr:uid="{00000000-0005-0000-0000-0000EF2C0000}"/>
    <cellStyle name="20% - Accent4 27 3 4" xfId="26608" xr:uid="{00000000-0005-0000-0000-0000F02C0000}"/>
    <cellStyle name="20% - Accent4 27 4" xfId="2529" xr:uid="{00000000-0005-0000-0000-0000F12C0000}"/>
    <cellStyle name="20% - Accent4 27 4 2" xfId="7112" xr:uid="{00000000-0005-0000-0000-0000F22C0000}"/>
    <cellStyle name="20% - Accent4 27 4 2 2" xfId="18209" xr:uid="{00000000-0005-0000-0000-0000F32C0000}"/>
    <cellStyle name="20% - Accent4 27 4 2 2 2" xfId="40473" xr:uid="{00000000-0005-0000-0000-0000F42C0000}"/>
    <cellStyle name="20% - Accent4 27 4 2 3" xfId="29381" xr:uid="{00000000-0005-0000-0000-0000F52C0000}"/>
    <cellStyle name="20% - Accent4 27 4 3" xfId="13626" xr:uid="{00000000-0005-0000-0000-0000F62C0000}"/>
    <cellStyle name="20% - Accent4 27 4 3 2" xfId="35891" xr:uid="{00000000-0005-0000-0000-0000F72C0000}"/>
    <cellStyle name="20% - Accent4 27 4 4" xfId="24799" xr:uid="{00000000-0005-0000-0000-0000F82C0000}"/>
    <cellStyle name="20% - Accent4 27 5" xfId="5263" xr:uid="{00000000-0005-0000-0000-0000F92C0000}"/>
    <cellStyle name="20% - Accent4 27 5 2" xfId="16360" xr:uid="{00000000-0005-0000-0000-0000FA2C0000}"/>
    <cellStyle name="20% - Accent4 27 5 2 2" xfId="38624" xr:uid="{00000000-0005-0000-0000-0000FB2C0000}"/>
    <cellStyle name="20% - Accent4 27 5 3" xfId="27532" xr:uid="{00000000-0005-0000-0000-0000FC2C0000}"/>
    <cellStyle name="20% - Accent4 27 6" xfId="11775" xr:uid="{00000000-0005-0000-0000-0000FD2C0000}"/>
    <cellStyle name="20% - Accent4 27 6 2" xfId="34041" xr:uid="{00000000-0005-0000-0000-0000FE2C0000}"/>
    <cellStyle name="20% - Accent4 27 7" xfId="22949" xr:uid="{00000000-0005-0000-0000-0000FF2C0000}"/>
    <cellStyle name="20% - Accent4 28" xfId="674" xr:uid="{00000000-0005-0000-0000-0000002D0000}"/>
    <cellStyle name="20% - Accent4 28 2" xfId="1611" xr:uid="{00000000-0005-0000-0000-0000012D0000}"/>
    <cellStyle name="20% - Accent4 28 2 2" xfId="3427" xr:uid="{00000000-0005-0000-0000-0000022D0000}"/>
    <cellStyle name="20% - Accent4 28 2 2 2" xfId="8010" xr:uid="{00000000-0005-0000-0000-0000032D0000}"/>
    <cellStyle name="20% - Accent4 28 2 2 2 2" xfId="19107" xr:uid="{00000000-0005-0000-0000-0000042D0000}"/>
    <cellStyle name="20% - Accent4 28 2 2 2 2 2" xfId="41371" xr:uid="{00000000-0005-0000-0000-0000052D0000}"/>
    <cellStyle name="20% - Accent4 28 2 2 2 3" xfId="30279" xr:uid="{00000000-0005-0000-0000-0000062D0000}"/>
    <cellStyle name="20% - Accent4 28 2 2 3" xfId="14524" xr:uid="{00000000-0005-0000-0000-0000072D0000}"/>
    <cellStyle name="20% - Accent4 28 2 2 3 2" xfId="36789" xr:uid="{00000000-0005-0000-0000-0000082D0000}"/>
    <cellStyle name="20% - Accent4 28 2 2 4" xfId="25697" xr:uid="{00000000-0005-0000-0000-0000092D0000}"/>
    <cellStyle name="20% - Accent4 28 2 3" xfId="6201" xr:uid="{00000000-0005-0000-0000-00000A2D0000}"/>
    <cellStyle name="20% - Accent4 28 2 3 2" xfId="17298" xr:uid="{00000000-0005-0000-0000-00000B2D0000}"/>
    <cellStyle name="20% - Accent4 28 2 3 2 2" xfId="39562" xr:uid="{00000000-0005-0000-0000-00000C2D0000}"/>
    <cellStyle name="20% - Accent4 28 2 3 3" xfId="28470" xr:uid="{00000000-0005-0000-0000-00000D2D0000}"/>
    <cellStyle name="20% - Accent4 28 2 4" xfId="12714" xr:uid="{00000000-0005-0000-0000-00000E2D0000}"/>
    <cellStyle name="20% - Accent4 28 2 4 2" xfId="34979" xr:uid="{00000000-0005-0000-0000-00000F2D0000}"/>
    <cellStyle name="20% - Accent4 28 2 5" xfId="23887" xr:uid="{00000000-0005-0000-0000-0000102D0000}"/>
    <cellStyle name="20% - Accent4 28 3" xfId="4351" xr:uid="{00000000-0005-0000-0000-0000112D0000}"/>
    <cellStyle name="20% - Accent4 28 3 2" xfId="8934" xr:uid="{00000000-0005-0000-0000-0000122D0000}"/>
    <cellStyle name="20% - Accent4 28 3 2 2" xfId="20031" xr:uid="{00000000-0005-0000-0000-0000132D0000}"/>
    <cellStyle name="20% - Accent4 28 3 2 2 2" xfId="42295" xr:uid="{00000000-0005-0000-0000-0000142D0000}"/>
    <cellStyle name="20% - Accent4 28 3 2 3" xfId="31203" xr:uid="{00000000-0005-0000-0000-0000152D0000}"/>
    <cellStyle name="20% - Accent4 28 3 3" xfId="15448" xr:uid="{00000000-0005-0000-0000-0000162D0000}"/>
    <cellStyle name="20% - Accent4 28 3 3 2" xfId="37713" xr:uid="{00000000-0005-0000-0000-0000172D0000}"/>
    <cellStyle name="20% - Accent4 28 3 4" xfId="26621" xr:uid="{00000000-0005-0000-0000-0000182D0000}"/>
    <cellStyle name="20% - Accent4 28 4" xfId="2542" xr:uid="{00000000-0005-0000-0000-0000192D0000}"/>
    <cellStyle name="20% - Accent4 28 4 2" xfId="7125" xr:uid="{00000000-0005-0000-0000-00001A2D0000}"/>
    <cellStyle name="20% - Accent4 28 4 2 2" xfId="18222" xr:uid="{00000000-0005-0000-0000-00001B2D0000}"/>
    <cellStyle name="20% - Accent4 28 4 2 2 2" xfId="40486" xr:uid="{00000000-0005-0000-0000-00001C2D0000}"/>
    <cellStyle name="20% - Accent4 28 4 2 3" xfId="29394" xr:uid="{00000000-0005-0000-0000-00001D2D0000}"/>
    <cellStyle name="20% - Accent4 28 4 3" xfId="13639" xr:uid="{00000000-0005-0000-0000-00001E2D0000}"/>
    <cellStyle name="20% - Accent4 28 4 3 2" xfId="35904" xr:uid="{00000000-0005-0000-0000-00001F2D0000}"/>
    <cellStyle name="20% - Accent4 28 4 4" xfId="24812" xr:uid="{00000000-0005-0000-0000-0000202D0000}"/>
    <cellStyle name="20% - Accent4 28 5" xfId="5276" xr:uid="{00000000-0005-0000-0000-0000212D0000}"/>
    <cellStyle name="20% - Accent4 28 5 2" xfId="16373" xr:uid="{00000000-0005-0000-0000-0000222D0000}"/>
    <cellStyle name="20% - Accent4 28 5 2 2" xfId="38637" xr:uid="{00000000-0005-0000-0000-0000232D0000}"/>
    <cellStyle name="20% - Accent4 28 5 3" xfId="27545" xr:uid="{00000000-0005-0000-0000-0000242D0000}"/>
    <cellStyle name="20% - Accent4 28 6" xfId="11788" xr:uid="{00000000-0005-0000-0000-0000252D0000}"/>
    <cellStyle name="20% - Accent4 28 6 2" xfId="34054" xr:uid="{00000000-0005-0000-0000-0000262D0000}"/>
    <cellStyle name="20% - Accent4 28 7" xfId="22962" xr:uid="{00000000-0005-0000-0000-0000272D0000}"/>
    <cellStyle name="20% - Accent4 29" xfId="687" xr:uid="{00000000-0005-0000-0000-0000282D0000}"/>
    <cellStyle name="20% - Accent4 29 2" xfId="1624" xr:uid="{00000000-0005-0000-0000-0000292D0000}"/>
    <cellStyle name="20% - Accent4 29 2 2" xfId="3440" xr:uid="{00000000-0005-0000-0000-00002A2D0000}"/>
    <cellStyle name="20% - Accent4 29 2 2 2" xfId="8023" xr:uid="{00000000-0005-0000-0000-00002B2D0000}"/>
    <cellStyle name="20% - Accent4 29 2 2 2 2" xfId="19120" xr:uid="{00000000-0005-0000-0000-00002C2D0000}"/>
    <cellStyle name="20% - Accent4 29 2 2 2 2 2" xfId="41384" xr:uid="{00000000-0005-0000-0000-00002D2D0000}"/>
    <cellStyle name="20% - Accent4 29 2 2 2 3" xfId="30292" xr:uid="{00000000-0005-0000-0000-00002E2D0000}"/>
    <cellStyle name="20% - Accent4 29 2 2 3" xfId="14537" xr:uid="{00000000-0005-0000-0000-00002F2D0000}"/>
    <cellStyle name="20% - Accent4 29 2 2 3 2" xfId="36802" xr:uid="{00000000-0005-0000-0000-0000302D0000}"/>
    <cellStyle name="20% - Accent4 29 2 2 4" xfId="25710" xr:uid="{00000000-0005-0000-0000-0000312D0000}"/>
    <cellStyle name="20% - Accent4 29 2 3" xfId="6214" xr:uid="{00000000-0005-0000-0000-0000322D0000}"/>
    <cellStyle name="20% - Accent4 29 2 3 2" xfId="17311" xr:uid="{00000000-0005-0000-0000-0000332D0000}"/>
    <cellStyle name="20% - Accent4 29 2 3 2 2" xfId="39575" xr:uid="{00000000-0005-0000-0000-0000342D0000}"/>
    <cellStyle name="20% - Accent4 29 2 3 3" xfId="28483" xr:uid="{00000000-0005-0000-0000-0000352D0000}"/>
    <cellStyle name="20% - Accent4 29 2 4" xfId="12727" xr:uid="{00000000-0005-0000-0000-0000362D0000}"/>
    <cellStyle name="20% - Accent4 29 2 4 2" xfId="34992" xr:uid="{00000000-0005-0000-0000-0000372D0000}"/>
    <cellStyle name="20% - Accent4 29 2 5" xfId="23900" xr:uid="{00000000-0005-0000-0000-0000382D0000}"/>
    <cellStyle name="20% - Accent4 29 3" xfId="4364" xr:uid="{00000000-0005-0000-0000-0000392D0000}"/>
    <cellStyle name="20% - Accent4 29 3 2" xfId="8947" xr:uid="{00000000-0005-0000-0000-00003A2D0000}"/>
    <cellStyle name="20% - Accent4 29 3 2 2" xfId="20044" xr:uid="{00000000-0005-0000-0000-00003B2D0000}"/>
    <cellStyle name="20% - Accent4 29 3 2 2 2" xfId="42308" xr:uid="{00000000-0005-0000-0000-00003C2D0000}"/>
    <cellStyle name="20% - Accent4 29 3 2 3" xfId="31216" xr:uid="{00000000-0005-0000-0000-00003D2D0000}"/>
    <cellStyle name="20% - Accent4 29 3 3" xfId="15461" xr:uid="{00000000-0005-0000-0000-00003E2D0000}"/>
    <cellStyle name="20% - Accent4 29 3 3 2" xfId="37726" xr:uid="{00000000-0005-0000-0000-00003F2D0000}"/>
    <cellStyle name="20% - Accent4 29 3 4" xfId="26634" xr:uid="{00000000-0005-0000-0000-0000402D0000}"/>
    <cellStyle name="20% - Accent4 29 4" xfId="2555" xr:uid="{00000000-0005-0000-0000-0000412D0000}"/>
    <cellStyle name="20% - Accent4 29 4 2" xfId="7138" xr:uid="{00000000-0005-0000-0000-0000422D0000}"/>
    <cellStyle name="20% - Accent4 29 4 2 2" xfId="18235" xr:uid="{00000000-0005-0000-0000-0000432D0000}"/>
    <cellStyle name="20% - Accent4 29 4 2 2 2" xfId="40499" xr:uid="{00000000-0005-0000-0000-0000442D0000}"/>
    <cellStyle name="20% - Accent4 29 4 2 3" xfId="29407" xr:uid="{00000000-0005-0000-0000-0000452D0000}"/>
    <cellStyle name="20% - Accent4 29 4 3" xfId="13652" xr:uid="{00000000-0005-0000-0000-0000462D0000}"/>
    <cellStyle name="20% - Accent4 29 4 3 2" xfId="35917" xr:uid="{00000000-0005-0000-0000-0000472D0000}"/>
    <cellStyle name="20% - Accent4 29 4 4" xfId="24825" xr:uid="{00000000-0005-0000-0000-0000482D0000}"/>
    <cellStyle name="20% - Accent4 29 5" xfId="5289" xr:uid="{00000000-0005-0000-0000-0000492D0000}"/>
    <cellStyle name="20% - Accent4 29 5 2" xfId="16386" xr:uid="{00000000-0005-0000-0000-00004A2D0000}"/>
    <cellStyle name="20% - Accent4 29 5 2 2" xfId="38650" xr:uid="{00000000-0005-0000-0000-00004B2D0000}"/>
    <cellStyle name="20% - Accent4 29 5 3" xfId="27558" xr:uid="{00000000-0005-0000-0000-00004C2D0000}"/>
    <cellStyle name="20% - Accent4 29 6" xfId="11801" xr:uid="{00000000-0005-0000-0000-00004D2D0000}"/>
    <cellStyle name="20% - Accent4 29 6 2" xfId="34067" xr:uid="{00000000-0005-0000-0000-00004E2D0000}"/>
    <cellStyle name="20% - Accent4 29 7" xfId="22975" xr:uid="{00000000-0005-0000-0000-00004F2D0000}"/>
    <cellStyle name="20% - Accent4 3" xfId="8" xr:uid="{00000000-0005-0000-0000-0000502D0000}"/>
    <cellStyle name="20% - Accent4 3 2" xfId="288" xr:uid="{00000000-0005-0000-0000-0000512D0000}"/>
    <cellStyle name="20% - Accent4 3 2 2" xfId="3102" xr:uid="{00000000-0005-0000-0000-0000522D0000}"/>
    <cellStyle name="20% - Accent4 3 2 2 2" xfId="7685" xr:uid="{00000000-0005-0000-0000-0000532D0000}"/>
    <cellStyle name="20% - Accent4 3 2 2 2 2" xfId="18782" xr:uid="{00000000-0005-0000-0000-0000542D0000}"/>
    <cellStyle name="20% - Accent4 3 2 2 2 2 2" xfId="41046" xr:uid="{00000000-0005-0000-0000-0000552D0000}"/>
    <cellStyle name="20% - Accent4 3 2 2 2 3" xfId="29954" xr:uid="{00000000-0005-0000-0000-0000562D0000}"/>
    <cellStyle name="20% - Accent4 3 2 2 3" xfId="14199" xr:uid="{00000000-0005-0000-0000-0000572D0000}"/>
    <cellStyle name="20% - Accent4 3 2 2 3 2" xfId="36464" xr:uid="{00000000-0005-0000-0000-0000582D0000}"/>
    <cellStyle name="20% - Accent4 3 2 2 4" xfId="25372" xr:uid="{00000000-0005-0000-0000-0000592D0000}"/>
    <cellStyle name="20% - Accent4 3 2 3" xfId="5876" xr:uid="{00000000-0005-0000-0000-00005A2D0000}"/>
    <cellStyle name="20% - Accent4 3 2 3 2" xfId="16973" xr:uid="{00000000-0005-0000-0000-00005B2D0000}"/>
    <cellStyle name="20% - Accent4 3 2 3 2 2" xfId="39237" xr:uid="{00000000-0005-0000-0000-00005C2D0000}"/>
    <cellStyle name="20% - Accent4 3 2 3 3" xfId="28145" xr:uid="{00000000-0005-0000-0000-00005D2D0000}"/>
    <cellStyle name="20% - Accent4 3 2 4" xfId="1282" xr:uid="{00000000-0005-0000-0000-00005E2D0000}"/>
    <cellStyle name="20% - Accent4 3 2 4 2" xfId="12389" xr:uid="{00000000-0005-0000-0000-00005F2D0000}"/>
    <cellStyle name="20% - Accent4 3 2 4 2 2" xfId="34654" xr:uid="{00000000-0005-0000-0000-0000602D0000}"/>
    <cellStyle name="20% - Accent4 3 2 4 3" xfId="23562" xr:uid="{00000000-0005-0000-0000-0000612D0000}"/>
    <cellStyle name="20% - Accent4 3 2 5" xfId="11409" xr:uid="{00000000-0005-0000-0000-0000622D0000}"/>
    <cellStyle name="20% - Accent4 3 2 5 2" xfId="33675" xr:uid="{00000000-0005-0000-0000-0000632D0000}"/>
    <cellStyle name="20% - Accent4 3 2 6" xfId="22583" xr:uid="{00000000-0005-0000-0000-0000642D0000}"/>
    <cellStyle name="20% - Accent4 3 3" xfId="4026" xr:uid="{00000000-0005-0000-0000-0000652D0000}"/>
    <cellStyle name="20% - Accent4 3 3 2" xfId="8609" xr:uid="{00000000-0005-0000-0000-0000662D0000}"/>
    <cellStyle name="20% - Accent4 3 3 2 2" xfId="19706" xr:uid="{00000000-0005-0000-0000-0000672D0000}"/>
    <cellStyle name="20% - Accent4 3 3 2 2 2" xfId="41970" xr:uid="{00000000-0005-0000-0000-0000682D0000}"/>
    <cellStyle name="20% - Accent4 3 3 2 3" xfId="30878" xr:uid="{00000000-0005-0000-0000-0000692D0000}"/>
    <cellStyle name="20% - Accent4 3 3 3" xfId="15123" xr:uid="{00000000-0005-0000-0000-00006A2D0000}"/>
    <cellStyle name="20% - Accent4 3 3 3 2" xfId="37388" xr:uid="{00000000-0005-0000-0000-00006B2D0000}"/>
    <cellStyle name="20% - Accent4 3 3 4" xfId="26296" xr:uid="{00000000-0005-0000-0000-00006C2D0000}"/>
    <cellStyle name="20% - Accent4 3 4" xfId="2217" xr:uid="{00000000-0005-0000-0000-00006D2D0000}"/>
    <cellStyle name="20% - Accent4 3 4 2" xfId="6800" xr:uid="{00000000-0005-0000-0000-00006E2D0000}"/>
    <cellStyle name="20% - Accent4 3 4 2 2" xfId="17897" xr:uid="{00000000-0005-0000-0000-00006F2D0000}"/>
    <cellStyle name="20% - Accent4 3 4 2 2 2" xfId="40161" xr:uid="{00000000-0005-0000-0000-0000702D0000}"/>
    <cellStyle name="20% - Accent4 3 4 2 3" xfId="29069" xr:uid="{00000000-0005-0000-0000-0000712D0000}"/>
    <cellStyle name="20% - Accent4 3 4 3" xfId="13314" xr:uid="{00000000-0005-0000-0000-0000722D0000}"/>
    <cellStyle name="20% - Accent4 3 4 3 2" xfId="35579" xr:uid="{00000000-0005-0000-0000-0000732D0000}"/>
    <cellStyle name="20% - Accent4 3 4 4" xfId="24487" xr:uid="{00000000-0005-0000-0000-0000742D0000}"/>
    <cellStyle name="20% - Accent4 3 5" xfId="4951" xr:uid="{00000000-0005-0000-0000-0000752D0000}"/>
    <cellStyle name="20% - Accent4 3 5 2" xfId="16048" xr:uid="{00000000-0005-0000-0000-0000762D0000}"/>
    <cellStyle name="20% - Accent4 3 5 2 2" xfId="38312" xr:uid="{00000000-0005-0000-0000-0000772D0000}"/>
    <cellStyle name="20% - Accent4 3 5 3" xfId="27220" xr:uid="{00000000-0005-0000-0000-0000782D0000}"/>
    <cellStyle name="20% - Accent4 3 6" xfId="358" xr:uid="{00000000-0005-0000-0000-0000792D0000}"/>
    <cellStyle name="20% - Accent4 3 6 2" xfId="11476" xr:uid="{00000000-0005-0000-0000-00007A2D0000}"/>
    <cellStyle name="20% - Accent4 3 6 2 2" xfId="33742" xr:uid="{00000000-0005-0000-0000-00007B2D0000}"/>
    <cellStyle name="20% - Accent4 3 6 3" xfId="22650" xr:uid="{00000000-0005-0000-0000-00007C2D0000}"/>
    <cellStyle name="20% - Accent4 3 7" xfId="11186" xr:uid="{00000000-0005-0000-0000-00007D2D0000}"/>
    <cellStyle name="20% - Accent4 3 7 2" xfId="33454" xr:uid="{00000000-0005-0000-0000-00007E2D0000}"/>
    <cellStyle name="20% - Accent4 3 8" xfId="22362" xr:uid="{00000000-0005-0000-0000-00007F2D0000}"/>
    <cellStyle name="20% - Accent4 30" xfId="700" xr:uid="{00000000-0005-0000-0000-0000802D0000}"/>
    <cellStyle name="20% - Accent4 30 2" xfId="1637" xr:uid="{00000000-0005-0000-0000-0000812D0000}"/>
    <cellStyle name="20% - Accent4 30 2 2" xfId="3453" xr:uid="{00000000-0005-0000-0000-0000822D0000}"/>
    <cellStyle name="20% - Accent4 30 2 2 2" xfId="8036" xr:uid="{00000000-0005-0000-0000-0000832D0000}"/>
    <cellStyle name="20% - Accent4 30 2 2 2 2" xfId="19133" xr:uid="{00000000-0005-0000-0000-0000842D0000}"/>
    <cellStyle name="20% - Accent4 30 2 2 2 2 2" xfId="41397" xr:uid="{00000000-0005-0000-0000-0000852D0000}"/>
    <cellStyle name="20% - Accent4 30 2 2 2 3" xfId="30305" xr:uid="{00000000-0005-0000-0000-0000862D0000}"/>
    <cellStyle name="20% - Accent4 30 2 2 3" xfId="14550" xr:uid="{00000000-0005-0000-0000-0000872D0000}"/>
    <cellStyle name="20% - Accent4 30 2 2 3 2" xfId="36815" xr:uid="{00000000-0005-0000-0000-0000882D0000}"/>
    <cellStyle name="20% - Accent4 30 2 2 4" xfId="25723" xr:uid="{00000000-0005-0000-0000-0000892D0000}"/>
    <cellStyle name="20% - Accent4 30 2 3" xfId="6227" xr:uid="{00000000-0005-0000-0000-00008A2D0000}"/>
    <cellStyle name="20% - Accent4 30 2 3 2" xfId="17324" xr:uid="{00000000-0005-0000-0000-00008B2D0000}"/>
    <cellStyle name="20% - Accent4 30 2 3 2 2" xfId="39588" xr:uid="{00000000-0005-0000-0000-00008C2D0000}"/>
    <cellStyle name="20% - Accent4 30 2 3 3" xfId="28496" xr:uid="{00000000-0005-0000-0000-00008D2D0000}"/>
    <cellStyle name="20% - Accent4 30 2 4" xfId="12740" xr:uid="{00000000-0005-0000-0000-00008E2D0000}"/>
    <cellStyle name="20% - Accent4 30 2 4 2" xfId="35005" xr:uid="{00000000-0005-0000-0000-00008F2D0000}"/>
    <cellStyle name="20% - Accent4 30 2 5" xfId="23913" xr:uid="{00000000-0005-0000-0000-0000902D0000}"/>
    <cellStyle name="20% - Accent4 30 3" xfId="4377" xr:uid="{00000000-0005-0000-0000-0000912D0000}"/>
    <cellStyle name="20% - Accent4 30 3 2" xfId="8960" xr:uid="{00000000-0005-0000-0000-0000922D0000}"/>
    <cellStyle name="20% - Accent4 30 3 2 2" xfId="20057" xr:uid="{00000000-0005-0000-0000-0000932D0000}"/>
    <cellStyle name="20% - Accent4 30 3 2 2 2" xfId="42321" xr:uid="{00000000-0005-0000-0000-0000942D0000}"/>
    <cellStyle name="20% - Accent4 30 3 2 3" xfId="31229" xr:uid="{00000000-0005-0000-0000-0000952D0000}"/>
    <cellStyle name="20% - Accent4 30 3 3" xfId="15474" xr:uid="{00000000-0005-0000-0000-0000962D0000}"/>
    <cellStyle name="20% - Accent4 30 3 3 2" xfId="37739" xr:uid="{00000000-0005-0000-0000-0000972D0000}"/>
    <cellStyle name="20% - Accent4 30 3 4" xfId="26647" xr:uid="{00000000-0005-0000-0000-0000982D0000}"/>
    <cellStyle name="20% - Accent4 30 4" xfId="2568" xr:uid="{00000000-0005-0000-0000-0000992D0000}"/>
    <cellStyle name="20% - Accent4 30 4 2" xfId="7151" xr:uid="{00000000-0005-0000-0000-00009A2D0000}"/>
    <cellStyle name="20% - Accent4 30 4 2 2" xfId="18248" xr:uid="{00000000-0005-0000-0000-00009B2D0000}"/>
    <cellStyle name="20% - Accent4 30 4 2 2 2" xfId="40512" xr:uid="{00000000-0005-0000-0000-00009C2D0000}"/>
    <cellStyle name="20% - Accent4 30 4 2 3" xfId="29420" xr:uid="{00000000-0005-0000-0000-00009D2D0000}"/>
    <cellStyle name="20% - Accent4 30 4 3" xfId="13665" xr:uid="{00000000-0005-0000-0000-00009E2D0000}"/>
    <cellStyle name="20% - Accent4 30 4 3 2" xfId="35930" xr:uid="{00000000-0005-0000-0000-00009F2D0000}"/>
    <cellStyle name="20% - Accent4 30 4 4" xfId="24838" xr:uid="{00000000-0005-0000-0000-0000A02D0000}"/>
    <cellStyle name="20% - Accent4 30 5" xfId="5302" xr:uid="{00000000-0005-0000-0000-0000A12D0000}"/>
    <cellStyle name="20% - Accent4 30 5 2" xfId="16399" xr:uid="{00000000-0005-0000-0000-0000A22D0000}"/>
    <cellStyle name="20% - Accent4 30 5 2 2" xfId="38663" xr:uid="{00000000-0005-0000-0000-0000A32D0000}"/>
    <cellStyle name="20% - Accent4 30 5 3" xfId="27571" xr:uid="{00000000-0005-0000-0000-0000A42D0000}"/>
    <cellStyle name="20% - Accent4 30 6" xfId="11814" xr:uid="{00000000-0005-0000-0000-0000A52D0000}"/>
    <cellStyle name="20% - Accent4 30 6 2" xfId="34080" xr:uid="{00000000-0005-0000-0000-0000A62D0000}"/>
    <cellStyle name="20% - Accent4 30 7" xfId="22988" xr:uid="{00000000-0005-0000-0000-0000A72D0000}"/>
    <cellStyle name="20% - Accent4 31" xfId="713" xr:uid="{00000000-0005-0000-0000-0000A82D0000}"/>
    <cellStyle name="20% - Accent4 31 2" xfId="1650" xr:uid="{00000000-0005-0000-0000-0000A92D0000}"/>
    <cellStyle name="20% - Accent4 31 2 2" xfId="3466" xr:uid="{00000000-0005-0000-0000-0000AA2D0000}"/>
    <cellStyle name="20% - Accent4 31 2 2 2" xfId="8049" xr:uid="{00000000-0005-0000-0000-0000AB2D0000}"/>
    <cellStyle name="20% - Accent4 31 2 2 2 2" xfId="19146" xr:uid="{00000000-0005-0000-0000-0000AC2D0000}"/>
    <cellStyle name="20% - Accent4 31 2 2 2 2 2" xfId="41410" xr:uid="{00000000-0005-0000-0000-0000AD2D0000}"/>
    <cellStyle name="20% - Accent4 31 2 2 2 3" xfId="30318" xr:uid="{00000000-0005-0000-0000-0000AE2D0000}"/>
    <cellStyle name="20% - Accent4 31 2 2 3" xfId="14563" xr:uid="{00000000-0005-0000-0000-0000AF2D0000}"/>
    <cellStyle name="20% - Accent4 31 2 2 3 2" xfId="36828" xr:uid="{00000000-0005-0000-0000-0000B02D0000}"/>
    <cellStyle name="20% - Accent4 31 2 2 4" xfId="25736" xr:uid="{00000000-0005-0000-0000-0000B12D0000}"/>
    <cellStyle name="20% - Accent4 31 2 3" xfId="6240" xr:uid="{00000000-0005-0000-0000-0000B22D0000}"/>
    <cellStyle name="20% - Accent4 31 2 3 2" xfId="17337" xr:uid="{00000000-0005-0000-0000-0000B32D0000}"/>
    <cellStyle name="20% - Accent4 31 2 3 2 2" xfId="39601" xr:uid="{00000000-0005-0000-0000-0000B42D0000}"/>
    <cellStyle name="20% - Accent4 31 2 3 3" xfId="28509" xr:uid="{00000000-0005-0000-0000-0000B52D0000}"/>
    <cellStyle name="20% - Accent4 31 2 4" xfId="12753" xr:uid="{00000000-0005-0000-0000-0000B62D0000}"/>
    <cellStyle name="20% - Accent4 31 2 4 2" xfId="35018" xr:uid="{00000000-0005-0000-0000-0000B72D0000}"/>
    <cellStyle name="20% - Accent4 31 2 5" xfId="23926" xr:uid="{00000000-0005-0000-0000-0000B82D0000}"/>
    <cellStyle name="20% - Accent4 31 3" xfId="4390" xr:uid="{00000000-0005-0000-0000-0000B92D0000}"/>
    <cellStyle name="20% - Accent4 31 3 2" xfId="8973" xr:uid="{00000000-0005-0000-0000-0000BA2D0000}"/>
    <cellStyle name="20% - Accent4 31 3 2 2" xfId="20070" xr:uid="{00000000-0005-0000-0000-0000BB2D0000}"/>
    <cellStyle name="20% - Accent4 31 3 2 2 2" xfId="42334" xr:uid="{00000000-0005-0000-0000-0000BC2D0000}"/>
    <cellStyle name="20% - Accent4 31 3 2 3" xfId="31242" xr:uid="{00000000-0005-0000-0000-0000BD2D0000}"/>
    <cellStyle name="20% - Accent4 31 3 3" xfId="15487" xr:uid="{00000000-0005-0000-0000-0000BE2D0000}"/>
    <cellStyle name="20% - Accent4 31 3 3 2" xfId="37752" xr:uid="{00000000-0005-0000-0000-0000BF2D0000}"/>
    <cellStyle name="20% - Accent4 31 3 4" xfId="26660" xr:uid="{00000000-0005-0000-0000-0000C02D0000}"/>
    <cellStyle name="20% - Accent4 31 4" xfId="2581" xr:uid="{00000000-0005-0000-0000-0000C12D0000}"/>
    <cellStyle name="20% - Accent4 31 4 2" xfId="7164" xr:uid="{00000000-0005-0000-0000-0000C22D0000}"/>
    <cellStyle name="20% - Accent4 31 4 2 2" xfId="18261" xr:uid="{00000000-0005-0000-0000-0000C32D0000}"/>
    <cellStyle name="20% - Accent4 31 4 2 2 2" xfId="40525" xr:uid="{00000000-0005-0000-0000-0000C42D0000}"/>
    <cellStyle name="20% - Accent4 31 4 2 3" xfId="29433" xr:uid="{00000000-0005-0000-0000-0000C52D0000}"/>
    <cellStyle name="20% - Accent4 31 4 3" xfId="13678" xr:uid="{00000000-0005-0000-0000-0000C62D0000}"/>
    <cellStyle name="20% - Accent4 31 4 3 2" xfId="35943" xr:uid="{00000000-0005-0000-0000-0000C72D0000}"/>
    <cellStyle name="20% - Accent4 31 4 4" xfId="24851" xr:uid="{00000000-0005-0000-0000-0000C82D0000}"/>
    <cellStyle name="20% - Accent4 31 5" xfId="5315" xr:uid="{00000000-0005-0000-0000-0000C92D0000}"/>
    <cellStyle name="20% - Accent4 31 5 2" xfId="16412" xr:uid="{00000000-0005-0000-0000-0000CA2D0000}"/>
    <cellStyle name="20% - Accent4 31 5 2 2" xfId="38676" xr:uid="{00000000-0005-0000-0000-0000CB2D0000}"/>
    <cellStyle name="20% - Accent4 31 5 3" xfId="27584" xr:uid="{00000000-0005-0000-0000-0000CC2D0000}"/>
    <cellStyle name="20% - Accent4 31 6" xfId="11827" xr:uid="{00000000-0005-0000-0000-0000CD2D0000}"/>
    <cellStyle name="20% - Accent4 31 6 2" xfId="34093" xr:uid="{00000000-0005-0000-0000-0000CE2D0000}"/>
    <cellStyle name="20% - Accent4 31 7" xfId="23001" xr:uid="{00000000-0005-0000-0000-0000CF2D0000}"/>
    <cellStyle name="20% - Accent4 32" xfId="726" xr:uid="{00000000-0005-0000-0000-0000D02D0000}"/>
    <cellStyle name="20% - Accent4 32 2" xfId="1663" xr:uid="{00000000-0005-0000-0000-0000D12D0000}"/>
    <cellStyle name="20% - Accent4 32 2 2" xfId="3479" xr:uid="{00000000-0005-0000-0000-0000D22D0000}"/>
    <cellStyle name="20% - Accent4 32 2 2 2" xfId="8062" xr:uid="{00000000-0005-0000-0000-0000D32D0000}"/>
    <cellStyle name="20% - Accent4 32 2 2 2 2" xfId="19159" xr:uid="{00000000-0005-0000-0000-0000D42D0000}"/>
    <cellStyle name="20% - Accent4 32 2 2 2 2 2" xfId="41423" xr:uid="{00000000-0005-0000-0000-0000D52D0000}"/>
    <cellStyle name="20% - Accent4 32 2 2 2 3" xfId="30331" xr:uid="{00000000-0005-0000-0000-0000D62D0000}"/>
    <cellStyle name="20% - Accent4 32 2 2 3" xfId="14576" xr:uid="{00000000-0005-0000-0000-0000D72D0000}"/>
    <cellStyle name="20% - Accent4 32 2 2 3 2" xfId="36841" xr:uid="{00000000-0005-0000-0000-0000D82D0000}"/>
    <cellStyle name="20% - Accent4 32 2 2 4" xfId="25749" xr:uid="{00000000-0005-0000-0000-0000D92D0000}"/>
    <cellStyle name="20% - Accent4 32 2 3" xfId="6253" xr:uid="{00000000-0005-0000-0000-0000DA2D0000}"/>
    <cellStyle name="20% - Accent4 32 2 3 2" xfId="17350" xr:uid="{00000000-0005-0000-0000-0000DB2D0000}"/>
    <cellStyle name="20% - Accent4 32 2 3 2 2" xfId="39614" xr:uid="{00000000-0005-0000-0000-0000DC2D0000}"/>
    <cellStyle name="20% - Accent4 32 2 3 3" xfId="28522" xr:uid="{00000000-0005-0000-0000-0000DD2D0000}"/>
    <cellStyle name="20% - Accent4 32 2 4" xfId="12766" xr:uid="{00000000-0005-0000-0000-0000DE2D0000}"/>
    <cellStyle name="20% - Accent4 32 2 4 2" xfId="35031" xr:uid="{00000000-0005-0000-0000-0000DF2D0000}"/>
    <cellStyle name="20% - Accent4 32 2 5" xfId="23939" xr:uid="{00000000-0005-0000-0000-0000E02D0000}"/>
    <cellStyle name="20% - Accent4 32 3" xfId="4403" xr:uid="{00000000-0005-0000-0000-0000E12D0000}"/>
    <cellStyle name="20% - Accent4 32 3 2" xfId="8986" xr:uid="{00000000-0005-0000-0000-0000E22D0000}"/>
    <cellStyle name="20% - Accent4 32 3 2 2" xfId="20083" xr:uid="{00000000-0005-0000-0000-0000E32D0000}"/>
    <cellStyle name="20% - Accent4 32 3 2 2 2" xfId="42347" xr:uid="{00000000-0005-0000-0000-0000E42D0000}"/>
    <cellStyle name="20% - Accent4 32 3 2 3" xfId="31255" xr:uid="{00000000-0005-0000-0000-0000E52D0000}"/>
    <cellStyle name="20% - Accent4 32 3 3" xfId="15500" xr:uid="{00000000-0005-0000-0000-0000E62D0000}"/>
    <cellStyle name="20% - Accent4 32 3 3 2" xfId="37765" xr:uid="{00000000-0005-0000-0000-0000E72D0000}"/>
    <cellStyle name="20% - Accent4 32 3 4" xfId="26673" xr:uid="{00000000-0005-0000-0000-0000E82D0000}"/>
    <cellStyle name="20% - Accent4 32 4" xfId="2594" xr:uid="{00000000-0005-0000-0000-0000E92D0000}"/>
    <cellStyle name="20% - Accent4 32 4 2" xfId="7177" xr:uid="{00000000-0005-0000-0000-0000EA2D0000}"/>
    <cellStyle name="20% - Accent4 32 4 2 2" xfId="18274" xr:uid="{00000000-0005-0000-0000-0000EB2D0000}"/>
    <cellStyle name="20% - Accent4 32 4 2 2 2" xfId="40538" xr:uid="{00000000-0005-0000-0000-0000EC2D0000}"/>
    <cellStyle name="20% - Accent4 32 4 2 3" xfId="29446" xr:uid="{00000000-0005-0000-0000-0000ED2D0000}"/>
    <cellStyle name="20% - Accent4 32 4 3" xfId="13691" xr:uid="{00000000-0005-0000-0000-0000EE2D0000}"/>
    <cellStyle name="20% - Accent4 32 4 3 2" xfId="35956" xr:uid="{00000000-0005-0000-0000-0000EF2D0000}"/>
    <cellStyle name="20% - Accent4 32 4 4" xfId="24864" xr:uid="{00000000-0005-0000-0000-0000F02D0000}"/>
    <cellStyle name="20% - Accent4 32 5" xfId="5328" xr:uid="{00000000-0005-0000-0000-0000F12D0000}"/>
    <cellStyle name="20% - Accent4 32 5 2" xfId="16425" xr:uid="{00000000-0005-0000-0000-0000F22D0000}"/>
    <cellStyle name="20% - Accent4 32 5 2 2" xfId="38689" xr:uid="{00000000-0005-0000-0000-0000F32D0000}"/>
    <cellStyle name="20% - Accent4 32 5 3" xfId="27597" xr:uid="{00000000-0005-0000-0000-0000F42D0000}"/>
    <cellStyle name="20% - Accent4 32 6" xfId="11840" xr:uid="{00000000-0005-0000-0000-0000F52D0000}"/>
    <cellStyle name="20% - Accent4 32 6 2" xfId="34106" xr:uid="{00000000-0005-0000-0000-0000F62D0000}"/>
    <cellStyle name="20% - Accent4 32 7" xfId="23014" xr:uid="{00000000-0005-0000-0000-0000F72D0000}"/>
    <cellStyle name="20% - Accent4 33" xfId="740" xr:uid="{00000000-0005-0000-0000-0000F82D0000}"/>
    <cellStyle name="20% - Accent4 33 2" xfId="1677" xr:uid="{00000000-0005-0000-0000-0000F92D0000}"/>
    <cellStyle name="20% - Accent4 33 2 2" xfId="3492" xr:uid="{00000000-0005-0000-0000-0000FA2D0000}"/>
    <cellStyle name="20% - Accent4 33 2 2 2" xfId="8075" xr:uid="{00000000-0005-0000-0000-0000FB2D0000}"/>
    <cellStyle name="20% - Accent4 33 2 2 2 2" xfId="19172" xr:uid="{00000000-0005-0000-0000-0000FC2D0000}"/>
    <cellStyle name="20% - Accent4 33 2 2 2 2 2" xfId="41436" xr:uid="{00000000-0005-0000-0000-0000FD2D0000}"/>
    <cellStyle name="20% - Accent4 33 2 2 2 3" xfId="30344" xr:uid="{00000000-0005-0000-0000-0000FE2D0000}"/>
    <cellStyle name="20% - Accent4 33 2 2 3" xfId="14589" xr:uid="{00000000-0005-0000-0000-0000FF2D0000}"/>
    <cellStyle name="20% - Accent4 33 2 2 3 2" xfId="36854" xr:uid="{00000000-0005-0000-0000-0000002E0000}"/>
    <cellStyle name="20% - Accent4 33 2 2 4" xfId="25762" xr:uid="{00000000-0005-0000-0000-0000012E0000}"/>
    <cellStyle name="20% - Accent4 33 2 3" xfId="6266" xr:uid="{00000000-0005-0000-0000-0000022E0000}"/>
    <cellStyle name="20% - Accent4 33 2 3 2" xfId="17363" xr:uid="{00000000-0005-0000-0000-0000032E0000}"/>
    <cellStyle name="20% - Accent4 33 2 3 2 2" xfId="39627" xr:uid="{00000000-0005-0000-0000-0000042E0000}"/>
    <cellStyle name="20% - Accent4 33 2 3 3" xfId="28535" xr:uid="{00000000-0005-0000-0000-0000052E0000}"/>
    <cellStyle name="20% - Accent4 33 2 4" xfId="12779" xr:uid="{00000000-0005-0000-0000-0000062E0000}"/>
    <cellStyle name="20% - Accent4 33 2 4 2" xfId="35044" xr:uid="{00000000-0005-0000-0000-0000072E0000}"/>
    <cellStyle name="20% - Accent4 33 2 5" xfId="23952" xr:uid="{00000000-0005-0000-0000-0000082E0000}"/>
    <cellStyle name="20% - Accent4 33 3" xfId="4416" xr:uid="{00000000-0005-0000-0000-0000092E0000}"/>
    <cellStyle name="20% - Accent4 33 3 2" xfId="8999" xr:uid="{00000000-0005-0000-0000-00000A2E0000}"/>
    <cellStyle name="20% - Accent4 33 3 2 2" xfId="20096" xr:uid="{00000000-0005-0000-0000-00000B2E0000}"/>
    <cellStyle name="20% - Accent4 33 3 2 2 2" xfId="42360" xr:uid="{00000000-0005-0000-0000-00000C2E0000}"/>
    <cellStyle name="20% - Accent4 33 3 2 3" xfId="31268" xr:uid="{00000000-0005-0000-0000-00000D2E0000}"/>
    <cellStyle name="20% - Accent4 33 3 3" xfId="15513" xr:uid="{00000000-0005-0000-0000-00000E2E0000}"/>
    <cellStyle name="20% - Accent4 33 3 3 2" xfId="37778" xr:uid="{00000000-0005-0000-0000-00000F2E0000}"/>
    <cellStyle name="20% - Accent4 33 3 4" xfId="26686" xr:uid="{00000000-0005-0000-0000-0000102E0000}"/>
    <cellStyle name="20% - Accent4 33 4" xfId="2607" xr:uid="{00000000-0005-0000-0000-0000112E0000}"/>
    <cellStyle name="20% - Accent4 33 4 2" xfId="7190" xr:uid="{00000000-0005-0000-0000-0000122E0000}"/>
    <cellStyle name="20% - Accent4 33 4 2 2" xfId="18287" xr:uid="{00000000-0005-0000-0000-0000132E0000}"/>
    <cellStyle name="20% - Accent4 33 4 2 2 2" xfId="40551" xr:uid="{00000000-0005-0000-0000-0000142E0000}"/>
    <cellStyle name="20% - Accent4 33 4 2 3" xfId="29459" xr:uid="{00000000-0005-0000-0000-0000152E0000}"/>
    <cellStyle name="20% - Accent4 33 4 3" xfId="13704" xr:uid="{00000000-0005-0000-0000-0000162E0000}"/>
    <cellStyle name="20% - Accent4 33 4 3 2" xfId="35969" xr:uid="{00000000-0005-0000-0000-0000172E0000}"/>
    <cellStyle name="20% - Accent4 33 4 4" xfId="24877" xr:uid="{00000000-0005-0000-0000-0000182E0000}"/>
    <cellStyle name="20% - Accent4 33 5" xfId="5341" xr:uid="{00000000-0005-0000-0000-0000192E0000}"/>
    <cellStyle name="20% - Accent4 33 5 2" xfId="16438" xr:uid="{00000000-0005-0000-0000-00001A2E0000}"/>
    <cellStyle name="20% - Accent4 33 5 2 2" xfId="38702" xr:uid="{00000000-0005-0000-0000-00001B2E0000}"/>
    <cellStyle name="20% - Accent4 33 5 3" xfId="27610" xr:uid="{00000000-0005-0000-0000-00001C2E0000}"/>
    <cellStyle name="20% - Accent4 33 6" xfId="11853" xr:uid="{00000000-0005-0000-0000-00001D2E0000}"/>
    <cellStyle name="20% - Accent4 33 6 2" xfId="34119" xr:uid="{00000000-0005-0000-0000-00001E2E0000}"/>
    <cellStyle name="20% - Accent4 33 7" xfId="23027" xr:uid="{00000000-0005-0000-0000-00001F2E0000}"/>
    <cellStyle name="20% - Accent4 34" xfId="753" xr:uid="{00000000-0005-0000-0000-0000202E0000}"/>
    <cellStyle name="20% - Accent4 34 2" xfId="1690" xr:uid="{00000000-0005-0000-0000-0000212E0000}"/>
    <cellStyle name="20% - Accent4 34 2 2" xfId="3505" xr:uid="{00000000-0005-0000-0000-0000222E0000}"/>
    <cellStyle name="20% - Accent4 34 2 2 2" xfId="8088" xr:uid="{00000000-0005-0000-0000-0000232E0000}"/>
    <cellStyle name="20% - Accent4 34 2 2 2 2" xfId="19185" xr:uid="{00000000-0005-0000-0000-0000242E0000}"/>
    <cellStyle name="20% - Accent4 34 2 2 2 2 2" xfId="41449" xr:uid="{00000000-0005-0000-0000-0000252E0000}"/>
    <cellStyle name="20% - Accent4 34 2 2 2 3" xfId="30357" xr:uid="{00000000-0005-0000-0000-0000262E0000}"/>
    <cellStyle name="20% - Accent4 34 2 2 3" xfId="14602" xr:uid="{00000000-0005-0000-0000-0000272E0000}"/>
    <cellStyle name="20% - Accent4 34 2 2 3 2" xfId="36867" xr:uid="{00000000-0005-0000-0000-0000282E0000}"/>
    <cellStyle name="20% - Accent4 34 2 2 4" xfId="25775" xr:uid="{00000000-0005-0000-0000-0000292E0000}"/>
    <cellStyle name="20% - Accent4 34 2 3" xfId="6279" xr:uid="{00000000-0005-0000-0000-00002A2E0000}"/>
    <cellStyle name="20% - Accent4 34 2 3 2" xfId="17376" xr:uid="{00000000-0005-0000-0000-00002B2E0000}"/>
    <cellStyle name="20% - Accent4 34 2 3 2 2" xfId="39640" xr:uid="{00000000-0005-0000-0000-00002C2E0000}"/>
    <cellStyle name="20% - Accent4 34 2 3 3" xfId="28548" xr:uid="{00000000-0005-0000-0000-00002D2E0000}"/>
    <cellStyle name="20% - Accent4 34 2 4" xfId="12792" xr:uid="{00000000-0005-0000-0000-00002E2E0000}"/>
    <cellStyle name="20% - Accent4 34 2 4 2" xfId="35057" xr:uid="{00000000-0005-0000-0000-00002F2E0000}"/>
    <cellStyle name="20% - Accent4 34 2 5" xfId="23965" xr:uid="{00000000-0005-0000-0000-0000302E0000}"/>
    <cellStyle name="20% - Accent4 34 3" xfId="4429" xr:uid="{00000000-0005-0000-0000-0000312E0000}"/>
    <cellStyle name="20% - Accent4 34 3 2" xfId="9012" xr:uid="{00000000-0005-0000-0000-0000322E0000}"/>
    <cellStyle name="20% - Accent4 34 3 2 2" xfId="20109" xr:uid="{00000000-0005-0000-0000-0000332E0000}"/>
    <cellStyle name="20% - Accent4 34 3 2 2 2" xfId="42373" xr:uid="{00000000-0005-0000-0000-0000342E0000}"/>
    <cellStyle name="20% - Accent4 34 3 2 3" xfId="31281" xr:uid="{00000000-0005-0000-0000-0000352E0000}"/>
    <cellStyle name="20% - Accent4 34 3 3" xfId="15526" xr:uid="{00000000-0005-0000-0000-0000362E0000}"/>
    <cellStyle name="20% - Accent4 34 3 3 2" xfId="37791" xr:uid="{00000000-0005-0000-0000-0000372E0000}"/>
    <cellStyle name="20% - Accent4 34 3 4" xfId="26699" xr:uid="{00000000-0005-0000-0000-0000382E0000}"/>
    <cellStyle name="20% - Accent4 34 4" xfId="2620" xr:uid="{00000000-0005-0000-0000-0000392E0000}"/>
    <cellStyle name="20% - Accent4 34 4 2" xfId="7203" xr:uid="{00000000-0005-0000-0000-00003A2E0000}"/>
    <cellStyle name="20% - Accent4 34 4 2 2" xfId="18300" xr:uid="{00000000-0005-0000-0000-00003B2E0000}"/>
    <cellStyle name="20% - Accent4 34 4 2 2 2" xfId="40564" xr:uid="{00000000-0005-0000-0000-00003C2E0000}"/>
    <cellStyle name="20% - Accent4 34 4 2 3" xfId="29472" xr:uid="{00000000-0005-0000-0000-00003D2E0000}"/>
    <cellStyle name="20% - Accent4 34 4 3" xfId="13717" xr:uid="{00000000-0005-0000-0000-00003E2E0000}"/>
    <cellStyle name="20% - Accent4 34 4 3 2" xfId="35982" xr:uid="{00000000-0005-0000-0000-00003F2E0000}"/>
    <cellStyle name="20% - Accent4 34 4 4" xfId="24890" xr:uid="{00000000-0005-0000-0000-0000402E0000}"/>
    <cellStyle name="20% - Accent4 34 5" xfId="5354" xr:uid="{00000000-0005-0000-0000-0000412E0000}"/>
    <cellStyle name="20% - Accent4 34 5 2" xfId="16451" xr:uid="{00000000-0005-0000-0000-0000422E0000}"/>
    <cellStyle name="20% - Accent4 34 5 2 2" xfId="38715" xr:uid="{00000000-0005-0000-0000-0000432E0000}"/>
    <cellStyle name="20% - Accent4 34 5 3" xfId="27623" xr:uid="{00000000-0005-0000-0000-0000442E0000}"/>
    <cellStyle name="20% - Accent4 34 6" xfId="11866" xr:uid="{00000000-0005-0000-0000-0000452E0000}"/>
    <cellStyle name="20% - Accent4 34 6 2" xfId="34132" xr:uid="{00000000-0005-0000-0000-0000462E0000}"/>
    <cellStyle name="20% - Accent4 34 7" xfId="23040" xr:uid="{00000000-0005-0000-0000-0000472E0000}"/>
    <cellStyle name="20% - Accent4 35" xfId="766" xr:uid="{00000000-0005-0000-0000-0000482E0000}"/>
    <cellStyle name="20% - Accent4 35 2" xfId="1703" xr:uid="{00000000-0005-0000-0000-0000492E0000}"/>
    <cellStyle name="20% - Accent4 35 2 2" xfId="3518" xr:uid="{00000000-0005-0000-0000-00004A2E0000}"/>
    <cellStyle name="20% - Accent4 35 2 2 2" xfId="8101" xr:uid="{00000000-0005-0000-0000-00004B2E0000}"/>
    <cellStyle name="20% - Accent4 35 2 2 2 2" xfId="19198" xr:uid="{00000000-0005-0000-0000-00004C2E0000}"/>
    <cellStyle name="20% - Accent4 35 2 2 2 2 2" xfId="41462" xr:uid="{00000000-0005-0000-0000-00004D2E0000}"/>
    <cellStyle name="20% - Accent4 35 2 2 2 3" xfId="30370" xr:uid="{00000000-0005-0000-0000-00004E2E0000}"/>
    <cellStyle name="20% - Accent4 35 2 2 3" xfId="14615" xr:uid="{00000000-0005-0000-0000-00004F2E0000}"/>
    <cellStyle name="20% - Accent4 35 2 2 3 2" xfId="36880" xr:uid="{00000000-0005-0000-0000-0000502E0000}"/>
    <cellStyle name="20% - Accent4 35 2 2 4" xfId="25788" xr:uid="{00000000-0005-0000-0000-0000512E0000}"/>
    <cellStyle name="20% - Accent4 35 2 3" xfId="6292" xr:uid="{00000000-0005-0000-0000-0000522E0000}"/>
    <cellStyle name="20% - Accent4 35 2 3 2" xfId="17389" xr:uid="{00000000-0005-0000-0000-0000532E0000}"/>
    <cellStyle name="20% - Accent4 35 2 3 2 2" xfId="39653" xr:uid="{00000000-0005-0000-0000-0000542E0000}"/>
    <cellStyle name="20% - Accent4 35 2 3 3" xfId="28561" xr:uid="{00000000-0005-0000-0000-0000552E0000}"/>
    <cellStyle name="20% - Accent4 35 2 4" xfId="12805" xr:uid="{00000000-0005-0000-0000-0000562E0000}"/>
    <cellStyle name="20% - Accent4 35 2 4 2" xfId="35070" xr:uid="{00000000-0005-0000-0000-0000572E0000}"/>
    <cellStyle name="20% - Accent4 35 2 5" xfId="23978" xr:uid="{00000000-0005-0000-0000-0000582E0000}"/>
    <cellStyle name="20% - Accent4 35 3" xfId="4442" xr:uid="{00000000-0005-0000-0000-0000592E0000}"/>
    <cellStyle name="20% - Accent4 35 3 2" xfId="9025" xr:uid="{00000000-0005-0000-0000-00005A2E0000}"/>
    <cellStyle name="20% - Accent4 35 3 2 2" xfId="20122" xr:uid="{00000000-0005-0000-0000-00005B2E0000}"/>
    <cellStyle name="20% - Accent4 35 3 2 2 2" xfId="42386" xr:uid="{00000000-0005-0000-0000-00005C2E0000}"/>
    <cellStyle name="20% - Accent4 35 3 2 3" xfId="31294" xr:uid="{00000000-0005-0000-0000-00005D2E0000}"/>
    <cellStyle name="20% - Accent4 35 3 3" xfId="15539" xr:uid="{00000000-0005-0000-0000-00005E2E0000}"/>
    <cellStyle name="20% - Accent4 35 3 3 2" xfId="37804" xr:uid="{00000000-0005-0000-0000-00005F2E0000}"/>
    <cellStyle name="20% - Accent4 35 3 4" xfId="26712" xr:uid="{00000000-0005-0000-0000-0000602E0000}"/>
    <cellStyle name="20% - Accent4 35 4" xfId="2633" xr:uid="{00000000-0005-0000-0000-0000612E0000}"/>
    <cellStyle name="20% - Accent4 35 4 2" xfId="7216" xr:uid="{00000000-0005-0000-0000-0000622E0000}"/>
    <cellStyle name="20% - Accent4 35 4 2 2" xfId="18313" xr:uid="{00000000-0005-0000-0000-0000632E0000}"/>
    <cellStyle name="20% - Accent4 35 4 2 2 2" xfId="40577" xr:uid="{00000000-0005-0000-0000-0000642E0000}"/>
    <cellStyle name="20% - Accent4 35 4 2 3" xfId="29485" xr:uid="{00000000-0005-0000-0000-0000652E0000}"/>
    <cellStyle name="20% - Accent4 35 4 3" xfId="13730" xr:uid="{00000000-0005-0000-0000-0000662E0000}"/>
    <cellStyle name="20% - Accent4 35 4 3 2" xfId="35995" xr:uid="{00000000-0005-0000-0000-0000672E0000}"/>
    <cellStyle name="20% - Accent4 35 4 4" xfId="24903" xr:uid="{00000000-0005-0000-0000-0000682E0000}"/>
    <cellStyle name="20% - Accent4 35 5" xfId="5367" xr:uid="{00000000-0005-0000-0000-0000692E0000}"/>
    <cellStyle name="20% - Accent4 35 5 2" xfId="16464" xr:uid="{00000000-0005-0000-0000-00006A2E0000}"/>
    <cellStyle name="20% - Accent4 35 5 2 2" xfId="38728" xr:uid="{00000000-0005-0000-0000-00006B2E0000}"/>
    <cellStyle name="20% - Accent4 35 5 3" xfId="27636" xr:uid="{00000000-0005-0000-0000-00006C2E0000}"/>
    <cellStyle name="20% - Accent4 35 6" xfId="11879" xr:uid="{00000000-0005-0000-0000-00006D2E0000}"/>
    <cellStyle name="20% - Accent4 35 6 2" xfId="34145" xr:uid="{00000000-0005-0000-0000-00006E2E0000}"/>
    <cellStyle name="20% - Accent4 35 7" xfId="23053" xr:uid="{00000000-0005-0000-0000-00006F2E0000}"/>
    <cellStyle name="20% - Accent4 36" xfId="779" xr:uid="{00000000-0005-0000-0000-0000702E0000}"/>
    <cellStyle name="20% - Accent4 36 2" xfId="1716" xr:uid="{00000000-0005-0000-0000-0000712E0000}"/>
    <cellStyle name="20% - Accent4 36 2 2" xfId="3531" xr:uid="{00000000-0005-0000-0000-0000722E0000}"/>
    <cellStyle name="20% - Accent4 36 2 2 2" xfId="8114" xr:uid="{00000000-0005-0000-0000-0000732E0000}"/>
    <cellStyle name="20% - Accent4 36 2 2 2 2" xfId="19211" xr:uid="{00000000-0005-0000-0000-0000742E0000}"/>
    <cellStyle name="20% - Accent4 36 2 2 2 2 2" xfId="41475" xr:uid="{00000000-0005-0000-0000-0000752E0000}"/>
    <cellStyle name="20% - Accent4 36 2 2 2 3" xfId="30383" xr:uid="{00000000-0005-0000-0000-0000762E0000}"/>
    <cellStyle name="20% - Accent4 36 2 2 3" xfId="14628" xr:uid="{00000000-0005-0000-0000-0000772E0000}"/>
    <cellStyle name="20% - Accent4 36 2 2 3 2" xfId="36893" xr:uid="{00000000-0005-0000-0000-0000782E0000}"/>
    <cellStyle name="20% - Accent4 36 2 2 4" xfId="25801" xr:uid="{00000000-0005-0000-0000-0000792E0000}"/>
    <cellStyle name="20% - Accent4 36 2 3" xfId="6305" xr:uid="{00000000-0005-0000-0000-00007A2E0000}"/>
    <cellStyle name="20% - Accent4 36 2 3 2" xfId="17402" xr:uid="{00000000-0005-0000-0000-00007B2E0000}"/>
    <cellStyle name="20% - Accent4 36 2 3 2 2" xfId="39666" xr:uid="{00000000-0005-0000-0000-00007C2E0000}"/>
    <cellStyle name="20% - Accent4 36 2 3 3" xfId="28574" xr:uid="{00000000-0005-0000-0000-00007D2E0000}"/>
    <cellStyle name="20% - Accent4 36 2 4" xfId="12818" xr:uid="{00000000-0005-0000-0000-00007E2E0000}"/>
    <cellStyle name="20% - Accent4 36 2 4 2" xfId="35083" xr:uid="{00000000-0005-0000-0000-00007F2E0000}"/>
    <cellStyle name="20% - Accent4 36 2 5" xfId="23991" xr:uid="{00000000-0005-0000-0000-0000802E0000}"/>
    <cellStyle name="20% - Accent4 36 3" xfId="4455" xr:uid="{00000000-0005-0000-0000-0000812E0000}"/>
    <cellStyle name="20% - Accent4 36 3 2" xfId="9038" xr:uid="{00000000-0005-0000-0000-0000822E0000}"/>
    <cellStyle name="20% - Accent4 36 3 2 2" xfId="20135" xr:uid="{00000000-0005-0000-0000-0000832E0000}"/>
    <cellStyle name="20% - Accent4 36 3 2 2 2" xfId="42399" xr:uid="{00000000-0005-0000-0000-0000842E0000}"/>
    <cellStyle name="20% - Accent4 36 3 2 3" xfId="31307" xr:uid="{00000000-0005-0000-0000-0000852E0000}"/>
    <cellStyle name="20% - Accent4 36 3 3" xfId="15552" xr:uid="{00000000-0005-0000-0000-0000862E0000}"/>
    <cellStyle name="20% - Accent4 36 3 3 2" xfId="37817" xr:uid="{00000000-0005-0000-0000-0000872E0000}"/>
    <cellStyle name="20% - Accent4 36 3 4" xfId="26725" xr:uid="{00000000-0005-0000-0000-0000882E0000}"/>
    <cellStyle name="20% - Accent4 36 4" xfId="2646" xr:uid="{00000000-0005-0000-0000-0000892E0000}"/>
    <cellStyle name="20% - Accent4 36 4 2" xfId="7229" xr:uid="{00000000-0005-0000-0000-00008A2E0000}"/>
    <cellStyle name="20% - Accent4 36 4 2 2" xfId="18326" xr:uid="{00000000-0005-0000-0000-00008B2E0000}"/>
    <cellStyle name="20% - Accent4 36 4 2 2 2" xfId="40590" xr:uid="{00000000-0005-0000-0000-00008C2E0000}"/>
    <cellStyle name="20% - Accent4 36 4 2 3" xfId="29498" xr:uid="{00000000-0005-0000-0000-00008D2E0000}"/>
    <cellStyle name="20% - Accent4 36 4 3" xfId="13743" xr:uid="{00000000-0005-0000-0000-00008E2E0000}"/>
    <cellStyle name="20% - Accent4 36 4 3 2" xfId="36008" xr:uid="{00000000-0005-0000-0000-00008F2E0000}"/>
    <cellStyle name="20% - Accent4 36 4 4" xfId="24916" xr:uid="{00000000-0005-0000-0000-0000902E0000}"/>
    <cellStyle name="20% - Accent4 36 5" xfId="5380" xr:uid="{00000000-0005-0000-0000-0000912E0000}"/>
    <cellStyle name="20% - Accent4 36 5 2" xfId="16477" xr:uid="{00000000-0005-0000-0000-0000922E0000}"/>
    <cellStyle name="20% - Accent4 36 5 2 2" xfId="38741" xr:uid="{00000000-0005-0000-0000-0000932E0000}"/>
    <cellStyle name="20% - Accent4 36 5 3" xfId="27649" xr:uid="{00000000-0005-0000-0000-0000942E0000}"/>
    <cellStyle name="20% - Accent4 36 6" xfId="11892" xr:uid="{00000000-0005-0000-0000-0000952E0000}"/>
    <cellStyle name="20% - Accent4 36 6 2" xfId="34158" xr:uid="{00000000-0005-0000-0000-0000962E0000}"/>
    <cellStyle name="20% - Accent4 36 7" xfId="23066" xr:uid="{00000000-0005-0000-0000-0000972E0000}"/>
    <cellStyle name="20% - Accent4 37" xfId="792" xr:uid="{00000000-0005-0000-0000-0000982E0000}"/>
    <cellStyle name="20% - Accent4 37 2" xfId="1729" xr:uid="{00000000-0005-0000-0000-0000992E0000}"/>
    <cellStyle name="20% - Accent4 37 2 2" xfId="3544" xr:uid="{00000000-0005-0000-0000-00009A2E0000}"/>
    <cellStyle name="20% - Accent4 37 2 2 2" xfId="8127" xr:uid="{00000000-0005-0000-0000-00009B2E0000}"/>
    <cellStyle name="20% - Accent4 37 2 2 2 2" xfId="19224" xr:uid="{00000000-0005-0000-0000-00009C2E0000}"/>
    <cellStyle name="20% - Accent4 37 2 2 2 2 2" xfId="41488" xr:uid="{00000000-0005-0000-0000-00009D2E0000}"/>
    <cellStyle name="20% - Accent4 37 2 2 2 3" xfId="30396" xr:uid="{00000000-0005-0000-0000-00009E2E0000}"/>
    <cellStyle name="20% - Accent4 37 2 2 3" xfId="14641" xr:uid="{00000000-0005-0000-0000-00009F2E0000}"/>
    <cellStyle name="20% - Accent4 37 2 2 3 2" xfId="36906" xr:uid="{00000000-0005-0000-0000-0000A02E0000}"/>
    <cellStyle name="20% - Accent4 37 2 2 4" xfId="25814" xr:uid="{00000000-0005-0000-0000-0000A12E0000}"/>
    <cellStyle name="20% - Accent4 37 2 3" xfId="6318" xr:uid="{00000000-0005-0000-0000-0000A22E0000}"/>
    <cellStyle name="20% - Accent4 37 2 3 2" xfId="17415" xr:uid="{00000000-0005-0000-0000-0000A32E0000}"/>
    <cellStyle name="20% - Accent4 37 2 3 2 2" xfId="39679" xr:uid="{00000000-0005-0000-0000-0000A42E0000}"/>
    <cellStyle name="20% - Accent4 37 2 3 3" xfId="28587" xr:uid="{00000000-0005-0000-0000-0000A52E0000}"/>
    <cellStyle name="20% - Accent4 37 2 4" xfId="12831" xr:uid="{00000000-0005-0000-0000-0000A62E0000}"/>
    <cellStyle name="20% - Accent4 37 2 4 2" xfId="35096" xr:uid="{00000000-0005-0000-0000-0000A72E0000}"/>
    <cellStyle name="20% - Accent4 37 2 5" xfId="24004" xr:uid="{00000000-0005-0000-0000-0000A82E0000}"/>
    <cellStyle name="20% - Accent4 37 3" xfId="4468" xr:uid="{00000000-0005-0000-0000-0000A92E0000}"/>
    <cellStyle name="20% - Accent4 37 3 2" xfId="9051" xr:uid="{00000000-0005-0000-0000-0000AA2E0000}"/>
    <cellStyle name="20% - Accent4 37 3 2 2" xfId="20148" xr:uid="{00000000-0005-0000-0000-0000AB2E0000}"/>
    <cellStyle name="20% - Accent4 37 3 2 2 2" xfId="42412" xr:uid="{00000000-0005-0000-0000-0000AC2E0000}"/>
    <cellStyle name="20% - Accent4 37 3 2 3" xfId="31320" xr:uid="{00000000-0005-0000-0000-0000AD2E0000}"/>
    <cellStyle name="20% - Accent4 37 3 3" xfId="15565" xr:uid="{00000000-0005-0000-0000-0000AE2E0000}"/>
    <cellStyle name="20% - Accent4 37 3 3 2" xfId="37830" xr:uid="{00000000-0005-0000-0000-0000AF2E0000}"/>
    <cellStyle name="20% - Accent4 37 3 4" xfId="26738" xr:uid="{00000000-0005-0000-0000-0000B02E0000}"/>
    <cellStyle name="20% - Accent4 37 4" xfId="2659" xr:uid="{00000000-0005-0000-0000-0000B12E0000}"/>
    <cellStyle name="20% - Accent4 37 4 2" xfId="7242" xr:uid="{00000000-0005-0000-0000-0000B22E0000}"/>
    <cellStyle name="20% - Accent4 37 4 2 2" xfId="18339" xr:uid="{00000000-0005-0000-0000-0000B32E0000}"/>
    <cellStyle name="20% - Accent4 37 4 2 2 2" xfId="40603" xr:uid="{00000000-0005-0000-0000-0000B42E0000}"/>
    <cellStyle name="20% - Accent4 37 4 2 3" xfId="29511" xr:uid="{00000000-0005-0000-0000-0000B52E0000}"/>
    <cellStyle name="20% - Accent4 37 4 3" xfId="13756" xr:uid="{00000000-0005-0000-0000-0000B62E0000}"/>
    <cellStyle name="20% - Accent4 37 4 3 2" xfId="36021" xr:uid="{00000000-0005-0000-0000-0000B72E0000}"/>
    <cellStyle name="20% - Accent4 37 4 4" xfId="24929" xr:uid="{00000000-0005-0000-0000-0000B82E0000}"/>
    <cellStyle name="20% - Accent4 37 5" xfId="5393" xr:uid="{00000000-0005-0000-0000-0000B92E0000}"/>
    <cellStyle name="20% - Accent4 37 5 2" xfId="16490" xr:uid="{00000000-0005-0000-0000-0000BA2E0000}"/>
    <cellStyle name="20% - Accent4 37 5 2 2" xfId="38754" xr:uid="{00000000-0005-0000-0000-0000BB2E0000}"/>
    <cellStyle name="20% - Accent4 37 5 3" xfId="27662" xr:uid="{00000000-0005-0000-0000-0000BC2E0000}"/>
    <cellStyle name="20% - Accent4 37 6" xfId="11905" xr:uid="{00000000-0005-0000-0000-0000BD2E0000}"/>
    <cellStyle name="20% - Accent4 37 6 2" xfId="34171" xr:uid="{00000000-0005-0000-0000-0000BE2E0000}"/>
    <cellStyle name="20% - Accent4 37 7" xfId="23079" xr:uid="{00000000-0005-0000-0000-0000BF2E0000}"/>
    <cellStyle name="20% - Accent4 38" xfId="806" xr:uid="{00000000-0005-0000-0000-0000C02E0000}"/>
    <cellStyle name="20% - Accent4 38 2" xfId="1743" xr:uid="{00000000-0005-0000-0000-0000C12E0000}"/>
    <cellStyle name="20% - Accent4 38 2 2" xfId="3557" xr:uid="{00000000-0005-0000-0000-0000C22E0000}"/>
    <cellStyle name="20% - Accent4 38 2 2 2" xfId="8140" xr:uid="{00000000-0005-0000-0000-0000C32E0000}"/>
    <cellStyle name="20% - Accent4 38 2 2 2 2" xfId="19237" xr:uid="{00000000-0005-0000-0000-0000C42E0000}"/>
    <cellStyle name="20% - Accent4 38 2 2 2 2 2" xfId="41501" xr:uid="{00000000-0005-0000-0000-0000C52E0000}"/>
    <cellStyle name="20% - Accent4 38 2 2 2 3" xfId="30409" xr:uid="{00000000-0005-0000-0000-0000C62E0000}"/>
    <cellStyle name="20% - Accent4 38 2 2 3" xfId="14654" xr:uid="{00000000-0005-0000-0000-0000C72E0000}"/>
    <cellStyle name="20% - Accent4 38 2 2 3 2" xfId="36919" xr:uid="{00000000-0005-0000-0000-0000C82E0000}"/>
    <cellStyle name="20% - Accent4 38 2 2 4" xfId="25827" xr:uid="{00000000-0005-0000-0000-0000C92E0000}"/>
    <cellStyle name="20% - Accent4 38 2 3" xfId="6331" xr:uid="{00000000-0005-0000-0000-0000CA2E0000}"/>
    <cellStyle name="20% - Accent4 38 2 3 2" xfId="17428" xr:uid="{00000000-0005-0000-0000-0000CB2E0000}"/>
    <cellStyle name="20% - Accent4 38 2 3 2 2" xfId="39692" xr:uid="{00000000-0005-0000-0000-0000CC2E0000}"/>
    <cellStyle name="20% - Accent4 38 2 3 3" xfId="28600" xr:uid="{00000000-0005-0000-0000-0000CD2E0000}"/>
    <cellStyle name="20% - Accent4 38 2 4" xfId="12844" xr:uid="{00000000-0005-0000-0000-0000CE2E0000}"/>
    <cellStyle name="20% - Accent4 38 2 4 2" xfId="35109" xr:uid="{00000000-0005-0000-0000-0000CF2E0000}"/>
    <cellStyle name="20% - Accent4 38 2 5" xfId="24017" xr:uid="{00000000-0005-0000-0000-0000D02E0000}"/>
    <cellStyle name="20% - Accent4 38 3" xfId="4481" xr:uid="{00000000-0005-0000-0000-0000D12E0000}"/>
    <cellStyle name="20% - Accent4 38 3 2" xfId="9064" xr:uid="{00000000-0005-0000-0000-0000D22E0000}"/>
    <cellStyle name="20% - Accent4 38 3 2 2" xfId="20161" xr:uid="{00000000-0005-0000-0000-0000D32E0000}"/>
    <cellStyle name="20% - Accent4 38 3 2 2 2" xfId="42425" xr:uid="{00000000-0005-0000-0000-0000D42E0000}"/>
    <cellStyle name="20% - Accent4 38 3 2 3" xfId="31333" xr:uid="{00000000-0005-0000-0000-0000D52E0000}"/>
    <cellStyle name="20% - Accent4 38 3 3" xfId="15578" xr:uid="{00000000-0005-0000-0000-0000D62E0000}"/>
    <cellStyle name="20% - Accent4 38 3 3 2" xfId="37843" xr:uid="{00000000-0005-0000-0000-0000D72E0000}"/>
    <cellStyle name="20% - Accent4 38 3 4" xfId="26751" xr:uid="{00000000-0005-0000-0000-0000D82E0000}"/>
    <cellStyle name="20% - Accent4 38 4" xfId="2672" xr:uid="{00000000-0005-0000-0000-0000D92E0000}"/>
    <cellStyle name="20% - Accent4 38 4 2" xfId="7255" xr:uid="{00000000-0005-0000-0000-0000DA2E0000}"/>
    <cellStyle name="20% - Accent4 38 4 2 2" xfId="18352" xr:uid="{00000000-0005-0000-0000-0000DB2E0000}"/>
    <cellStyle name="20% - Accent4 38 4 2 2 2" xfId="40616" xr:uid="{00000000-0005-0000-0000-0000DC2E0000}"/>
    <cellStyle name="20% - Accent4 38 4 2 3" xfId="29524" xr:uid="{00000000-0005-0000-0000-0000DD2E0000}"/>
    <cellStyle name="20% - Accent4 38 4 3" xfId="13769" xr:uid="{00000000-0005-0000-0000-0000DE2E0000}"/>
    <cellStyle name="20% - Accent4 38 4 3 2" xfId="36034" xr:uid="{00000000-0005-0000-0000-0000DF2E0000}"/>
    <cellStyle name="20% - Accent4 38 4 4" xfId="24942" xr:uid="{00000000-0005-0000-0000-0000E02E0000}"/>
    <cellStyle name="20% - Accent4 38 5" xfId="5406" xr:uid="{00000000-0005-0000-0000-0000E12E0000}"/>
    <cellStyle name="20% - Accent4 38 5 2" xfId="16503" xr:uid="{00000000-0005-0000-0000-0000E22E0000}"/>
    <cellStyle name="20% - Accent4 38 5 2 2" xfId="38767" xr:uid="{00000000-0005-0000-0000-0000E32E0000}"/>
    <cellStyle name="20% - Accent4 38 5 3" xfId="27675" xr:uid="{00000000-0005-0000-0000-0000E42E0000}"/>
    <cellStyle name="20% - Accent4 38 6" xfId="11918" xr:uid="{00000000-0005-0000-0000-0000E52E0000}"/>
    <cellStyle name="20% - Accent4 38 6 2" xfId="34184" xr:uid="{00000000-0005-0000-0000-0000E62E0000}"/>
    <cellStyle name="20% - Accent4 38 7" xfId="23092" xr:uid="{00000000-0005-0000-0000-0000E72E0000}"/>
    <cellStyle name="20% - Accent4 39" xfId="819" xr:uid="{00000000-0005-0000-0000-0000E82E0000}"/>
    <cellStyle name="20% - Accent4 39 2" xfId="1756" xr:uid="{00000000-0005-0000-0000-0000E92E0000}"/>
    <cellStyle name="20% - Accent4 39 2 2" xfId="3570" xr:uid="{00000000-0005-0000-0000-0000EA2E0000}"/>
    <cellStyle name="20% - Accent4 39 2 2 2" xfId="8153" xr:uid="{00000000-0005-0000-0000-0000EB2E0000}"/>
    <cellStyle name="20% - Accent4 39 2 2 2 2" xfId="19250" xr:uid="{00000000-0005-0000-0000-0000EC2E0000}"/>
    <cellStyle name="20% - Accent4 39 2 2 2 2 2" xfId="41514" xr:uid="{00000000-0005-0000-0000-0000ED2E0000}"/>
    <cellStyle name="20% - Accent4 39 2 2 2 3" xfId="30422" xr:uid="{00000000-0005-0000-0000-0000EE2E0000}"/>
    <cellStyle name="20% - Accent4 39 2 2 3" xfId="14667" xr:uid="{00000000-0005-0000-0000-0000EF2E0000}"/>
    <cellStyle name="20% - Accent4 39 2 2 3 2" xfId="36932" xr:uid="{00000000-0005-0000-0000-0000F02E0000}"/>
    <cellStyle name="20% - Accent4 39 2 2 4" xfId="25840" xr:uid="{00000000-0005-0000-0000-0000F12E0000}"/>
    <cellStyle name="20% - Accent4 39 2 3" xfId="6344" xr:uid="{00000000-0005-0000-0000-0000F22E0000}"/>
    <cellStyle name="20% - Accent4 39 2 3 2" xfId="17441" xr:uid="{00000000-0005-0000-0000-0000F32E0000}"/>
    <cellStyle name="20% - Accent4 39 2 3 2 2" xfId="39705" xr:uid="{00000000-0005-0000-0000-0000F42E0000}"/>
    <cellStyle name="20% - Accent4 39 2 3 3" xfId="28613" xr:uid="{00000000-0005-0000-0000-0000F52E0000}"/>
    <cellStyle name="20% - Accent4 39 2 4" xfId="12857" xr:uid="{00000000-0005-0000-0000-0000F62E0000}"/>
    <cellStyle name="20% - Accent4 39 2 4 2" xfId="35122" xr:uid="{00000000-0005-0000-0000-0000F72E0000}"/>
    <cellStyle name="20% - Accent4 39 2 5" xfId="24030" xr:uid="{00000000-0005-0000-0000-0000F82E0000}"/>
    <cellStyle name="20% - Accent4 39 3" xfId="4494" xr:uid="{00000000-0005-0000-0000-0000F92E0000}"/>
    <cellStyle name="20% - Accent4 39 3 2" xfId="9077" xr:uid="{00000000-0005-0000-0000-0000FA2E0000}"/>
    <cellStyle name="20% - Accent4 39 3 2 2" xfId="20174" xr:uid="{00000000-0005-0000-0000-0000FB2E0000}"/>
    <cellStyle name="20% - Accent4 39 3 2 2 2" xfId="42438" xr:uid="{00000000-0005-0000-0000-0000FC2E0000}"/>
    <cellStyle name="20% - Accent4 39 3 2 3" xfId="31346" xr:uid="{00000000-0005-0000-0000-0000FD2E0000}"/>
    <cellStyle name="20% - Accent4 39 3 3" xfId="15591" xr:uid="{00000000-0005-0000-0000-0000FE2E0000}"/>
    <cellStyle name="20% - Accent4 39 3 3 2" xfId="37856" xr:uid="{00000000-0005-0000-0000-0000FF2E0000}"/>
    <cellStyle name="20% - Accent4 39 3 4" xfId="26764" xr:uid="{00000000-0005-0000-0000-0000002F0000}"/>
    <cellStyle name="20% - Accent4 39 4" xfId="2685" xr:uid="{00000000-0005-0000-0000-0000012F0000}"/>
    <cellStyle name="20% - Accent4 39 4 2" xfId="7268" xr:uid="{00000000-0005-0000-0000-0000022F0000}"/>
    <cellStyle name="20% - Accent4 39 4 2 2" xfId="18365" xr:uid="{00000000-0005-0000-0000-0000032F0000}"/>
    <cellStyle name="20% - Accent4 39 4 2 2 2" xfId="40629" xr:uid="{00000000-0005-0000-0000-0000042F0000}"/>
    <cellStyle name="20% - Accent4 39 4 2 3" xfId="29537" xr:uid="{00000000-0005-0000-0000-0000052F0000}"/>
    <cellStyle name="20% - Accent4 39 4 3" xfId="13782" xr:uid="{00000000-0005-0000-0000-0000062F0000}"/>
    <cellStyle name="20% - Accent4 39 4 3 2" xfId="36047" xr:uid="{00000000-0005-0000-0000-0000072F0000}"/>
    <cellStyle name="20% - Accent4 39 4 4" xfId="24955" xr:uid="{00000000-0005-0000-0000-0000082F0000}"/>
    <cellStyle name="20% - Accent4 39 5" xfId="5419" xr:uid="{00000000-0005-0000-0000-0000092F0000}"/>
    <cellStyle name="20% - Accent4 39 5 2" xfId="16516" xr:uid="{00000000-0005-0000-0000-00000A2F0000}"/>
    <cellStyle name="20% - Accent4 39 5 2 2" xfId="38780" xr:uid="{00000000-0005-0000-0000-00000B2F0000}"/>
    <cellStyle name="20% - Accent4 39 5 3" xfId="27688" xr:uid="{00000000-0005-0000-0000-00000C2F0000}"/>
    <cellStyle name="20% - Accent4 39 6" xfId="11931" xr:uid="{00000000-0005-0000-0000-00000D2F0000}"/>
    <cellStyle name="20% - Accent4 39 6 2" xfId="34197" xr:uid="{00000000-0005-0000-0000-00000E2F0000}"/>
    <cellStyle name="20% - Accent4 39 7" xfId="23105" xr:uid="{00000000-0005-0000-0000-00000F2F0000}"/>
    <cellStyle name="20% - Accent4 4" xfId="118" xr:uid="{00000000-0005-0000-0000-0000102F0000}"/>
    <cellStyle name="20% - Accent4 4 2" xfId="1295" xr:uid="{00000000-0005-0000-0000-0000112F0000}"/>
    <cellStyle name="20% - Accent4 4 2 2" xfId="3115" xr:uid="{00000000-0005-0000-0000-0000122F0000}"/>
    <cellStyle name="20% - Accent4 4 2 2 2" xfId="7698" xr:uid="{00000000-0005-0000-0000-0000132F0000}"/>
    <cellStyle name="20% - Accent4 4 2 2 2 2" xfId="18795" xr:uid="{00000000-0005-0000-0000-0000142F0000}"/>
    <cellStyle name="20% - Accent4 4 2 2 2 2 2" xfId="41059" xr:uid="{00000000-0005-0000-0000-0000152F0000}"/>
    <cellStyle name="20% - Accent4 4 2 2 2 3" xfId="29967" xr:uid="{00000000-0005-0000-0000-0000162F0000}"/>
    <cellStyle name="20% - Accent4 4 2 2 3" xfId="14212" xr:uid="{00000000-0005-0000-0000-0000172F0000}"/>
    <cellStyle name="20% - Accent4 4 2 2 3 2" xfId="36477" xr:uid="{00000000-0005-0000-0000-0000182F0000}"/>
    <cellStyle name="20% - Accent4 4 2 2 4" xfId="25385" xr:uid="{00000000-0005-0000-0000-0000192F0000}"/>
    <cellStyle name="20% - Accent4 4 2 3" xfId="5889" xr:uid="{00000000-0005-0000-0000-00001A2F0000}"/>
    <cellStyle name="20% - Accent4 4 2 3 2" xfId="16986" xr:uid="{00000000-0005-0000-0000-00001B2F0000}"/>
    <cellStyle name="20% - Accent4 4 2 3 2 2" xfId="39250" xr:uid="{00000000-0005-0000-0000-00001C2F0000}"/>
    <cellStyle name="20% - Accent4 4 2 3 3" xfId="28158" xr:uid="{00000000-0005-0000-0000-00001D2F0000}"/>
    <cellStyle name="20% - Accent4 4 2 4" xfId="12402" xr:uid="{00000000-0005-0000-0000-00001E2F0000}"/>
    <cellStyle name="20% - Accent4 4 2 4 2" xfId="34667" xr:uid="{00000000-0005-0000-0000-00001F2F0000}"/>
    <cellStyle name="20% - Accent4 4 2 5" xfId="23575" xr:uid="{00000000-0005-0000-0000-0000202F0000}"/>
    <cellStyle name="20% - Accent4 4 3" xfId="4039" xr:uid="{00000000-0005-0000-0000-0000212F0000}"/>
    <cellStyle name="20% - Accent4 4 3 2" xfId="8622" xr:uid="{00000000-0005-0000-0000-0000222F0000}"/>
    <cellStyle name="20% - Accent4 4 3 2 2" xfId="19719" xr:uid="{00000000-0005-0000-0000-0000232F0000}"/>
    <cellStyle name="20% - Accent4 4 3 2 2 2" xfId="41983" xr:uid="{00000000-0005-0000-0000-0000242F0000}"/>
    <cellStyle name="20% - Accent4 4 3 2 3" xfId="30891" xr:uid="{00000000-0005-0000-0000-0000252F0000}"/>
    <cellStyle name="20% - Accent4 4 3 3" xfId="15136" xr:uid="{00000000-0005-0000-0000-0000262F0000}"/>
    <cellStyle name="20% - Accent4 4 3 3 2" xfId="37401" xr:uid="{00000000-0005-0000-0000-0000272F0000}"/>
    <cellStyle name="20% - Accent4 4 3 4" xfId="26309" xr:uid="{00000000-0005-0000-0000-0000282F0000}"/>
    <cellStyle name="20% - Accent4 4 4" xfId="2230" xr:uid="{00000000-0005-0000-0000-0000292F0000}"/>
    <cellStyle name="20% - Accent4 4 4 2" xfId="6813" xr:uid="{00000000-0005-0000-0000-00002A2F0000}"/>
    <cellStyle name="20% - Accent4 4 4 2 2" xfId="17910" xr:uid="{00000000-0005-0000-0000-00002B2F0000}"/>
    <cellStyle name="20% - Accent4 4 4 2 2 2" xfId="40174" xr:uid="{00000000-0005-0000-0000-00002C2F0000}"/>
    <cellStyle name="20% - Accent4 4 4 2 3" xfId="29082" xr:uid="{00000000-0005-0000-0000-00002D2F0000}"/>
    <cellStyle name="20% - Accent4 4 4 3" xfId="13327" xr:uid="{00000000-0005-0000-0000-00002E2F0000}"/>
    <cellStyle name="20% - Accent4 4 4 3 2" xfId="35592" xr:uid="{00000000-0005-0000-0000-00002F2F0000}"/>
    <cellStyle name="20% - Accent4 4 4 4" xfId="24500" xr:uid="{00000000-0005-0000-0000-0000302F0000}"/>
    <cellStyle name="20% - Accent4 4 5" xfId="4964" xr:uid="{00000000-0005-0000-0000-0000312F0000}"/>
    <cellStyle name="20% - Accent4 4 5 2" xfId="16061" xr:uid="{00000000-0005-0000-0000-0000322F0000}"/>
    <cellStyle name="20% - Accent4 4 5 2 2" xfId="38325" xr:uid="{00000000-0005-0000-0000-0000332F0000}"/>
    <cellStyle name="20% - Accent4 4 5 3" xfId="27233" xr:uid="{00000000-0005-0000-0000-0000342F0000}"/>
    <cellStyle name="20% - Accent4 4 6" xfId="371" xr:uid="{00000000-0005-0000-0000-0000352F0000}"/>
    <cellStyle name="20% - Accent4 4 6 2" xfId="11489" xr:uid="{00000000-0005-0000-0000-0000362F0000}"/>
    <cellStyle name="20% - Accent4 4 6 2 2" xfId="33755" xr:uid="{00000000-0005-0000-0000-0000372F0000}"/>
    <cellStyle name="20% - Accent4 4 6 3" xfId="22663" xr:uid="{00000000-0005-0000-0000-0000382F0000}"/>
    <cellStyle name="20% - Accent4 4 7" xfId="11240" xr:uid="{00000000-0005-0000-0000-0000392F0000}"/>
    <cellStyle name="20% - Accent4 4 7 2" xfId="33506" xr:uid="{00000000-0005-0000-0000-00003A2F0000}"/>
    <cellStyle name="20% - Accent4 4 8" xfId="22414" xr:uid="{00000000-0005-0000-0000-00003B2F0000}"/>
    <cellStyle name="20% - Accent4 40" xfId="832" xr:uid="{00000000-0005-0000-0000-00003C2F0000}"/>
    <cellStyle name="20% - Accent4 40 2" xfId="1769" xr:uid="{00000000-0005-0000-0000-00003D2F0000}"/>
    <cellStyle name="20% - Accent4 40 2 2" xfId="3583" xr:uid="{00000000-0005-0000-0000-00003E2F0000}"/>
    <cellStyle name="20% - Accent4 40 2 2 2" xfId="8166" xr:uid="{00000000-0005-0000-0000-00003F2F0000}"/>
    <cellStyle name="20% - Accent4 40 2 2 2 2" xfId="19263" xr:uid="{00000000-0005-0000-0000-0000402F0000}"/>
    <cellStyle name="20% - Accent4 40 2 2 2 2 2" xfId="41527" xr:uid="{00000000-0005-0000-0000-0000412F0000}"/>
    <cellStyle name="20% - Accent4 40 2 2 2 3" xfId="30435" xr:uid="{00000000-0005-0000-0000-0000422F0000}"/>
    <cellStyle name="20% - Accent4 40 2 2 3" xfId="14680" xr:uid="{00000000-0005-0000-0000-0000432F0000}"/>
    <cellStyle name="20% - Accent4 40 2 2 3 2" xfId="36945" xr:uid="{00000000-0005-0000-0000-0000442F0000}"/>
    <cellStyle name="20% - Accent4 40 2 2 4" xfId="25853" xr:uid="{00000000-0005-0000-0000-0000452F0000}"/>
    <cellStyle name="20% - Accent4 40 2 3" xfId="6357" xr:uid="{00000000-0005-0000-0000-0000462F0000}"/>
    <cellStyle name="20% - Accent4 40 2 3 2" xfId="17454" xr:uid="{00000000-0005-0000-0000-0000472F0000}"/>
    <cellStyle name="20% - Accent4 40 2 3 2 2" xfId="39718" xr:uid="{00000000-0005-0000-0000-0000482F0000}"/>
    <cellStyle name="20% - Accent4 40 2 3 3" xfId="28626" xr:uid="{00000000-0005-0000-0000-0000492F0000}"/>
    <cellStyle name="20% - Accent4 40 2 4" xfId="12870" xr:uid="{00000000-0005-0000-0000-00004A2F0000}"/>
    <cellStyle name="20% - Accent4 40 2 4 2" xfId="35135" xr:uid="{00000000-0005-0000-0000-00004B2F0000}"/>
    <cellStyle name="20% - Accent4 40 2 5" xfId="24043" xr:uid="{00000000-0005-0000-0000-00004C2F0000}"/>
    <cellStyle name="20% - Accent4 40 3" xfId="4507" xr:uid="{00000000-0005-0000-0000-00004D2F0000}"/>
    <cellStyle name="20% - Accent4 40 3 2" xfId="9090" xr:uid="{00000000-0005-0000-0000-00004E2F0000}"/>
    <cellStyle name="20% - Accent4 40 3 2 2" xfId="20187" xr:uid="{00000000-0005-0000-0000-00004F2F0000}"/>
    <cellStyle name="20% - Accent4 40 3 2 2 2" xfId="42451" xr:uid="{00000000-0005-0000-0000-0000502F0000}"/>
    <cellStyle name="20% - Accent4 40 3 2 3" xfId="31359" xr:uid="{00000000-0005-0000-0000-0000512F0000}"/>
    <cellStyle name="20% - Accent4 40 3 3" xfId="15604" xr:uid="{00000000-0005-0000-0000-0000522F0000}"/>
    <cellStyle name="20% - Accent4 40 3 3 2" xfId="37869" xr:uid="{00000000-0005-0000-0000-0000532F0000}"/>
    <cellStyle name="20% - Accent4 40 3 4" xfId="26777" xr:uid="{00000000-0005-0000-0000-0000542F0000}"/>
    <cellStyle name="20% - Accent4 40 4" xfId="2698" xr:uid="{00000000-0005-0000-0000-0000552F0000}"/>
    <cellStyle name="20% - Accent4 40 4 2" xfId="7281" xr:uid="{00000000-0005-0000-0000-0000562F0000}"/>
    <cellStyle name="20% - Accent4 40 4 2 2" xfId="18378" xr:uid="{00000000-0005-0000-0000-0000572F0000}"/>
    <cellStyle name="20% - Accent4 40 4 2 2 2" xfId="40642" xr:uid="{00000000-0005-0000-0000-0000582F0000}"/>
    <cellStyle name="20% - Accent4 40 4 2 3" xfId="29550" xr:uid="{00000000-0005-0000-0000-0000592F0000}"/>
    <cellStyle name="20% - Accent4 40 4 3" xfId="13795" xr:uid="{00000000-0005-0000-0000-00005A2F0000}"/>
    <cellStyle name="20% - Accent4 40 4 3 2" xfId="36060" xr:uid="{00000000-0005-0000-0000-00005B2F0000}"/>
    <cellStyle name="20% - Accent4 40 4 4" xfId="24968" xr:uid="{00000000-0005-0000-0000-00005C2F0000}"/>
    <cellStyle name="20% - Accent4 40 5" xfId="5432" xr:uid="{00000000-0005-0000-0000-00005D2F0000}"/>
    <cellStyle name="20% - Accent4 40 5 2" xfId="16529" xr:uid="{00000000-0005-0000-0000-00005E2F0000}"/>
    <cellStyle name="20% - Accent4 40 5 2 2" xfId="38793" xr:uid="{00000000-0005-0000-0000-00005F2F0000}"/>
    <cellStyle name="20% - Accent4 40 5 3" xfId="27701" xr:uid="{00000000-0005-0000-0000-0000602F0000}"/>
    <cellStyle name="20% - Accent4 40 6" xfId="11944" xr:uid="{00000000-0005-0000-0000-0000612F0000}"/>
    <cellStyle name="20% - Accent4 40 6 2" xfId="34210" xr:uid="{00000000-0005-0000-0000-0000622F0000}"/>
    <cellStyle name="20% - Accent4 40 7" xfId="23118" xr:uid="{00000000-0005-0000-0000-0000632F0000}"/>
    <cellStyle name="20% - Accent4 41" xfId="845" xr:uid="{00000000-0005-0000-0000-0000642F0000}"/>
    <cellStyle name="20% - Accent4 41 2" xfId="1782" xr:uid="{00000000-0005-0000-0000-0000652F0000}"/>
    <cellStyle name="20% - Accent4 41 2 2" xfId="3596" xr:uid="{00000000-0005-0000-0000-0000662F0000}"/>
    <cellStyle name="20% - Accent4 41 2 2 2" xfId="8179" xr:uid="{00000000-0005-0000-0000-0000672F0000}"/>
    <cellStyle name="20% - Accent4 41 2 2 2 2" xfId="19276" xr:uid="{00000000-0005-0000-0000-0000682F0000}"/>
    <cellStyle name="20% - Accent4 41 2 2 2 2 2" xfId="41540" xr:uid="{00000000-0005-0000-0000-0000692F0000}"/>
    <cellStyle name="20% - Accent4 41 2 2 2 3" xfId="30448" xr:uid="{00000000-0005-0000-0000-00006A2F0000}"/>
    <cellStyle name="20% - Accent4 41 2 2 3" xfId="14693" xr:uid="{00000000-0005-0000-0000-00006B2F0000}"/>
    <cellStyle name="20% - Accent4 41 2 2 3 2" xfId="36958" xr:uid="{00000000-0005-0000-0000-00006C2F0000}"/>
    <cellStyle name="20% - Accent4 41 2 2 4" xfId="25866" xr:uid="{00000000-0005-0000-0000-00006D2F0000}"/>
    <cellStyle name="20% - Accent4 41 2 3" xfId="6370" xr:uid="{00000000-0005-0000-0000-00006E2F0000}"/>
    <cellStyle name="20% - Accent4 41 2 3 2" xfId="17467" xr:uid="{00000000-0005-0000-0000-00006F2F0000}"/>
    <cellStyle name="20% - Accent4 41 2 3 2 2" xfId="39731" xr:uid="{00000000-0005-0000-0000-0000702F0000}"/>
    <cellStyle name="20% - Accent4 41 2 3 3" xfId="28639" xr:uid="{00000000-0005-0000-0000-0000712F0000}"/>
    <cellStyle name="20% - Accent4 41 2 4" xfId="12883" xr:uid="{00000000-0005-0000-0000-0000722F0000}"/>
    <cellStyle name="20% - Accent4 41 2 4 2" xfId="35148" xr:uid="{00000000-0005-0000-0000-0000732F0000}"/>
    <cellStyle name="20% - Accent4 41 2 5" xfId="24056" xr:uid="{00000000-0005-0000-0000-0000742F0000}"/>
    <cellStyle name="20% - Accent4 41 3" xfId="4520" xr:uid="{00000000-0005-0000-0000-0000752F0000}"/>
    <cellStyle name="20% - Accent4 41 3 2" xfId="9103" xr:uid="{00000000-0005-0000-0000-0000762F0000}"/>
    <cellStyle name="20% - Accent4 41 3 2 2" xfId="20200" xr:uid="{00000000-0005-0000-0000-0000772F0000}"/>
    <cellStyle name="20% - Accent4 41 3 2 2 2" xfId="42464" xr:uid="{00000000-0005-0000-0000-0000782F0000}"/>
    <cellStyle name="20% - Accent4 41 3 2 3" xfId="31372" xr:uid="{00000000-0005-0000-0000-0000792F0000}"/>
    <cellStyle name="20% - Accent4 41 3 3" xfId="15617" xr:uid="{00000000-0005-0000-0000-00007A2F0000}"/>
    <cellStyle name="20% - Accent4 41 3 3 2" xfId="37882" xr:uid="{00000000-0005-0000-0000-00007B2F0000}"/>
    <cellStyle name="20% - Accent4 41 3 4" xfId="26790" xr:uid="{00000000-0005-0000-0000-00007C2F0000}"/>
    <cellStyle name="20% - Accent4 41 4" xfId="2711" xr:uid="{00000000-0005-0000-0000-00007D2F0000}"/>
    <cellStyle name="20% - Accent4 41 4 2" xfId="7294" xr:uid="{00000000-0005-0000-0000-00007E2F0000}"/>
    <cellStyle name="20% - Accent4 41 4 2 2" xfId="18391" xr:uid="{00000000-0005-0000-0000-00007F2F0000}"/>
    <cellStyle name="20% - Accent4 41 4 2 2 2" xfId="40655" xr:uid="{00000000-0005-0000-0000-0000802F0000}"/>
    <cellStyle name="20% - Accent4 41 4 2 3" xfId="29563" xr:uid="{00000000-0005-0000-0000-0000812F0000}"/>
    <cellStyle name="20% - Accent4 41 4 3" xfId="13808" xr:uid="{00000000-0005-0000-0000-0000822F0000}"/>
    <cellStyle name="20% - Accent4 41 4 3 2" xfId="36073" xr:uid="{00000000-0005-0000-0000-0000832F0000}"/>
    <cellStyle name="20% - Accent4 41 4 4" xfId="24981" xr:uid="{00000000-0005-0000-0000-0000842F0000}"/>
    <cellStyle name="20% - Accent4 41 5" xfId="5445" xr:uid="{00000000-0005-0000-0000-0000852F0000}"/>
    <cellStyle name="20% - Accent4 41 5 2" xfId="16542" xr:uid="{00000000-0005-0000-0000-0000862F0000}"/>
    <cellStyle name="20% - Accent4 41 5 2 2" xfId="38806" xr:uid="{00000000-0005-0000-0000-0000872F0000}"/>
    <cellStyle name="20% - Accent4 41 5 3" xfId="27714" xr:uid="{00000000-0005-0000-0000-0000882F0000}"/>
    <cellStyle name="20% - Accent4 41 6" xfId="11957" xr:uid="{00000000-0005-0000-0000-0000892F0000}"/>
    <cellStyle name="20% - Accent4 41 6 2" xfId="34223" xr:uid="{00000000-0005-0000-0000-00008A2F0000}"/>
    <cellStyle name="20% - Accent4 41 7" xfId="23131" xr:uid="{00000000-0005-0000-0000-00008B2F0000}"/>
    <cellStyle name="20% - Accent4 42" xfId="859" xr:uid="{00000000-0005-0000-0000-00008C2F0000}"/>
    <cellStyle name="20% - Accent4 42 2" xfId="1796" xr:uid="{00000000-0005-0000-0000-00008D2F0000}"/>
    <cellStyle name="20% - Accent4 42 2 2" xfId="3609" xr:uid="{00000000-0005-0000-0000-00008E2F0000}"/>
    <cellStyle name="20% - Accent4 42 2 2 2" xfId="8192" xr:uid="{00000000-0005-0000-0000-00008F2F0000}"/>
    <cellStyle name="20% - Accent4 42 2 2 2 2" xfId="19289" xr:uid="{00000000-0005-0000-0000-0000902F0000}"/>
    <cellStyle name="20% - Accent4 42 2 2 2 2 2" xfId="41553" xr:uid="{00000000-0005-0000-0000-0000912F0000}"/>
    <cellStyle name="20% - Accent4 42 2 2 2 3" xfId="30461" xr:uid="{00000000-0005-0000-0000-0000922F0000}"/>
    <cellStyle name="20% - Accent4 42 2 2 3" xfId="14706" xr:uid="{00000000-0005-0000-0000-0000932F0000}"/>
    <cellStyle name="20% - Accent4 42 2 2 3 2" xfId="36971" xr:uid="{00000000-0005-0000-0000-0000942F0000}"/>
    <cellStyle name="20% - Accent4 42 2 2 4" xfId="25879" xr:uid="{00000000-0005-0000-0000-0000952F0000}"/>
    <cellStyle name="20% - Accent4 42 2 3" xfId="6383" xr:uid="{00000000-0005-0000-0000-0000962F0000}"/>
    <cellStyle name="20% - Accent4 42 2 3 2" xfId="17480" xr:uid="{00000000-0005-0000-0000-0000972F0000}"/>
    <cellStyle name="20% - Accent4 42 2 3 2 2" xfId="39744" xr:uid="{00000000-0005-0000-0000-0000982F0000}"/>
    <cellStyle name="20% - Accent4 42 2 3 3" xfId="28652" xr:uid="{00000000-0005-0000-0000-0000992F0000}"/>
    <cellStyle name="20% - Accent4 42 2 4" xfId="12896" xr:uid="{00000000-0005-0000-0000-00009A2F0000}"/>
    <cellStyle name="20% - Accent4 42 2 4 2" xfId="35161" xr:uid="{00000000-0005-0000-0000-00009B2F0000}"/>
    <cellStyle name="20% - Accent4 42 2 5" xfId="24069" xr:uid="{00000000-0005-0000-0000-00009C2F0000}"/>
    <cellStyle name="20% - Accent4 42 3" xfId="4533" xr:uid="{00000000-0005-0000-0000-00009D2F0000}"/>
    <cellStyle name="20% - Accent4 42 3 2" xfId="9116" xr:uid="{00000000-0005-0000-0000-00009E2F0000}"/>
    <cellStyle name="20% - Accent4 42 3 2 2" xfId="20213" xr:uid="{00000000-0005-0000-0000-00009F2F0000}"/>
    <cellStyle name="20% - Accent4 42 3 2 2 2" xfId="42477" xr:uid="{00000000-0005-0000-0000-0000A02F0000}"/>
    <cellStyle name="20% - Accent4 42 3 2 3" xfId="31385" xr:uid="{00000000-0005-0000-0000-0000A12F0000}"/>
    <cellStyle name="20% - Accent4 42 3 3" xfId="15630" xr:uid="{00000000-0005-0000-0000-0000A22F0000}"/>
    <cellStyle name="20% - Accent4 42 3 3 2" xfId="37895" xr:uid="{00000000-0005-0000-0000-0000A32F0000}"/>
    <cellStyle name="20% - Accent4 42 3 4" xfId="26803" xr:uid="{00000000-0005-0000-0000-0000A42F0000}"/>
    <cellStyle name="20% - Accent4 42 4" xfId="2724" xr:uid="{00000000-0005-0000-0000-0000A52F0000}"/>
    <cellStyle name="20% - Accent4 42 4 2" xfId="7307" xr:uid="{00000000-0005-0000-0000-0000A62F0000}"/>
    <cellStyle name="20% - Accent4 42 4 2 2" xfId="18404" xr:uid="{00000000-0005-0000-0000-0000A72F0000}"/>
    <cellStyle name="20% - Accent4 42 4 2 2 2" xfId="40668" xr:uid="{00000000-0005-0000-0000-0000A82F0000}"/>
    <cellStyle name="20% - Accent4 42 4 2 3" xfId="29576" xr:uid="{00000000-0005-0000-0000-0000A92F0000}"/>
    <cellStyle name="20% - Accent4 42 4 3" xfId="13821" xr:uid="{00000000-0005-0000-0000-0000AA2F0000}"/>
    <cellStyle name="20% - Accent4 42 4 3 2" xfId="36086" xr:uid="{00000000-0005-0000-0000-0000AB2F0000}"/>
    <cellStyle name="20% - Accent4 42 4 4" xfId="24994" xr:uid="{00000000-0005-0000-0000-0000AC2F0000}"/>
    <cellStyle name="20% - Accent4 42 5" xfId="5458" xr:uid="{00000000-0005-0000-0000-0000AD2F0000}"/>
    <cellStyle name="20% - Accent4 42 5 2" xfId="16555" xr:uid="{00000000-0005-0000-0000-0000AE2F0000}"/>
    <cellStyle name="20% - Accent4 42 5 2 2" xfId="38819" xr:uid="{00000000-0005-0000-0000-0000AF2F0000}"/>
    <cellStyle name="20% - Accent4 42 5 3" xfId="27727" xr:uid="{00000000-0005-0000-0000-0000B02F0000}"/>
    <cellStyle name="20% - Accent4 42 6" xfId="11970" xr:uid="{00000000-0005-0000-0000-0000B12F0000}"/>
    <cellStyle name="20% - Accent4 42 6 2" xfId="34236" xr:uid="{00000000-0005-0000-0000-0000B22F0000}"/>
    <cellStyle name="20% - Accent4 42 7" xfId="23144" xr:uid="{00000000-0005-0000-0000-0000B32F0000}"/>
    <cellStyle name="20% - Accent4 43" xfId="872" xr:uid="{00000000-0005-0000-0000-0000B42F0000}"/>
    <cellStyle name="20% - Accent4 43 2" xfId="1809" xr:uid="{00000000-0005-0000-0000-0000B52F0000}"/>
    <cellStyle name="20% - Accent4 43 2 2" xfId="3622" xr:uid="{00000000-0005-0000-0000-0000B62F0000}"/>
    <cellStyle name="20% - Accent4 43 2 2 2" xfId="8205" xr:uid="{00000000-0005-0000-0000-0000B72F0000}"/>
    <cellStyle name="20% - Accent4 43 2 2 2 2" xfId="19302" xr:uid="{00000000-0005-0000-0000-0000B82F0000}"/>
    <cellStyle name="20% - Accent4 43 2 2 2 2 2" xfId="41566" xr:uid="{00000000-0005-0000-0000-0000B92F0000}"/>
    <cellStyle name="20% - Accent4 43 2 2 2 3" xfId="30474" xr:uid="{00000000-0005-0000-0000-0000BA2F0000}"/>
    <cellStyle name="20% - Accent4 43 2 2 3" xfId="14719" xr:uid="{00000000-0005-0000-0000-0000BB2F0000}"/>
    <cellStyle name="20% - Accent4 43 2 2 3 2" xfId="36984" xr:uid="{00000000-0005-0000-0000-0000BC2F0000}"/>
    <cellStyle name="20% - Accent4 43 2 2 4" xfId="25892" xr:uid="{00000000-0005-0000-0000-0000BD2F0000}"/>
    <cellStyle name="20% - Accent4 43 2 3" xfId="6396" xr:uid="{00000000-0005-0000-0000-0000BE2F0000}"/>
    <cellStyle name="20% - Accent4 43 2 3 2" xfId="17493" xr:uid="{00000000-0005-0000-0000-0000BF2F0000}"/>
    <cellStyle name="20% - Accent4 43 2 3 2 2" xfId="39757" xr:uid="{00000000-0005-0000-0000-0000C02F0000}"/>
    <cellStyle name="20% - Accent4 43 2 3 3" xfId="28665" xr:uid="{00000000-0005-0000-0000-0000C12F0000}"/>
    <cellStyle name="20% - Accent4 43 2 4" xfId="12909" xr:uid="{00000000-0005-0000-0000-0000C22F0000}"/>
    <cellStyle name="20% - Accent4 43 2 4 2" xfId="35174" xr:uid="{00000000-0005-0000-0000-0000C32F0000}"/>
    <cellStyle name="20% - Accent4 43 2 5" xfId="24082" xr:uid="{00000000-0005-0000-0000-0000C42F0000}"/>
    <cellStyle name="20% - Accent4 43 3" xfId="4546" xr:uid="{00000000-0005-0000-0000-0000C52F0000}"/>
    <cellStyle name="20% - Accent4 43 3 2" xfId="9129" xr:uid="{00000000-0005-0000-0000-0000C62F0000}"/>
    <cellStyle name="20% - Accent4 43 3 2 2" xfId="20226" xr:uid="{00000000-0005-0000-0000-0000C72F0000}"/>
    <cellStyle name="20% - Accent4 43 3 2 2 2" xfId="42490" xr:uid="{00000000-0005-0000-0000-0000C82F0000}"/>
    <cellStyle name="20% - Accent4 43 3 2 3" xfId="31398" xr:uid="{00000000-0005-0000-0000-0000C92F0000}"/>
    <cellStyle name="20% - Accent4 43 3 3" xfId="15643" xr:uid="{00000000-0005-0000-0000-0000CA2F0000}"/>
    <cellStyle name="20% - Accent4 43 3 3 2" xfId="37908" xr:uid="{00000000-0005-0000-0000-0000CB2F0000}"/>
    <cellStyle name="20% - Accent4 43 3 4" xfId="26816" xr:uid="{00000000-0005-0000-0000-0000CC2F0000}"/>
    <cellStyle name="20% - Accent4 43 4" xfId="2737" xr:uid="{00000000-0005-0000-0000-0000CD2F0000}"/>
    <cellStyle name="20% - Accent4 43 4 2" xfId="7320" xr:uid="{00000000-0005-0000-0000-0000CE2F0000}"/>
    <cellStyle name="20% - Accent4 43 4 2 2" xfId="18417" xr:uid="{00000000-0005-0000-0000-0000CF2F0000}"/>
    <cellStyle name="20% - Accent4 43 4 2 2 2" xfId="40681" xr:uid="{00000000-0005-0000-0000-0000D02F0000}"/>
    <cellStyle name="20% - Accent4 43 4 2 3" xfId="29589" xr:uid="{00000000-0005-0000-0000-0000D12F0000}"/>
    <cellStyle name="20% - Accent4 43 4 3" xfId="13834" xr:uid="{00000000-0005-0000-0000-0000D22F0000}"/>
    <cellStyle name="20% - Accent4 43 4 3 2" xfId="36099" xr:uid="{00000000-0005-0000-0000-0000D32F0000}"/>
    <cellStyle name="20% - Accent4 43 4 4" xfId="25007" xr:uid="{00000000-0005-0000-0000-0000D42F0000}"/>
    <cellStyle name="20% - Accent4 43 5" xfId="5471" xr:uid="{00000000-0005-0000-0000-0000D52F0000}"/>
    <cellStyle name="20% - Accent4 43 5 2" xfId="16568" xr:uid="{00000000-0005-0000-0000-0000D62F0000}"/>
    <cellStyle name="20% - Accent4 43 5 2 2" xfId="38832" xr:uid="{00000000-0005-0000-0000-0000D72F0000}"/>
    <cellStyle name="20% - Accent4 43 5 3" xfId="27740" xr:uid="{00000000-0005-0000-0000-0000D82F0000}"/>
    <cellStyle name="20% - Accent4 43 6" xfId="11983" xr:uid="{00000000-0005-0000-0000-0000D92F0000}"/>
    <cellStyle name="20% - Accent4 43 6 2" xfId="34249" xr:uid="{00000000-0005-0000-0000-0000DA2F0000}"/>
    <cellStyle name="20% - Accent4 43 7" xfId="23157" xr:uid="{00000000-0005-0000-0000-0000DB2F0000}"/>
    <cellStyle name="20% - Accent4 44" xfId="885" xr:uid="{00000000-0005-0000-0000-0000DC2F0000}"/>
    <cellStyle name="20% - Accent4 44 2" xfId="1822" xr:uid="{00000000-0005-0000-0000-0000DD2F0000}"/>
    <cellStyle name="20% - Accent4 44 2 2" xfId="3635" xr:uid="{00000000-0005-0000-0000-0000DE2F0000}"/>
    <cellStyle name="20% - Accent4 44 2 2 2" xfId="8218" xr:uid="{00000000-0005-0000-0000-0000DF2F0000}"/>
    <cellStyle name="20% - Accent4 44 2 2 2 2" xfId="19315" xr:uid="{00000000-0005-0000-0000-0000E02F0000}"/>
    <cellStyle name="20% - Accent4 44 2 2 2 2 2" xfId="41579" xr:uid="{00000000-0005-0000-0000-0000E12F0000}"/>
    <cellStyle name="20% - Accent4 44 2 2 2 3" xfId="30487" xr:uid="{00000000-0005-0000-0000-0000E22F0000}"/>
    <cellStyle name="20% - Accent4 44 2 2 3" xfId="14732" xr:uid="{00000000-0005-0000-0000-0000E32F0000}"/>
    <cellStyle name="20% - Accent4 44 2 2 3 2" xfId="36997" xr:uid="{00000000-0005-0000-0000-0000E42F0000}"/>
    <cellStyle name="20% - Accent4 44 2 2 4" xfId="25905" xr:uid="{00000000-0005-0000-0000-0000E52F0000}"/>
    <cellStyle name="20% - Accent4 44 2 3" xfId="6409" xr:uid="{00000000-0005-0000-0000-0000E62F0000}"/>
    <cellStyle name="20% - Accent4 44 2 3 2" xfId="17506" xr:uid="{00000000-0005-0000-0000-0000E72F0000}"/>
    <cellStyle name="20% - Accent4 44 2 3 2 2" xfId="39770" xr:uid="{00000000-0005-0000-0000-0000E82F0000}"/>
    <cellStyle name="20% - Accent4 44 2 3 3" xfId="28678" xr:uid="{00000000-0005-0000-0000-0000E92F0000}"/>
    <cellStyle name="20% - Accent4 44 2 4" xfId="12922" xr:uid="{00000000-0005-0000-0000-0000EA2F0000}"/>
    <cellStyle name="20% - Accent4 44 2 4 2" xfId="35187" xr:uid="{00000000-0005-0000-0000-0000EB2F0000}"/>
    <cellStyle name="20% - Accent4 44 2 5" xfId="24095" xr:uid="{00000000-0005-0000-0000-0000EC2F0000}"/>
    <cellStyle name="20% - Accent4 44 3" xfId="4559" xr:uid="{00000000-0005-0000-0000-0000ED2F0000}"/>
    <cellStyle name="20% - Accent4 44 3 2" xfId="9142" xr:uid="{00000000-0005-0000-0000-0000EE2F0000}"/>
    <cellStyle name="20% - Accent4 44 3 2 2" xfId="20239" xr:uid="{00000000-0005-0000-0000-0000EF2F0000}"/>
    <cellStyle name="20% - Accent4 44 3 2 2 2" xfId="42503" xr:uid="{00000000-0005-0000-0000-0000F02F0000}"/>
    <cellStyle name="20% - Accent4 44 3 2 3" xfId="31411" xr:uid="{00000000-0005-0000-0000-0000F12F0000}"/>
    <cellStyle name="20% - Accent4 44 3 3" xfId="15656" xr:uid="{00000000-0005-0000-0000-0000F22F0000}"/>
    <cellStyle name="20% - Accent4 44 3 3 2" xfId="37921" xr:uid="{00000000-0005-0000-0000-0000F32F0000}"/>
    <cellStyle name="20% - Accent4 44 3 4" xfId="26829" xr:uid="{00000000-0005-0000-0000-0000F42F0000}"/>
    <cellStyle name="20% - Accent4 44 4" xfId="2750" xr:uid="{00000000-0005-0000-0000-0000F52F0000}"/>
    <cellStyle name="20% - Accent4 44 4 2" xfId="7333" xr:uid="{00000000-0005-0000-0000-0000F62F0000}"/>
    <cellStyle name="20% - Accent4 44 4 2 2" xfId="18430" xr:uid="{00000000-0005-0000-0000-0000F72F0000}"/>
    <cellStyle name="20% - Accent4 44 4 2 2 2" xfId="40694" xr:uid="{00000000-0005-0000-0000-0000F82F0000}"/>
    <cellStyle name="20% - Accent4 44 4 2 3" xfId="29602" xr:uid="{00000000-0005-0000-0000-0000F92F0000}"/>
    <cellStyle name="20% - Accent4 44 4 3" xfId="13847" xr:uid="{00000000-0005-0000-0000-0000FA2F0000}"/>
    <cellStyle name="20% - Accent4 44 4 3 2" xfId="36112" xr:uid="{00000000-0005-0000-0000-0000FB2F0000}"/>
    <cellStyle name="20% - Accent4 44 4 4" xfId="25020" xr:uid="{00000000-0005-0000-0000-0000FC2F0000}"/>
    <cellStyle name="20% - Accent4 44 5" xfId="5484" xr:uid="{00000000-0005-0000-0000-0000FD2F0000}"/>
    <cellStyle name="20% - Accent4 44 5 2" xfId="16581" xr:uid="{00000000-0005-0000-0000-0000FE2F0000}"/>
    <cellStyle name="20% - Accent4 44 5 2 2" xfId="38845" xr:uid="{00000000-0005-0000-0000-0000FF2F0000}"/>
    <cellStyle name="20% - Accent4 44 5 3" xfId="27753" xr:uid="{00000000-0005-0000-0000-000000300000}"/>
    <cellStyle name="20% - Accent4 44 6" xfId="11996" xr:uid="{00000000-0005-0000-0000-000001300000}"/>
    <cellStyle name="20% - Accent4 44 6 2" xfId="34262" xr:uid="{00000000-0005-0000-0000-000002300000}"/>
    <cellStyle name="20% - Accent4 44 7" xfId="23170" xr:uid="{00000000-0005-0000-0000-000003300000}"/>
    <cellStyle name="20% - Accent4 45" xfId="898" xr:uid="{00000000-0005-0000-0000-000004300000}"/>
    <cellStyle name="20% - Accent4 45 2" xfId="1835" xr:uid="{00000000-0005-0000-0000-000005300000}"/>
    <cellStyle name="20% - Accent4 45 2 2" xfId="3648" xr:uid="{00000000-0005-0000-0000-000006300000}"/>
    <cellStyle name="20% - Accent4 45 2 2 2" xfId="8231" xr:uid="{00000000-0005-0000-0000-000007300000}"/>
    <cellStyle name="20% - Accent4 45 2 2 2 2" xfId="19328" xr:uid="{00000000-0005-0000-0000-000008300000}"/>
    <cellStyle name="20% - Accent4 45 2 2 2 2 2" xfId="41592" xr:uid="{00000000-0005-0000-0000-000009300000}"/>
    <cellStyle name="20% - Accent4 45 2 2 2 3" xfId="30500" xr:uid="{00000000-0005-0000-0000-00000A300000}"/>
    <cellStyle name="20% - Accent4 45 2 2 3" xfId="14745" xr:uid="{00000000-0005-0000-0000-00000B300000}"/>
    <cellStyle name="20% - Accent4 45 2 2 3 2" xfId="37010" xr:uid="{00000000-0005-0000-0000-00000C300000}"/>
    <cellStyle name="20% - Accent4 45 2 2 4" xfId="25918" xr:uid="{00000000-0005-0000-0000-00000D300000}"/>
    <cellStyle name="20% - Accent4 45 2 3" xfId="6422" xr:uid="{00000000-0005-0000-0000-00000E300000}"/>
    <cellStyle name="20% - Accent4 45 2 3 2" xfId="17519" xr:uid="{00000000-0005-0000-0000-00000F300000}"/>
    <cellStyle name="20% - Accent4 45 2 3 2 2" xfId="39783" xr:uid="{00000000-0005-0000-0000-000010300000}"/>
    <cellStyle name="20% - Accent4 45 2 3 3" xfId="28691" xr:uid="{00000000-0005-0000-0000-000011300000}"/>
    <cellStyle name="20% - Accent4 45 2 4" xfId="12935" xr:uid="{00000000-0005-0000-0000-000012300000}"/>
    <cellStyle name="20% - Accent4 45 2 4 2" xfId="35200" xr:uid="{00000000-0005-0000-0000-000013300000}"/>
    <cellStyle name="20% - Accent4 45 2 5" xfId="24108" xr:uid="{00000000-0005-0000-0000-000014300000}"/>
    <cellStyle name="20% - Accent4 45 3" xfId="4572" xr:uid="{00000000-0005-0000-0000-000015300000}"/>
    <cellStyle name="20% - Accent4 45 3 2" xfId="9155" xr:uid="{00000000-0005-0000-0000-000016300000}"/>
    <cellStyle name="20% - Accent4 45 3 2 2" xfId="20252" xr:uid="{00000000-0005-0000-0000-000017300000}"/>
    <cellStyle name="20% - Accent4 45 3 2 2 2" xfId="42516" xr:uid="{00000000-0005-0000-0000-000018300000}"/>
    <cellStyle name="20% - Accent4 45 3 2 3" xfId="31424" xr:uid="{00000000-0005-0000-0000-000019300000}"/>
    <cellStyle name="20% - Accent4 45 3 3" xfId="15669" xr:uid="{00000000-0005-0000-0000-00001A300000}"/>
    <cellStyle name="20% - Accent4 45 3 3 2" xfId="37934" xr:uid="{00000000-0005-0000-0000-00001B300000}"/>
    <cellStyle name="20% - Accent4 45 3 4" xfId="26842" xr:uid="{00000000-0005-0000-0000-00001C300000}"/>
    <cellStyle name="20% - Accent4 45 4" xfId="2763" xr:uid="{00000000-0005-0000-0000-00001D300000}"/>
    <cellStyle name="20% - Accent4 45 4 2" xfId="7346" xr:uid="{00000000-0005-0000-0000-00001E300000}"/>
    <cellStyle name="20% - Accent4 45 4 2 2" xfId="18443" xr:uid="{00000000-0005-0000-0000-00001F300000}"/>
    <cellStyle name="20% - Accent4 45 4 2 2 2" xfId="40707" xr:uid="{00000000-0005-0000-0000-000020300000}"/>
    <cellStyle name="20% - Accent4 45 4 2 3" xfId="29615" xr:uid="{00000000-0005-0000-0000-000021300000}"/>
    <cellStyle name="20% - Accent4 45 4 3" xfId="13860" xr:uid="{00000000-0005-0000-0000-000022300000}"/>
    <cellStyle name="20% - Accent4 45 4 3 2" xfId="36125" xr:uid="{00000000-0005-0000-0000-000023300000}"/>
    <cellStyle name="20% - Accent4 45 4 4" xfId="25033" xr:uid="{00000000-0005-0000-0000-000024300000}"/>
    <cellStyle name="20% - Accent4 45 5" xfId="5497" xr:uid="{00000000-0005-0000-0000-000025300000}"/>
    <cellStyle name="20% - Accent4 45 5 2" xfId="16594" xr:uid="{00000000-0005-0000-0000-000026300000}"/>
    <cellStyle name="20% - Accent4 45 5 2 2" xfId="38858" xr:uid="{00000000-0005-0000-0000-000027300000}"/>
    <cellStyle name="20% - Accent4 45 5 3" xfId="27766" xr:uid="{00000000-0005-0000-0000-000028300000}"/>
    <cellStyle name="20% - Accent4 45 6" xfId="12009" xr:uid="{00000000-0005-0000-0000-000029300000}"/>
    <cellStyle name="20% - Accent4 45 6 2" xfId="34275" xr:uid="{00000000-0005-0000-0000-00002A300000}"/>
    <cellStyle name="20% - Accent4 45 7" xfId="23183" xr:uid="{00000000-0005-0000-0000-00002B300000}"/>
    <cellStyle name="20% - Accent4 46" xfId="912" xr:uid="{00000000-0005-0000-0000-00002C300000}"/>
    <cellStyle name="20% - Accent4 46 2" xfId="1849" xr:uid="{00000000-0005-0000-0000-00002D300000}"/>
    <cellStyle name="20% - Accent4 46 2 2" xfId="3661" xr:uid="{00000000-0005-0000-0000-00002E300000}"/>
    <cellStyle name="20% - Accent4 46 2 2 2" xfId="8244" xr:uid="{00000000-0005-0000-0000-00002F300000}"/>
    <cellStyle name="20% - Accent4 46 2 2 2 2" xfId="19341" xr:uid="{00000000-0005-0000-0000-000030300000}"/>
    <cellStyle name="20% - Accent4 46 2 2 2 2 2" xfId="41605" xr:uid="{00000000-0005-0000-0000-000031300000}"/>
    <cellStyle name="20% - Accent4 46 2 2 2 3" xfId="30513" xr:uid="{00000000-0005-0000-0000-000032300000}"/>
    <cellStyle name="20% - Accent4 46 2 2 3" xfId="14758" xr:uid="{00000000-0005-0000-0000-000033300000}"/>
    <cellStyle name="20% - Accent4 46 2 2 3 2" xfId="37023" xr:uid="{00000000-0005-0000-0000-000034300000}"/>
    <cellStyle name="20% - Accent4 46 2 2 4" xfId="25931" xr:uid="{00000000-0005-0000-0000-000035300000}"/>
    <cellStyle name="20% - Accent4 46 2 3" xfId="6435" xr:uid="{00000000-0005-0000-0000-000036300000}"/>
    <cellStyle name="20% - Accent4 46 2 3 2" xfId="17532" xr:uid="{00000000-0005-0000-0000-000037300000}"/>
    <cellStyle name="20% - Accent4 46 2 3 2 2" xfId="39796" xr:uid="{00000000-0005-0000-0000-000038300000}"/>
    <cellStyle name="20% - Accent4 46 2 3 3" xfId="28704" xr:uid="{00000000-0005-0000-0000-000039300000}"/>
    <cellStyle name="20% - Accent4 46 2 4" xfId="12948" xr:uid="{00000000-0005-0000-0000-00003A300000}"/>
    <cellStyle name="20% - Accent4 46 2 4 2" xfId="35213" xr:uid="{00000000-0005-0000-0000-00003B300000}"/>
    <cellStyle name="20% - Accent4 46 2 5" xfId="24121" xr:uid="{00000000-0005-0000-0000-00003C300000}"/>
    <cellStyle name="20% - Accent4 46 3" xfId="4585" xr:uid="{00000000-0005-0000-0000-00003D300000}"/>
    <cellStyle name="20% - Accent4 46 3 2" xfId="9168" xr:uid="{00000000-0005-0000-0000-00003E300000}"/>
    <cellStyle name="20% - Accent4 46 3 2 2" xfId="20265" xr:uid="{00000000-0005-0000-0000-00003F300000}"/>
    <cellStyle name="20% - Accent4 46 3 2 2 2" xfId="42529" xr:uid="{00000000-0005-0000-0000-000040300000}"/>
    <cellStyle name="20% - Accent4 46 3 2 3" xfId="31437" xr:uid="{00000000-0005-0000-0000-000041300000}"/>
    <cellStyle name="20% - Accent4 46 3 3" xfId="15682" xr:uid="{00000000-0005-0000-0000-000042300000}"/>
    <cellStyle name="20% - Accent4 46 3 3 2" xfId="37947" xr:uid="{00000000-0005-0000-0000-000043300000}"/>
    <cellStyle name="20% - Accent4 46 3 4" xfId="26855" xr:uid="{00000000-0005-0000-0000-000044300000}"/>
    <cellStyle name="20% - Accent4 46 4" xfId="2776" xr:uid="{00000000-0005-0000-0000-000045300000}"/>
    <cellStyle name="20% - Accent4 46 4 2" xfId="7359" xr:uid="{00000000-0005-0000-0000-000046300000}"/>
    <cellStyle name="20% - Accent4 46 4 2 2" xfId="18456" xr:uid="{00000000-0005-0000-0000-000047300000}"/>
    <cellStyle name="20% - Accent4 46 4 2 2 2" xfId="40720" xr:uid="{00000000-0005-0000-0000-000048300000}"/>
    <cellStyle name="20% - Accent4 46 4 2 3" xfId="29628" xr:uid="{00000000-0005-0000-0000-000049300000}"/>
    <cellStyle name="20% - Accent4 46 4 3" xfId="13873" xr:uid="{00000000-0005-0000-0000-00004A300000}"/>
    <cellStyle name="20% - Accent4 46 4 3 2" xfId="36138" xr:uid="{00000000-0005-0000-0000-00004B300000}"/>
    <cellStyle name="20% - Accent4 46 4 4" xfId="25046" xr:uid="{00000000-0005-0000-0000-00004C300000}"/>
    <cellStyle name="20% - Accent4 46 5" xfId="5510" xr:uid="{00000000-0005-0000-0000-00004D300000}"/>
    <cellStyle name="20% - Accent4 46 5 2" xfId="16607" xr:uid="{00000000-0005-0000-0000-00004E300000}"/>
    <cellStyle name="20% - Accent4 46 5 2 2" xfId="38871" xr:uid="{00000000-0005-0000-0000-00004F300000}"/>
    <cellStyle name="20% - Accent4 46 5 3" xfId="27779" xr:uid="{00000000-0005-0000-0000-000050300000}"/>
    <cellStyle name="20% - Accent4 46 6" xfId="12022" xr:uid="{00000000-0005-0000-0000-000051300000}"/>
    <cellStyle name="20% - Accent4 46 6 2" xfId="34288" xr:uid="{00000000-0005-0000-0000-000052300000}"/>
    <cellStyle name="20% - Accent4 46 7" xfId="23196" xr:uid="{00000000-0005-0000-0000-000053300000}"/>
    <cellStyle name="20% - Accent4 47" xfId="925" xr:uid="{00000000-0005-0000-0000-000054300000}"/>
    <cellStyle name="20% - Accent4 47 2" xfId="1862" xr:uid="{00000000-0005-0000-0000-000055300000}"/>
    <cellStyle name="20% - Accent4 47 2 2" xfId="3674" xr:uid="{00000000-0005-0000-0000-000056300000}"/>
    <cellStyle name="20% - Accent4 47 2 2 2" xfId="8257" xr:uid="{00000000-0005-0000-0000-000057300000}"/>
    <cellStyle name="20% - Accent4 47 2 2 2 2" xfId="19354" xr:uid="{00000000-0005-0000-0000-000058300000}"/>
    <cellStyle name="20% - Accent4 47 2 2 2 2 2" xfId="41618" xr:uid="{00000000-0005-0000-0000-000059300000}"/>
    <cellStyle name="20% - Accent4 47 2 2 2 3" xfId="30526" xr:uid="{00000000-0005-0000-0000-00005A300000}"/>
    <cellStyle name="20% - Accent4 47 2 2 3" xfId="14771" xr:uid="{00000000-0005-0000-0000-00005B300000}"/>
    <cellStyle name="20% - Accent4 47 2 2 3 2" xfId="37036" xr:uid="{00000000-0005-0000-0000-00005C300000}"/>
    <cellStyle name="20% - Accent4 47 2 2 4" xfId="25944" xr:uid="{00000000-0005-0000-0000-00005D300000}"/>
    <cellStyle name="20% - Accent4 47 2 3" xfId="6448" xr:uid="{00000000-0005-0000-0000-00005E300000}"/>
    <cellStyle name="20% - Accent4 47 2 3 2" xfId="17545" xr:uid="{00000000-0005-0000-0000-00005F300000}"/>
    <cellStyle name="20% - Accent4 47 2 3 2 2" xfId="39809" xr:uid="{00000000-0005-0000-0000-000060300000}"/>
    <cellStyle name="20% - Accent4 47 2 3 3" xfId="28717" xr:uid="{00000000-0005-0000-0000-000061300000}"/>
    <cellStyle name="20% - Accent4 47 2 4" xfId="12961" xr:uid="{00000000-0005-0000-0000-000062300000}"/>
    <cellStyle name="20% - Accent4 47 2 4 2" xfId="35226" xr:uid="{00000000-0005-0000-0000-000063300000}"/>
    <cellStyle name="20% - Accent4 47 2 5" xfId="24134" xr:uid="{00000000-0005-0000-0000-000064300000}"/>
    <cellStyle name="20% - Accent4 47 3" xfId="4598" xr:uid="{00000000-0005-0000-0000-000065300000}"/>
    <cellStyle name="20% - Accent4 47 3 2" xfId="9181" xr:uid="{00000000-0005-0000-0000-000066300000}"/>
    <cellStyle name="20% - Accent4 47 3 2 2" xfId="20278" xr:uid="{00000000-0005-0000-0000-000067300000}"/>
    <cellStyle name="20% - Accent4 47 3 2 2 2" xfId="42542" xr:uid="{00000000-0005-0000-0000-000068300000}"/>
    <cellStyle name="20% - Accent4 47 3 2 3" xfId="31450" xr:uid="{00000000-0005-0000-0000-000069300000}"/>
    <cellStyle name="20% - Accent4 47 3 3" xfId="15695" xr:uid="{00000000-0005-0000-0000-00006A300000}"/>
    <cellStyle name="20% - Accent4 47 3 3 2" xfId="37960" xr:uid="{00000000-0005-0000-0000-00006B300000}"/>
    <cellStyle name="20% - Accent4 47 3 4" xfId="26868" xr:uid="{00000000-0005-0000-0000-00006C300000}"/>
    <cellStyle name="20% - Accent4 47 4" xfId="2789" xr:uid="{00000000-0005-0000-0000-00006D300000}"/>
    <cellStyle name="20% - Accent4 47 4 2" xfId="7372" xr:uid="{00000000-0005-0000-0000-00006E300000}"/>
    <cellStyle name="20% - Accent4 47 4 2 2" xfId="18469" xr:uid="{00000000-0005-0000-0000-00006F300000}"/>
    <cellStyle name="20% - Accent4 47 4 2 2 2" xfId="40733" xr:uid="{00000000-0005-0000-0000-000070300000}"/>
    <cellStyle name="20% - Accent4 47 4 2 3" xfId="29641" xr:uid="{00000000-0005-0000-0000-000071300000}"/>
    <cellStyle name="20% - Accent4 47 4 3" xfId="13886" xr:uid="{00000000-0005-0000-0000-000072300000}"/>
    <cellStyle name="20% - Accent4 47 4 3 2" xfId="36151" xr:uid="{00000000-0005-0000-0000-000073300000}"/>
    <cellStyle name="20% - Accent4 47 4 4" xfId="25059" xr:uid="{00000000-0005-0000-0000-000074300000}"/>
    <cellStyle name="20% - Accent4 47 5" xfId="5523" xr:uid="{00000000-0005-0000-0000-000075300000}"/>
    <cellStyle name="20% - Accent4 47 5 2" xfId="16620" xr:uid="{00000000-0005-0000-0000-000076300000}"/>
    <cellStyle name="20% - Accent4 47 5 2 2" xfId="38884" xr:uid="{00000000-0005-0000-0000-000077300000}"/>
    <cellStyle name="20% - Accent4 47 5 3" xfId="27792" xr:uid="{00000000-0005-0000-0000-000078300000}"/>
    <cellStyle name="20% - Accent4 47 6" xfId="12035" xr:uid="{00000000-0005-0000-0000-000079300000}"/>
    <cellStyle name="20% - Accent4 47 6 2" xfId="34301" xr:uid="{00000000-0005-0000-0000-00007A300000}"/>
    <cellStyle name="20% - Accent4 47 7" xfId="23209" xr:uid="{00000000-0005-0000-0000-00007B300000}"/>
    <cellStyle name="20% - Accent4 48" xfId="938" xr:uid="{00000000-0005-0000-0000-00007C300000}"/>
    <cellStyle name="20% - Accent4 48 2" xfId="1875" xr:uid="{00000000-0005-0000-0000-00007D300000}"/>
    <cellStyle name="20% - Accent4 48 2 2" xfId="3687" xr:uid="{00000000-0005-0000-0000-00007E300000}"/>
    <cellStyle name="20% - Accent4 48 2 2 2" xfId="8270" xr:uid="{00000000-0005-0000-0000-00007F300000}"/>
    <cellStyle name="20% - Accent4 48 2 2 2 2" xfId="19367" xr:uid="{00000000-0005-0000-0000-000080300000}"/>
    <cellStyle name="20% - Accent4 48 2 2 2 2 2" xfId="41631" xr:uid="{00000000-0005-0000-0000-000081300000}"/>
    <cellStyle name="20% - Accent4 48 2 2 2 3" xfId="30539" xr:uid="{00000000-0005-0000-0000-000082300000}"/>
    <cellStyle name="20% - Accent4 48 2 2 3" xfId="14784" xr:uid="{00000000-0005-0000-0000-000083300000}"/>
    <cellStyle name="20% - Accent4 48 2 2 3 2" xfId="37049" xr:uid="{00000000-0005-0000-0000-000084300000}"/>
    <cellStyle name="20% - Accent4 48 2 2 4" xfId="25957" xr:uid="{00000000-0005-0000-0000-000085300000}"/>
    <cellStyle name="20% - Accent4 48 2 3" xfId="6461" xr:uid="{00000000-0005-0000-0000-000086300000}"/>
    <cellStyle name="20% - Accent4 48 2 3 2" xfId="17558" xr:uid="{00000000-0005-0000-0000-000087300000}"/>
    <cellStyle name="20% - Accent4 48 2 3 2 2" xfId="39822" xr:uid="{00000000-0005-0000-0000-000088300000}"/>
    <cellStyle name="20% - Accent4 48 2 3 3" xfId="28730" xr:uid="{00000000-0005-0000-0000-000089300000}"/>
    <cellStyle name="20% - Accent4 48 2 4" xfId="12974" xr:uid="{00000000-0005-0000-0000-00008A300000}"/>
    <cellStyle name="20% - Accent4 48 2 4 2" xfId="35239" xr:uid="{00000000-0005-0000-0000-00008B300000}"/>
    <cellStyle name="20% - Accent4 48 2 5" xfId="24147" xr:uid="{00000000-0005-0000-0000-00008C300000}"/>
    <cellStyle name="20% - Accent4 48 3" xfId="4611" xr:uid="{00000000-0005-0000-0000-00008D300000}"/>
    <cellStyle name="20% - Accent4 48 3 2" xfId="9194" xr:uid="{00000000-0005-0000-0000-00008E300000}"/>
    <cellStyle name="20% - Accent4 48 3 2 2" xfId="20291" xr:uid="{00000000-0005-0000-0000-00008F300000}"/>
    <cellStyle name="20% - Accent4 48 3 2 2 2" xfId="42555" xr:uid="{00000000-0005-0000-0000-000090300000}"/>
    <cellStyle name="20% - Accent4 48 3 2 3" xfId="31463" xr:uid="{00000000-0005-0000-0000-000091300000}"/>
    <cellStyle name="20% - Accent4 48 3 3" xfId="15708" xr:uid="{00000000-0005-0000-0000-000092300000}"/>
    <cellStyle name="20% - Accent4 48 3 3 2" xfId="37973" xr:uid="{00000000-0005-0000-0000-000093300000}"/>
    <cellStyle name="20% - Accent4 48 3 4" xfId="26881" xr:uid="{00000000-0005-0000-0000-000094300000}"/>
    <cellStyle name="20% - Accent4 48 4" xfId="2802" xr:uid="{00000000-0005-0000-0000-000095300000}"/>
    <cellStyle name="20% - Accent4 48 4 2" xfId="7385" xr:uid="{00000000-0005-0000-0000-000096300000}"/>
    <cellStyle name="20% - Accent4 48 4 2 2" xfId="18482" xr:uid="{00000000-0005-0000-0000-000097300000}"/>
    <cellStyle name="20% - Accent4 48 4 2 2 2" xfId="40746" xr:uid="{00000000-0005-0000-0000-000098300000}"/>
    <cellStyle name="20% - Accent4 48 4 2 3" xfId="29654" xr:uid="{00000000-0005-0000-0000-000099300000}"/>
    <cellStyle name="20% - Accent4 48 4 3" xfId="13899" xr:uid="{00000000-0005-0000-0000-00009A300000}"/>
    <cellStyle name="20% - Accent4 48 4 3 2" xfId="36164" xr:uid="{00000000-0005-0000-0000-00009B300000}"/>
    <cellStyle name="20% - Accent4 48 4 4" xfId="25072" xr:uid="{00000000-0005-0000-0000-00009C300000}"/>
    <cellStyle name="20% - Accent4 48 5" xfId="5536" xr:uid="{00000000-0005-0000-0000-00009D300000}"/>
    <cellStyle name="20% - Accent4 48 5 2" xfId="16633" xr:uid="{00000000-0005-0000-0000-00009E300000}"/>
    <cellStyle name="20% - Accent4 48 5 2 2" xfId="38897" xr:uid="{00000000-0005-0000-0000-00009F300000}"/>
    <cellStyle name="20% - Accent4 48 5 3" xfId="27805" xr:uid="{00000000-0005-0000-0000-0000A0300000}"/>
    <cellStyle name="20% - Accent4 48 6" xfId="12048" xr:uid="{00000000-0005-0000-0000-0000A1300000}"/>
    <cellStyle name="20% - Accent4 48 6 2" xfId="34314" xr:uid="{00000000-0005-0000-0000-0000A2300000}"/>
    <cellStyle name="20% - Accent4 48 7" xfId="23222" xr:uid="{00000000-0005-0000-0000-0000A3300000}"/>
    <cellStyle name="20% - Accent4 49" xfId="951" xr:uid="{00000000-0005-0000-0000-0000A4300000}"/>
    <cellStyle name="20% - Accent4 49 2" xfId="1888" xr:uid="{00000000-0005-0000-0000-0000A5300000}"/>
    <cellStyle name="20% - Accent4 49 2 2" xfId="3700" xr:uid="{00000000-0005-0000-0000-0000A6300000}"/>
    <cellStyle name="20% - Accent4 49 2 2 2" xfId="8283" xr:uid="{00000000-0005-0000-0000-0000A7300000}"/>
    <cellStyle name="20% - Accent4 49 2 2 2 2" xfId="19380" xr:uid="{00000000-0005-0000-0000-0000A8300000}"/>
    <cellStyle name="20% - Accent4 49 2 2 2 2 2" xfId="41644" xr:uid="{00000000-0005-0000-0000-0000A9300000}"/>
    <cellStyle name="20% - Accent4 49 2 2 2 3" xfId="30552" xr:uid="{00000000-0005-0000-0000-0000AA300000}"/>
    <cellStyle name="20% - Accent4 49 2 2 3" xfId="14797" xr:uid="{00000000-0005-0000-0000-0000AB300000}"/>
    <cellStyle name="20% - Accent4 49 2 2 3 2" xfId="37062" xr:uid="{00000000-0005-0000-0000-0000AC300000}"/>
    <cellStyle name="20% - Accent4 49 2 2 4" xfId="25970" xr:uid="{00000000-0005-0000-0000-0000AD300000}"/>
    <cellStyle name="20% - Accent4 49 2 3" xfId="6474" xr:uid="{00000000-0005-0000-0000-0000AE300000}"/>
    <cellStyle name="20% - Accent4 49 2 3 2" xfId="17571" xr:uid="{00000000-0005-0000-0000-0000AF300000}"/>
    <cellStyle name="20% - Accent4 49 2 3 2 2" xfId="39835" xr:uid="{00000000-0005-0000-0000-0000B0300000}"/>
    <cellStyle name="20% - Accent4 49 2 3 3" xfId="28743" xr:uid="{00000000-0005-0000-0000-0000B1300000}"/>
    <cellStyle name="20% - Accent4 49 2 4" xfId="12987" xr:uid="{00000000-0005-0000-0000-0000B2300000}"/>
    <cellStyle name="20% - Accent4 49 2 4 2" xfId="35252" xr:uid="{00000000-0005-0000-0000-0000B3300000}"/>
    <cellStyle name="20% - Accent4 49 2 5" xfId="24160" xr:uid="{00000000-0005-0000-0000-0000B4300000}"/>
    <cellStyle name="20% - Accent4 49 3" xfId="4624" xr:uid="{00000000-0005-0000-0000-0000B5300000}"/>
    <cellStyle name="20% - Accent4 49 3 2" xfId="9207" xr:uid="{00000000-0005-0000-0000-0000B6300000}"/>
    <cellStyle name="20% - Accent4 49 3 2 2" xfId="20304" xr:uid="{00000000-0005-0000-0000-0000B7300000}"/>
    <cellStyle name="20% - Accent4 49 3 2 2 2" xfId="42568" xr:uid="{00000000-0005-0000-0000-0000B8300000}"/>
    <cellStyle name="20% - Accent4 49 3 2 3" xfId="31476" xr:uid="{00000000-0005-0000-0000-0000B9300000}"/>
    <cellStyle name="20% - Accent4 49 3 3" xfId="15721" xr:uid="{00000000-0005-0000-0000-0000BA300000}"/>
    <cellStyle name="20% - Accent4 49 3 3 2" xfId="37986" xr:uid="{00000000-0005-0000-0000-0000BB300000}"/>
    <cellStyle name="20% - Accent4 49 3 4" xfId="26894" xr:uid="{00000000-0005-0000-0000-0000BC300000}"/>
    <cellStyle name="20% - Accent4 49 4" xfId="2815" xr:uid="{00000000-0005-0000-0000-0000BD300000}"/>
    <cellStyle name="20% - Accent4 49 4 2" xfId="7398" xr:uid="{00000000-0005-0000-0000-0000BE300000}"/>
    <cellStyle name="20% - Accent4 49 4 2 2" xfId="18495" xr:uid="{00000000-0005-0000-0000-0000BF300000}"/>
    <cellStyle name="20% - Accent4 49 4 2 2 2" xfId="40759" xr:uid="{00000000-0005-0000-0000-0000C0300000}"/>
    <cellStyle name="20% - Accent4 49 4 2 3" xfId="29667" xr:uid="{00000000-0005-0000-0000-0000C1300000}"/>
    <cellStyle name="20% - Accent4 49 4 3" xfId="13912" xr:uid="{00000000-0005-0000-0000-0000C2300000}"/>
    <cellStyle name="20% - Accent4 49 4 3 2" xfId="36177" xr:uid="{00000000-0005-0000-0000-0000C3300000}"/>
    <cellStyle name="20% - Accent4 49 4 4" xfId="25085" xr:uid="{00000000-0005-0000-0000-0000C4300000}"/>
    <cellStyle name="20% - Accent4 49 5" xfId="5549" xr:uid="{00000000-0005-0000-0000-0000C5300000}"/>
    <cellStyle name="20% - Accent4 49 5 2" xfId="16646" xr:uid="{00000000-0005-0000-0000-0000C6300000}"/>
    <cellStyle name="20% - Accent4 49 5 2 2" xfId="38910" xr:uid="{00000000-0005-0000-0000-0000C7300000}"/>
    <cellStyle name="20% - Accent4 49 5 3" xfId="27818" xr:uid="{00000000-0005-0000-0000-0000C8300000}"/>
    <cellStyle name="20% - Accent4 49 6" xfId="12061" xr:uid="{00000000-0005-0000-0000-0000C9300000}"/>
    <cellStyle name="20% - Accent4 49 6 2" xfId="34327" xr:uid="{00000000-0005-0000-0000-0000CA300000}"/>
    <cellStyle name="20% - Accent4 49 7" xfId="23235" xr:uid="{00000000-0005-0000-0000-0000CB300000}"/>
    <cellStyle name="20% - Accent4 5" xfId="131" xr:uid="{00000000-0005-0000-0000-0000CC300000}"/>
    <cellStyle name="20% - Accent4 5 2" xfId="1309" xr:uid="{00000000-0005-0000-0000-0000CD300000}"/>
    <cellStyle name="20% - Accent4 5 2 2" xfId="3128" xr:uid="{00000000-0005-0000-0000-0000CE300000}"/>
    <cellStyle name="20% - Accent4 5 2 2 2" xfId="7711" xr:uid="{00000000-0005-0000-0000-0000CF300000}"/>
    <cellStyle name="20% - Accent4 5 2 2 2 2" xfId="18808" xr:uid="{00000000-0005-0000-0000-0000D0300000}"/>
    <cellStyle name="20% - Accent4 5 2 2 2 2 2" xfId="41072" xr:uid="{00000000-0005-0000-0000-0000D1300000}"/>
    <cellStyle name="20% - Accent4 5 2 2 2 3" xfId="29980" xr:uid="{00000000-0005-0000-0000-0000D2300000}"/>
    <cellStyle name="20% - Accent4 5 2 2 3" xfId="14225" xr:uid="{00000000-0005-0000-0000-0000D3300000}"/>
    <cellStyle name="20% - Accent4 5 2 2 3 2" xfId="36490" xr:uid="{00000000-0005-0000-0000-0000D4300000}"/>
    <cellStyle name="20% - Accent4 5 2 2 4" xfId="25398" xr:uid="{00000000-0005-0000-0000-0000D5300000}"/>
    <cellStyle name="20% - Accent4 5 2 3" xfId="5902" xr:uid="{00000000-0005-0000-0000-0000D6300000}"/>
    <cellStyle name="20% - Accent4 5 2 3 2" xfId="16999" xr:uid="{00000000-0005-0000-0000-0000D7300000}"/>
    <cellStyle name="20% - Accent4 5 2 3 2 2" xfId="39263" xr:uid="{00000000-0005-0000-0000-0000D8300000}"/>
    <cellStyle name="20% - Accent4 5 2 3 3" xfId="28171" xr:uid="{00000000-0005-0000-0000-0000D9300000}"/>
    <cellStyle name="20% - Accent4 5 2 4" xfId="12415" xr:uid="{00000000-0005-0000-0000-0000DA300000}"/>
    <cellStyle name="20% - Accent4 5 2 4 2" xfId="34680" xr:uid="{00000000-0005-0000-0000-0000DB300000}"/>
    <cellStyle name="20% - Accent4 5 2 5" xfId="23588" xr:uid="{00000000-0005-0000-0000-0000DC300000}"/>
    <cellStyle name="20% - Accent4 5 3" xfId="4052" xr:uid="{00000000-0005-0000-0000-0000DD300000}"/>
    <cellStyle name="20% - Accent4 5 3 2" xfId="8635" xr:uid="{00000000-0005-0000-0000-0000DE300000}"/>
    <cellStyle name="20% - Accent4 5 3 2 2" xfId="19732" xr:uid="{00000000-0005-0000-0000-0000DF300000}"/>
    <cellStyle name="20% - Accent4 5 3 2 2 2" xfId="41996" xr:uid="{00000000-0005-0000-0000-0000E0300000}"/>
    <cellStyle name="20% - Accent4 5 3 2 3" xfId="30904" xr:uid="{00000000-0005-0000-0000-0000E1300000}"/>
    <cellStyle name="20% - Accent4 5 3 3" xfId="15149" xr:uid="{00000000-0005-0000-0000-0000E2300000}"/>
    <cellStyle name="20% - Accent4 5 3 3 2" xfId="37414" xr:uid="{00000000-0005-0000-0000-0000E3300000}"/>
    <cellStyle name="20% - Accent4 5 3 4" xfId="26322" xr:uid="{00000000-0005-0000-0000-0000E4300000}"/>
    <cellStyle name="20% - Accent4 5 4" xfId="2243" xr:uid="{00000000-0005-0000-0000-0000E5300000}"/>
    <cellStyle name="20% - Accent4 5 4 2" xfId="6826" xr:uid="{00000000-0005-0000-0000-0000E6300000}"/>
    <cellStyle name="20% - Accent4 5 4 2 2" xfId="17923" xr:uid="{00000000-0005-0000-0000-0000E7300000}"/>
    <cellStyle name="20% - Accent4 5 4 2 2 2" xfId="40187" xr:uid="{00000000-0005-0000-0000-0000E8300000}"/>
    <cellStyle name="20% - Accent4 5 4 2 3" xfId="29095" xr:uid="{00000000-0005-0000-0000-0000E9300000}"/>
    <cellStyle name="20% - Accent4 5 4 3" xfId="13340" xr:uid="{00000000-0005-0000-0000-0000EA300000}"/>
    <cellStyle name="20% - Accent4 5 4 3 2" xfId="35605" xr:uid="{00000000-0005-0000-0000-0000EB300000}"/>
    <cellStyle name="20% - Accent4 5 4 4" xfId="24513" xr:uid="{00000000-0005-0000-0000-0000EC300000}"/>
    <cellStyle name="20% - Accent4 5 5" xfId="4977" xr:uid="{00000000-0005-0000-0000-0000ED300000}"/>
    <cellStyle name="20% - Accent4 5 5 2" xfId="16074" xr:uid="{00000000-0005-0000-0000-0000EE300000}"/>
    <cellStyle name="20% - Accent4 5 5 2 2" xfId="38338" xr:uid="{00000000-0005-0000-0000-0000EF300000}"/>
    <cellStyle name="20% - Accent4 5 5 3" xfId="27246" xr:uid="{00000000-0005-0000-0000-0000F0300000}"/>
    <cellStyle name="20% - Accent4 5 6" xfId="385" xr:uid="{00000000-0005-0000-0000-0000F1300000}"/>
    <cellStyle name="20% - Accent4 5 6 2" xfId="11502" xr:uid="{00000000-0005-0000-0000-0000F2300000}"/>
    <cellStyle name="20% - Accent4 5 6 2 2" xfId="33768" xr:uid="{00000000-0005-0000-0000-0000F3300000}"/>
    <cellStyle name="20% - Accent4 5 6 3" xfId="22676" xr:uid="{00000000-0005-0000-0000-0000F4300000}"/>
    <cellStyle name="20% - Accent4 5 7" xfId="11253" xr:uid="{00000000-0005-0000-0000-0000F5300000}"/>
    <cellStyle name="20% - Accent4 5 7 2" xfId="33519" xr:uid="{00000000-0005-0000-0000-0000F6300000}"/>
    <cellStyle name="20% - Accent4 5 8" xfId="22427" xr:uid="{00000000-0005-0000-0000-0000F7300000}"/>
    <cellStyle name="20% - Accent4 50" xfId="964" xr:uid="{00000000-0005-0000-0000-0000F8300000}"/>
    <cellStyle name="20% - Accent4 50 2" xfId="1901" xr:uid="{00000000-0005-0000-0000-0000F9300000}"/>
    <cellStyle name="20% - Accent4 50 2 2" xfId="3713" xr:uid="{00000000-0005-0000-0000-0000FA300000}"/>
    <cellStyle name="20% - Accent4 50 2 2 2" xfId="8296" xr:uid="{00000000-0005-0000-0000-0000FB300000}"/>
    <cellStyle name="20% - Accent4 50 2 2 2 2" xfId="19393" xr:uid="{00000000-0005-0000-0000-0000FC300000}"/>
    <cellStyle name="20% - Accent4 50 2 2 2 2 2" xfId="41657" xr:uid="{00000000-0005-0000-0000-0000FD300000}"/>
    <cellStyle name="20% - Accent4 50 2 2 2 3" xfId="30565" xr:uid="{00000000-0005-0000-0000-0000FE300000}"/>
    <cellStyle name="20% - Accent4 50 2 2 3" xfId="14810" xr:uid="{00000000-0005-0000-0000-0000FF300000}"/>
    <cellStyle name="20% - Accent4 50 2 2 3 2" xfId="37075" xr:uid="{00000000-0005-0000-0000-000000310000}"/>
    <cellStyle name="20% - Accent4 50 2 2 4" xfId="25983" xr:uid="{00000000-0005-0000-0000-000001310000}"/>
    <cellStyle name="20% - Accent4 50 2 3" xfId="6487" xr:uid="{00000000-0005-0000-0000-000002310000}"/>
    <cellStyle name="20% - Accent4 50 2 3 2" xfId="17584" xr:uid="{00000000-0005-0000-0000-000003310000}"/>
    <cellStyle name="20% - Accent4 50 2 3 2 2" xfId="39848" xr:uid="{00000000-0005-0000-0000-000004310000}"/>
    <cellStyle name="20% - Accent4 50 2 3 3" xfId="28756" xr:uid="{00000000-0005-0000-0000-000005310000}"/>
    <cellStyle name="20% - Accent4 50 2 4" xfId="13000" xr:uid="{00000000-0005-0000-0000-000006310000}"/>
    <cellStyle name="20% - Accent4 50 2 4 2" xfId="35265" xr:uid="{00000000-0005-0000-0000-000007310000}"/>
    <cellStyle name="20% - Accent4 50 2 5" xfId="24173" xr:uid="{00000000-0005-0000-0000-000008310000}"/>
    <cellStyle name="20% - Accent4 50 3" xfId="4637" xr:uid="{00000000-0005-0000-0000-000009310000}"/>
    <cellStyle name="20% - Accent4 50 3 2" xfId="9220" xr:uid="{00000000-0005-0000-0000-00000A310000}"/>
    <cellStyle name="20% - Accent4 50 3 2 2" xfId="20317" xr:uid="{00000000-0005-0000-0000-00000B310000}"/>
    <cellStyle name="20% - Accent4 50 3 2 2 2" xfId="42581" xr:uid="{00000000-0005-0000-0000-00000C310000}"/>
    <cellStyle name="20% - Accent4 50 3 2 3" xfId="31489" xr:uid="{00000000-0005-0000-0000-00000D310000}"/>
    <cellStyle name="20% - Accent4 50 3 3" xfId="15734" xr:uid="{00000000-0005-0000-0000-00000E310000}"/>
    <cellStyle name="20% - Accent4 50 3 3 2" xfId="37999" xr:uid="{00000000-0005-0000-0000-00000F310000}"/>
    <cellStyle name="20% - Accent4 50 3 4" xfId="26907" xr:uid="{00000000-0005-0000-0000-000010310000}"/>
    <cellStyle name="20% - Accent4 50 4" xfId="2828" xr:uid="{00000000-0005-0000-0000-000011310000}"/>
    <cellStyle name="20% - Accent4 50 4 2" xfId="7411" xr:uid="{00000000-0005-0000-0000-000012310000}"/>
    <cellStyle name="20% - Accent4 50 4 2 2" xfId="18508" xr:uid="{00000000-0005-0000-0000-000013310000}"/>
    <cellStyle name="20% - Accent4 50 4 2 2 2" xfId="40772" xr:uid="{00000000-0005-0000-0000-000014310000}"/>
    <cellStyle name="20% - Accent4 50 4 2 3" xfId="29680" xr:uid="{00000000-0005-0000-0000-000015310000}"/>
    <cellStyle name="20% - Accent4 50 4 3" xfId="13925" xr:uid="{00000000-0005-0000-0000-000016310000}"/>
    <cellStyle name="20% - Accent4 50 4 3 2" xfId="36190" xr:uid="{00000000-0005-0000-0000-000017310000}"/>
    <cellStyle name="20% - Accent4 50 4 4" xfId="25098" xr:uid="{00000000-0005-0000-0000-000018310000}"/>
    <cellStyle name="20% - Accent4 50 5" xfId="5562" xr:uid="{00000000-0005-0000-0000-000019310000}"/>
    <cellStyle name="20% - Accent4 50 5 2" xfId="16659" xr:uid="{00000000-0005-0000-0000-00001A310000}"/>
    <cellStyle name="20% - Accent4 50 5 2 2" xfId="38923" xr:uid="{00000000-0005-0000-0000-00001B310000}"/>
    <cellStyle name="20% - Accent4 50 5 3" xfId="27831" xr:uid="{00000000-0005-0000-0000-00001C310000}"/>
    <cellStyle name="20% - Accent4 50 6" xfId="12074" xr:uid="{00000000-0005-0000-0000-00001D310000}"/>
    <cellStyle name="20% - Accent4 50 6 2" xfId="34340" xr:uid="{00000000-0005-0000-0000-00001E310000}"/>
    <cellStyle name="20% - Accent4 50 7" xfId="23248" xr:uid="{00000000-0005-0000-0000-00001F310000}"/>
    <cellStyle name="20% - Accent4 51" xfId="978" xr:uid="{00000000-0005-0000-0000-000020310000}"/>
    <cellStyle name="20% - Accent4 51 2" xfId="1915" xr:uid="{00000000-0005-0000-0000-000021310000}"/>
    <cellStyle name="20% - Accent4 51 2 2" xfId="3726" xr:uid="{00000000-0005-0000-0000-000022310000}"/>
    <cellStyle name="20% - Accent4 51 2 2 2" xfId="8309" xr:uid="{00000000-0005-0000-0000-000023310000}"/>
    <cellStyle name="20% - Accent4 51 2 2 2 2" xfId="19406" xr:uid="{00000000-0005-0000-0000-000024310000}"/>
    <cellStyle name="20% - Accent4 51 2 2 2 2 2" xfId="41670" xr:uid="{00000000-0005-0000-0000-000025310000}"/>
    <cellStyle name="20% - Accent4 51 2 2 2 3" xfId="30578" xr:uid="{00000000-0005-0000-0000-000026310000}"/>
    <cellStyle name="20% - Accent4 51 2 2 3" xfId="14823" xr:uid="{00000000-0005-0000-0000-000027310000}"/>
    <cellStyle name="20% - Accent4 51 2 2 3 2" xfId="37088" xr:uid="{00000000-0005-0000-0000-000028310000}"/>
    <cellStyle name="20% - Accent4 51 2 2 4" xfId="25996" xr:uid="{00000000-0005-0000-0000-000029310000}"/>
    <cellStyle name="20% - Accent4 51 2 3" xfId="6500" xr:uid="{00000000-0005-0000-0000-00002A310000}"/>
    <cellStyle name="20% - Accent4 51 2 3 2" xfId="17597" xr:uid="{00000000-0005-0000-0000-00002B310000}"/>
    <cellStyle name="20% - Accent4 51 2 3 2 2" xfId="39861" xr:uid="{00000000-0005-0000-0000-00002C310000}"/>
    <cellStyle name="20% - Accent4 51 2 3 3" xfId="28769" xr:uid="{00000000-0005-0000-0000-00002D310000}"/>
    <cellStyle name="20% - Accent4 51 2 4" xfId="13013" xr:uid="{00000000-0005-0000-0000-00002E310000}"/>
    <cellStyle name="20% - Accent4 51 2 4 2" xfId="35278" xr:uid="{00000000-0005-0000-0000-00002F310000}"/>
    <cellStyle name="20% - Accent4 51 2 5" xfId="24186" xr:uid="{00000000-0005-0000-0000-000030310000}"/>
    <cellStyle name="20% - Accent4 51 3" xfId="4650" xr:uid="{00000000-0005-0000-0000-000031310000}"/>
    <cellStyle name="20% - Accent4 51 3 2" xfId="9233" xr:uid="{00000000-0005-0000-0000-000032310000}"/>
    <cellStyle name="20% - Accent4 51 3 2 2" xfId="20330" xr:uid="{00000000-0005-0000-0000-000033310000}"/>
    <cellStyle name="20% - Accent4 51 3 2 2 2" xfId="42594" xr:uid="{00000000-0005-0000-0000-000034310000}"/>
    <cellStyle name="20% - Accent4 51 3 2 3" xfId="31502" xr:uid="{00000000-0005-0000-0000-000035310000}"/>
    <cellStyle name="20% - Accent4 51 3 3" xfId="15747" xr:uid="{00000000-0005-0000-0000-000036310000}"/>
    <cellStyle name="20% - Accent4 51 3 3 2" xfId="38012" xr:uid="{00000000-0005-0000-0000-000037310000}"/>
    <cellStyle name="20% - Accent4 51 3 4" xfId="26920" xr:uid="{00000000-0005-0000-0000-000038310000}"/>
    <cellStyle name="20% - Accent4 51 4" xfId="2841" xr:uid="{00000000-0005-0000-0000-000039310000}"/>
    <cellStyle name="20% - Accent4 51 4 2" xfId="7424" xr:uid="{00000000-0005-0000-0000-00003A310000}"/>
    <cellStyle name="20% - Accent4 51 4 2 2" xfId="18521" xr:uid="{00000000-0005-0000-0000-00003B310000}"/>
    <cellStyle name="20% - Accent4 51 4 2 2 2" xfId="40785" xr:uid="{00000000-0005-0000-0000-00003C310000}"/>
    <cellStyle name="20% - Accent4 51 4 2 3" xfId="29693" xr:uid="{00000000-0005-0000-0000-00003D310000}"/>
    <cellStyle name="20% - Accent4 51 4 3" xfId="13938" xr:uid="{00000000-0005-0000-0000-00003E310000}"/>
    <cellStyle name="20% - Accent4 51 4 3 2" xfId="36203" xr:uid="{00000000-0005-0000-0000-00003F310000}"/>
    <cellStyle name="20% - Accent4 51 4 4" xfId="25111" xr:uid="{00000000-0005-0000-0000-000040310000}"/>
    <cellStyle name="20% - Accent4 51 5" xfId="5575" xr:uid="{00000000-0005-0000-0000-000041310000}"/>
    <cellStyle name="20% - Accent4 51 5 2" xfId="16672" xr:uid="{00000000-0005-0000-0000-000042310000}"/>
    <cellStyle name="20% - Accent4 51 5 2 2" xfId="38936" xr:uid="{00000000-0005-0000-0000-000043310000}"/>
    <cellStyle name="20% - Accent4 51 5 3" xfId="27844" xr:uid="{00000000-0005-0000-0000-000044310000}"/>
    <cellStyle name="20% - Accent4 51 6" xfId="12087" xr:uid="{00000000-0005-0000-0000-000045310000}"/>
    <cellStyle name="20% - Accent4 51 6 2" xfId="34353" xr:uid="{00000000-0005-0000-0000-000046310000}"/>
    <cellStyle name="20% - Accent4 51 7" xfId="23261" xr:uid="{00000000-0005-0000-0000-000047310000}"/>
    <cellStyle name="20% - Accent4 52" xfId="991" xr:uid="{00000000-0005-0000-0000-000048310000}"/>
    <cellStyle name="20% - Accent4 52 2" xfId="1928" xr:uid="{00000000-0005-0000-0000-000049310000}"/>
    <cellStyle name="20% - Accent4 52 2 2" xfId="3739" xr:uid="{00000000-0005-0000-0000-00004A310000}"/>
    <cellStyle name="20% - Accent4 52 2 2 2" xfId="8322" xr:uid="{00000000-0005-0000-0000-00004B310000}"/>
    <cellStyle name="20% - Accent4 52 2 2 2 2" xfId="19419" xr:uid="{00000000-0005-0000-0000-00004C310000}"/>
    <cellStyle name="20% - Accent4 52 2 2 2 2 2" xfId="41683" xr:uid="{00000000-0005-0000-0000-00004D310000}"/>
    <cellStyle name="20% - Accent4 52 2 2 2 3" xfId="30591" xr:uid="{00000000-0005-0000-0000-00004E310000}"/>
    <cellStyle name="20% - Accent4 52 2 2 3" xfId="14836" xr:uid="{00000000-0005-0000-0000-00004F310000}"/>
    <cellStyle name="20% - Accent4 52 2 2 3 2" xfId="37101" xr:uid="{00000000-0005-0000-0000-000050310000}"/>
    <cellStyle name="20% - Accent4 52 2 2 4" xfId="26009" xr:uid="{00000000-0005-0000-0000-000051310000}"/>
    <cellStyle name="20% - Accent4 52 2 3" xfId="6513" xr:uid="{00000000-0005-0000-0000-000052310000}"/>
    <cellStyle name="20% - Accent4 52 2 3 2" xfId="17610" xr:uid="{00000000-0005-0000-0000-000053310000}"/>
    <cellStyle name="20% - Accent4 52 2 3 2 2" xfId="39874" xr:uid="{00000000-0005-0000-0000-000054310000}"/>
    <cellStyle name="20% - Accent4 52 2 3 3" xfId="28782" xr:uid="{00000000-0005-0000-0000-000055310000}"/>
    <cellStyle name="20% - Accent4 52 2 4" xfId="13026" xr:uid="{00000000-0005-0000-0000-000056310000}"/>
    <cellStyle name="20% - Accent4 52 2 4 2" xfId="35291" xr:uid="{00000000-0005-0000-0000-000057310000}"/>
    <cellStyle name="20% - Accent4 52 2 5" xfId="24199" xr:uid="{00000000-0005-0000-0000-000058310000}"/>
    <cellStyle name="20% - Accent4 52 3" xfId="4663" xr:uid="{00000000-0005-0000-0000-000059310000}"/>
    <cellStyle name="20% - Accent4 52 3 2" xfId="9246" xr:uid="{00000000-0005-0000-0000-00005A310000}"/>
    <cellStyle name="20% - Accent4 52 3 2 2" xfId="20343" xr:uid="{00000000-0005-0000-0000-00005B310000}"/>
    <cellStyle name="20% - Accent4 52 3 2 2 2" xfId="42607" xr:uid="{00000000-0005-0000-0000-00005C310000}"/>
    <cellStyle name="20% - Accent4 52 3 2 3" xfId="31515" xr:uid="{00000000-0005-0000-0000-00005D310000}"/>
    <cellStyle name="20% - Accent4 52 3 3" xfId="15760" xr:uid="{00000000-0005-0000-0000-00005E310000}"/>
    <cellStyle name="20% - Accent4 52 3 3 2" xfId="38025" xr:uid="{00000000-0005-0000-0000-00005F310000}"/>
    <cellStyle name="20% - Accent4 52 3 4" xfId="26933" xr:uid="{00000000-0005-0000-0000-000060310000}"/>
    <cellStyle name="20% - Accent4 52 4" xfId="2854" xr:uid="{00000000-0005-0000-0000-000061310000}"/>
    <cellStyle name="20% - Accent4 52 4 2" xfId="7437" xr:uid="{00000000-0005-0000-0000-000062310000}"/>
    <cellStyle name="20% - Accent4 52 4 2 2" xfId="18534" xr:uid="{00000000-0005-0000-0000-000063310000}"/>
    <cellStyle name="20% - Accent4 52 4 2 2 2" xfId="40798" xr:uid="{00000000-0005-0000-0000-000064310000}"/>
    <cellStyle name="20% - Accent4 52 4 2 3" xfId="29706" xr:uid="{00000000-0005-0000-0000-000065310000}"/>
    <cellStyle name="20% - Accent4 52 4 3" xfId="13951" xr:uid="{00000000-0005-0000-0000-000066310000}"/>
    <cellStyle name="20% - Accent4 52 4 3 2" xfId="36216" xr:uid="{00000000-0005-0000-0000-000067310000}"/>
    <cellStyle name="20% - Accent4 52 4 4" xfId="25124" xr:uid="{00000000-0005-0000-0000-000068310000}"/>
    <cellStyle name="20% - Accent4 52 5" xfId="5588" xr:uid="{00000000-0005-0000-0000-000069310000}"/>
    <cellStyle name="20% - Accent4 52 5 2" xfId="16685" xr:uid="{00000000-0005-0000-0000-00006A310000}"/>
    <cellStyle name="20% - Accent4 52 5 2 2" xfId="38949" xr:uid="{00000000-0005-0000-0000-00006B310000}"/>
    <cellStyle name="20% - Accent4 52 5 3" xfId="27857" xr:uid="{00000000-0005-0000-0000-00006C310000}"/>
    <cellStyle name="20% - Accent4 52 6" xfId="12100" xr:uid="{00000000-0005-0000-0000-00006D310000}"/>
    <cellStyle name="20% - Accent4 52 6 2" xfId="34366" xr:uid="{00000000-0005-0000-0000-00006E310000}"/>
    <cellStyle name="20% - Accent4 52 7" xfId="23274" xr:uid="{00000000-0005-0000-0000-00006F310000}"/>
    <cellStyle name="20% - Accent4 53" xfId="1004" xr:uid="{00000000-0005-0000-0000-000070310000}"/>
    <cellStyle name="20% - Accent4 53 2" xfId="1941" xr:uid="{00000000-0005-0000-0000-000071310000}"/>
    <cellStyle name="20% - Accent4 53 2 2" xfId="3752" xr:uid="{00000000-0005-0000-0000-000072310000}"/>
    <cellStyle name="20% - Accent4 53 2 2 2" xfId="8335" xr:uid="{00000000-0005-0000-0000-000073310000}"/>
    <cellStyle name="20% - Accent4 53 2 2 2 2" xfId="19432" xr:uid="{00000000-0005-0000-0000-000074310000}"/>
    <cellStyle name="20% - Accent4 53 2 2 2 2 2" xfId="41696" xr:uid="{00000000-0005-0000-0000-000075310000}"/>
    <cellStyle name="20% - Accent4 53 2 2 2 3" xfId="30604" xr:uid="{00000000-0005-0000-0000-000076310000}"/>
    <cellStyle name="20% - Accent4 53 2 2 3" xfId="14849" xr:uid="{00000000-0005-0000-0000-000077310000}"/>
    <cellStyle name="20% - Accent4 53 2 2 3 2" xfId="37114" xr:uid="{00000000-0005-0000-0000-000078310000}"/>
    <cellStyle name="20% - Accent4 53 2 2 4" xfId="26022" xr:uid="{00000000-0005-0000-0000-000079310000}"/>
    <cellStyle name="20% - Accent4 53 2 3" xfId="6526" xr:uid="{00000000-0005-0000-0000-00007A310000}"/>
    <cellStyle name="20% - Accent4 53 2 3 2" xfId="17623" xr:uid="{00000000-0005-0000-0000-00007B310000}"/>
    <cellStyle name="20% - Accent4 53 2 3 2 2" xfId="39887" xr:uid="{00000000-0005-0000-0000-00007C310000}"/>
    <cellStyle name="20% - Accent4 53 2 3 3" xfId="28795" xr:uid="{00000000-0005-0000-0000-00007D310000}"/>
    <cellStyle name="20% - Accent4 53 2 4" xfId="13039" xr:uid="{00000000-0005-0000-0000-00007E310000}"/>
    <cellStyle name="20% - Accent4 53 2 4 2" xfId="35304" xr:uid="{00000000-0005-0000-0000-00007F310000}"/>
    <cellStyle name="20% - Accent4 53 2 5" xfId="24212" xr:uid="{00000000-0005-0000-0000-000080310000}"/>
    <cellStyle name="20% - Accent4 53 3" xfId="4676" xr:uid="{00000000-0005-0000-0000-000081310000}"/>
    <cellStyle name="20% - Accent4 53 3 2" xfId="9259" xr:uid="{00000000-0005-0000-0000-000082310000}"/>
    <cellStyle name="20% - Accent4 53 3 2 2" xfId="20356" xr:uid="{00000000-0005-0000-0000-000083310000}"/>
    <cellStyle name="20% - Accent4 53 3 2 2 2" xfId="42620" xr:uid="{00000000-0005-0000-0000-000084310000}"/>
    <cellStyle name="20% - Accent4 53 3 2 3" xfId="31528" xr:uid="{00000000-0005-0000-0000-000085310000}"/>
    <cellStyle name="20% - Accent4 53 3 3" xfId="15773" xr:uid="{00000000-0005-0000-0000-000086310000}"/>
    <cellStyle name="20% - Accent4 53 3 3 2" xfId="38038" xr:uid="{00000000-0005-0000-0000-000087310000}"/>
    <cellStyle name="20% - Accent4 53 3 4" xfId="26946" xr:uid="{00000000-0005-0000-0000-000088310000}"/>
    <cellStyle name="20% - Accent4 53 4" xfId="2867" xr:uid="{00000000-0005-0000-0000-000089310000}"/>
    <cellStyle name="20% - Accent4 53 4 2" xfId="7450" xr:uid="{00000000-0005-0000-0000-00008A310000}"/>
    <cellStyle name="20% - Accent4 53 4 2 2" xfId="18547" xr:uid="{00000000-0005-0000-0000-00008B310000}"/>
    <cellStyle name="20% - Accent4 53 4 2 2 2" xfId="40811" xr:uid="{00000000-0005-0000-0000-00008C310000}"/>
    <cellStyle name="20% - Accent4 53 4 2 3" xfId="29719" xr:uid="{00000000-0005-0000-0000-00008D310000}"/>
    <cellStyle name="20% - Accent4 53 4 3" xfId="13964" xr:uid="{00000000-0005-0000-0000-00008E310000}"/>
    <cellStyle name="20% - Accent4 53 4 3 2" xfId="36229" xr:uid="{00000000-0005-0000-0000-00008F310000}"/>
    <cellStyle name="20% - Accent4 53 4 4" xfId="25137" xr:uid="{00000000-0005-0000-0000-000090310000}"/>
    <cellStyle name="20% - Accent4 53 5" xfId="5601" xr:uid="{00000000-0005-0000-0000-000091310000}"/>
    <cellStyle name="20% - Accent4 53 5 2" xfId="16698" xr:uid="{00000000-0005-0000-0000-000092310000}"/>
    <cellStyle name="20% - Accent4 53 5 2 2" xfId="38962" xr:uid="{00000000-0005-0000-0000-000093310000}"/>
    <cellStyle name="20% - Accent4 53 5 3" xfId="27870" xr:uid="{00000000-0005-0000-0000-000094310000}"/>
    <cellStyle name="20% - Accent4 53 6" xfId="12113" xr:uid="{00000000-0005-0000-0000-000095310000}"/>
    <cellStyle name="20% - Accent4 53 6 2" xfId="34379" xr:uid="{00000000-0005-0000-0000-000096310000}"/>
    <cellStyle name="20% - Accent4 53 7" xfId="23287" xr:uid="{00000000-0005-0000-0000-000097310000}"/>
    <cellStyle name="20% - Accent4 54" xfId="1017" xr:uid="{00000000-0005-0000-0000-000098310000}"/>
    <cellStyle name="20% - Accent4 54 2" xfId="1954" xr:uid="{00000000-0005-0000-0000-000099310000}"/>
    <cellStyle name="20% - Accent4 54 2 2" xfId="3765" xr:uid="{00000000-0005-0000-0000-00009A310000}"/>
    <cellStyle name="20% - Accent4 54 2 2 2" xfId="8348" xr:uid="{00000000-0005-0000-0000-00009B310000}"/>
    <cellStyle name="20% - Accent4 54 2 2 2 2" xfId="19445" xr:uid="{00000000-0005-0000-0000-00009C310000}"/>
    <cellStyle name="20% - Accent4 54 2 2 2 2 2" xfId="41709" xr:uid="{00000000-0005-0000-0000-00009D310000}"/>
    <cellStyle name="20% - Accent4 54 2 2 2 3" xfId="30617" xr:uid="{00000000-0005-0000-0000-00009E310000}"/>
    <cellStyle name="20% - Accent4 54 2 2 3" xfId="14862" xr:uid="{00000000-0005-0000-0000-00009F310000}"/>
    <cellStyle name="20% - Accent4 54 2 2 3 2" xfId="37127" xr:uid="{00000000-0005-0000-0000-0000A0310000}"/>
    <cellStyle name="20% - Accent4 54 2 2 4" xfId="26035" xr:uid="{00000000-0005-0000-0000-0000A1310000}"/>
    <cellStyle name="20% - Accent4 54 2 3" xfId="6539" xr:uid="{00000000-0005-0000-0000-0000A2310000}"/>
    <cellStyle name="20% - Accent4 54 2 3 2" xfId="17636" xr:uid="{00000000-0005-0000-0000-0000A3310000}"/>
    <cellStyle name="20% - Accent4 54 2 3 2 2" xfId="39900" xr:uid="{00000000-0005-0000-0000-0000A4310000}"/>
    <cellStyle name="20% - Accent4 54 2 3 3" xfId="28808" xr:uid="{00000000-0005-0000-0000-0000A5310000}"/>
    <cellStyle name="20% - Accent4 54 2 4" xfId="13052" xr:uid="{00000000-0005-0000-0000-0000A6310000}"/>
    <cellStyle name="20% - Accent4 54 2 4 2" xfId="35317" xr:uid="{00000000-0005-0000-0000-0000A7310000}"/>
    <cellStyle name="20% - Accent4 54 2 5" xfId="24225" xr:uid="{00000000-0005-0000-0000-0000A8310000}"/>
    <cellStyle name="20% - Accent4 54 3" xfId="4689" xr:uid="{00000000-0005-0000-0000-0000A9310000}"/>
    <cellStyle name="20% - Accent4 54 3 2" xfId="9272" xr:uid="{00000000-0005-0000-0000-0000AA310000}"/>
    <cellStyle name="20% - Accent4 54 3 2 2" xfId="20369" xr:uid="{00000000-0005-0000-0000-0000AB310000}"/>
    <cellStyle name="20% - Accent4 54 3 2 2 2" xfId="42633" xr:uid="{00000000-0005-0000-0000-0000AC310000}"/>
    <cellStyle name="20% - Accent4 54 3 2 3" xfId="31541" xr:uid="{00000000-0005-0000-0000-0000AD310000}"/>
    <cellStyle name="20% - Accent4 54 3 3" xfId="15786" xr:uid="{00000000-0005-0000-0000-0000AE310000}"/>
    <cellStyle name="20% - Accent4 54 3 3 2" xfId="38051" xr:uid="{00000000-0005-0000-0000-0000AF310000}"/>
    <cellStyle name="20% - Accent4 54 3 4" xfId="26959" xr:uid="{00000000-0005-0000-0000-0000B0310000}"/>
    <cellStyle name="20% - Accent4 54 4" xfId="2880" xr:uid="{00000000-0005-0000-0000-0000B1310000}"/>
    <cellStyle name="20% - Accent4 54 4 2" xfId="7463" xr:uid="{00000000-0005-0000-0000-0000B2310000}"/>
    <cellStyle name="20% - Accent4 54 4 2 2" xfId="18560" xr:uid="{00000000-0005-0000-0000-0000B3310000}"/>
    <cellStyle name="20% - Accent4 54 4 2 2 2" xfId="40824" xr:uid="{00000000-0005-0000-0000-0000B4310000}"/>
    <cellStyle name="20% - Accent4 54 4 2 3" xfId="29732" xr:uid="{00000000-0005-0000-0000-0000B5310000}"/>
    <cellStyle name="20% - Accent4 54 4 3" xfId="13977" xr:uid="{00000000-0005-0000-0000-0000B6310000}"/>
    <cellStyle name="20% - Accent4 54 4 3 2" xfId="36242" xr:uid="{00000000-0005-0000-0000-0000B7310000}"/>
    <cellStyle name="20% - Accent4 54 4 4" xfId="25150" xr:uid="{00000000-0005-0000-0000-0000B8310000}"/>
    <cellStyle name="20% - Accent4 54 5" xfId="5614" xr:uid="{00000000-0005-0000-0000-0000B9310000}"/>
    <cellStyle name="20% - Accent4 54 5 2" xfId="16711" xr:uid="{00000000-0005-0000-0000-0000BA310000}"/>
    <cellStyle name="20% - Accent4 54 5 2 2" xfId="38975" xr:uid="{00000000-0005-0000-0000-0000BB310000}"/>
    <cellStyle name="20% - Accent4 54 5 3" xfId="27883" xr:uid="{00000000-0005-0000-0000-0000BC310000}"/>
    <cellStyle name="20% - Accent4 54 6" xfId="12126" xr:uid="{00000000-0005-0000-0000-0000BD310000}"/>
    <cellStyle name="20% - Accent4 54 6 2" xfId="34392" xr:uid="{00000000-0005-0000-0000-0000BE310000}"/>
    <cellStyle name="20% - Accent4 54 7" xfId="23300" xr:uid="{00000000-0005-0000-0000-0000BF310000}"/>
    <cellStyle name="20% - Accent4 55" xfId="1030" xr:uid="{00000000-0005-0000-0000-0000C0310000}"/>
    <cellStyle name="20% - Accent4 55 2" xfId="1967" xr:uid="{00000000-0005-0000-0000-0000C1310000}"/>
    <cellStyle name="20% - Accent4 55 2 2" xfId="3778" xr:uid="{00000000-0005-0000-0000-0000C2310000}"/>
    <cellStyle name="20% - Accent4 55 2 2 2" xfId="8361" xr:uid="{00000000-0005-0000-0000-0000C3310000}"/>
    <cellStyle name="20% - Accent4 55 2 2 2 2" xfId="19458" xr:uid="{00000000-0005-0000-0000-0000C4310000}"/>
    <cellStyle name="20% - Accent4 55 2 2 2 2 2" xfId="41722" xr:uid="{00000000-0005-0000-0000-0000C5310000}"/>
    <cellStyle name="20% - Accent4 55 2 2 2 3" xfId="30630" xr:uid="{00000000-0005-0000-0000-0000C6310000}"/>
    <cellStyle name="20% - Accent4 55 2 2 3" xfId="14875" xr:uid="{00000000-0005-0000-0000-0000C7310000}"/>
    <cellStyle name="20% - Accent4 55 2 2 3 2" xfId="37140" xr:uid="{00000000-0005-0000-0000-0000C8310000}"/>
    <cellStyle name="20% - Accent4 55 2 2 4" xfId="26048" xr:uid="{00000000-0005-0000-0000-0000C9310000}"/>
    <cellStyle name="20% - Accent4 55 2 3" xfId="6552" xr:uid="{00000000-0005-0000-0000-0000CA310000}"/>
    <cellStyle name="20% - Accent4 55 2 3 2" xfId="17649" xr:uid="{00000000-0005-0000-0000-0000CB310000}"/>
    <cellStyle name="20% - Accent4 55 2 3 2 2" xfId="39913" xr:uid="{00000000-0005-0000-0000-0000CC310000}"/>
    <cellStyle name="20% - Accent4 55 2 3 3" xfId="28821" xr:uid="{00000000-0005-0000-0000-0000CD310000}"/>
    <cellStyle name="20% - Accent4 55 2 4" xfId="13065" xr:uid="{00000000-0005-0000-0000-0000CE310000}"/>
    <cellStyle name="20% - Accent4 55 2 4 2" xfId="35330" xr:uid="{00000000-0005-0000-0000-0000CF310000}"/>
    <cellStyle name="20% - Accent4 55 2 5" xfId="24238" xr:uid="{00000000-0005-0000-0000-0000D0310000}"/>
    <cellStyle name="20% - Accent4 55 3" xfId="4702" xr:uid="{00000000-0005-0000-0000-0000D1310000}"/>
    <cellStyle name="20% - Accent4 55 3 2" xfId="9285" xr:uid="{00000000-0005-0000-0000-0000D2310000}"/>
    <cellStyle name="20% - Accent4 55 3 2 2" xfId="20382" xr:uid="{00000000-0005-0000-0000-0000D3310000}"/>
    <cellStyle name="20% - Accent4 55 3 2 2 2" xfId="42646" xr:uid="{00000000-0005-0000-0000-0000D4310000}"/>
    <cellStyle name="20% - Accent4 55 3 2 3" xfId="31554" xr:uid="{00000000-0005-0000-0000-0000D5310000}"/>
    <cellStyle name="20% - Accent4 55 3 3" xfId="15799" xr:uid="{00000000-0005-0000-0000-0000D6310000}"/>
    <cellStyle name="20% - Accent4 55 3 3 2" xfId="38064" xr:uid="{00000000-0005-0000-0000-0000D7310000}"/>
    <cellStyle name="20% - Accent4 55 3 4" xfId="26972" xr:uid="{00000000-0005-0000-0000-0000D8310000}"/>
    <cellStyle name="20% - Accent4 55 4" xfId="2893" xr:uid="{00000000-0005-0000-0000-0000D9310000}"/>
    <cellStyle name="20% - Accent4 55 4 2" xfId="7476" xr:uid="{00000000-0005-0000-0000-0000DA310000}"/>
    <cellStyle name="20% - Accent4 55 4 2 2" xfId="18573" xr:uid="{00000000-0005-0000-0000-0000DB310000}"/>
    <cellStyle name="20% - Accent4 55 4 2 2 2" xfId="40837" xr:uid="{00000000-0005-0000-0000-0000DC310000}"/>
    <cellStyle name="20% - Accent4 55 4 2 3" xfId="29745" xr:uid="{00000000-0005-0000-0000-0000DD310000}"/>
    <cellStyle name="20% - Accent4 55 4 3" xfId="13990" xr:uid="{00000000-0005-0000-0000-0000DE310000}"/>
    <cellStyle name="20% - Accent4 55 4 3 2" xfId="36255" xr:uid="{00000000-0005-0000-0000-0000DF310000}"/>
    <cellStyle name="20% - Accent4 55 4 4" xfId="25163" xr:uid="{00000000-0005-0000-0000-0000E0310000}"/>
    <cellStyle name="20% - Accent4 55 5" xfId="5627" xr:uid="{00000000-0005-0000-0000-0000E1310000}"/>
    <cellStyle name="20% - Accent4 55 5 2" xfId="16724" xr:uid="{00000000-0005-0000-0000-0000E2310000}"/>
    <cellStyle name="20% - Accent4 55 5 2 2" xfId="38988" xr:uid="{00000000-0005-0000-0000-0000E3310000}"/>
    <cellStyle name="20% - Accent4 55 5 3" xfId="27896" xr:uid="{00000000-0005-0000-0000-0000E4310000}"/>
    <cellStyle name="20% - Accent4 55 6" xfId="12139" xr:uid="{00000000-0005-0000-0000-0000E5310000}"/>
    <cellStyle name="20% - Accent4 55 6 2" xfId="34405" xr:uid="{00000000-0005-0000-0000-0000E6310000}"/>
    <cellStyle name="20% - Accent4 55 7" xfId="23313" xr:uid="{00000000-0005-0000-0000-0000E7310000}"/>
    <cellStyle name="20% - Accent4 56" xfId="1043" xr:uid="{00000000-0005-0000-0000-0000E8310000}"/>
    <cellStyle name="20% - Accent4 56 2" xfId="1980" xr:uid="{00000000-0005-0000-0000-0000E9310000}"/>
    <cellStyle name="20% - Accent4 56 2 2" xfId="3791" xr:uid="{00000000-0005-0000-0000-0000EA310000}"/>
    <cellStyle name="20% - Accent4 56 2 2 2" xfId="8374" xr:uid="{00000000-0005-0000-0000-0000EB310000}"/>
    <cellStyle name="20% - Accent4 56 2 2 2 2" xfId="19471" xr:uid="{00000000-0005-0000-0000-0000EC310000}"/>
    <cellStyle name="20% - Accent4 56 2 2 2 2 2" xfId="41735" xr:uid="{00000000-0005-0000-0000-0000ED310000}"/>
    <cellStyle name="20% - Accent4 56 2 2 2 3" xfId="30643" xr:uid="{00000000-0005-0000-0000-0000EE310000}"/>
    <cellStyle name="20% - Accent4 56 2 2 3" xfId="14888" xr:uid="{00000000-0005-0000-0000-0000EF310000}"/>
    <cellStyle name="20% - Accent4 56 2 2 3 2" xfId="37153" xr:uid="{00000000-0005-0000-0000-0000F0310000}"/>
    <cellStyle name="20% - Accent4 56 2 2 4" xfId="26061" xr:uid="{00000000-0005-0000-0000-0000F1310000}"/>
    <cellStyle name="20% - Accent4 56 2 3" xfId="6565" xr:uid="{00000000-0005-0000-0000-0000F2310000}"/>
    <cellStyle name="20% - Accent4 56 2 3 2" xfId="17662" xr:uid="{00000000-0005-0000-0000-0000F3310000}"/>
    <cellStyle name="20% - Accent4 56 2 3 2 2" xfId="39926" xr:uid="{00000000-0005-0000-0000-0000F4310000}"/>
    <cellStyle name="20% - Accent4 56 2 3 3" xfId="28834" xr:uid="{00000000-0005-0000-0000-0000F5310000}"/>
    <cellStyle name="20% - Accent4 56 2 4" xfId="13078" xr:uid="{00000000-0005-0000-0000-0000F6310000}"/>
    <cellStyle name="20% - Accent4 56 2 4 2" xfId="35343" xr:uid="{00000000-0005-0000-0000-0000F7310000}"/>
    <cellStyle name="20% - Accent4 56 2 5" xfId="24251" xr:uid="{00000000-0005-0000-0000-0000F8310000}"/>
    <cellStyle name="20% - Accent4 56 3" xfId="4715" xr:uid="{00000000-0005-0000-0000-0000F9310000}"/>
    <cellStyle name="20% - Accent4 56 3 2" xfId="9298" xr:uid="{00000000-0005-0000-0000-0000FA310000}"/>
    <cellStyle name="20% - Accent4 56 3 2 2" xfId="20395" xr:uid="{00000000-0005-0000-0000-0000FB310000}"/>
    <cellStyle name="20% - Accent4 56 3 2 2 2" xfId="42659" xr:uid="{00000000-0005-0000-0000-0000FC310000}"/>
    <cellStyle name="20% - Accent4 56 3 2 3" xfId="31567" xr:uid="{00000000-0005-0000-0000-0000FD310000}"/>
    <cellStyle name="20% - Accent4 56 3 3" xfId="15812" xr:uid="{00000000-0005-0000-0000-0000FE310000}"/>
    <cellStyle name="20% - Accent4 56 3 3 2" xfId="38077" xr:uid="{00000000-0005-0000-0000-0000FF310000}"/>
    <cellStyle name="20% - Accent4 56 3 4" xfId="26985" xr:uid="{00000000-0005-0000-0000-000000320000}"/>
    <cellStyle name="20% - Accent4 56 4" xfId="2906" xr:uid="{00000000-0005-0000-0000-000001320000}"/>
    <cellStyle name="20% - Accent4 56 4 2" xfId="7489" xr:uid="{00000000-0005-0000-0000-000002320000}"/>
    <cellStyle name="20% - Accent4 56 4 2 2" xfId="18586" xr:uid="{00000000-0005-0000-0000-000003320000}"/>
    <cellStyle name="20% - Accent4 56 4 2 2 2" xfId="40850" xr:uid="{00000000-0005-0000-0000-000004320000}"/>
    <cellStyle name="20% - Accent4 56 4 2 3" xfId="29758" xr:uid="{00000000-0005-0000-0000-000005320000}"/>
    <cellStyle name="20% - Accent4 56 4 3" xfId="14003" xr:uid="{00000000-0005-0000-0000-000006320000}"/>
    <cellStyle name="20% - Accent4 56 4 3 2" xfId="36268" xr:uid="{00000000-0005-0000-0000-000007320000}"/>
    <cellStyle name="20% - Accent4 56 4 4" xfId="25176" xr:uid="{00000000-0005-0000-0000-000008320000}"/>
    <cellStyle name="20% - Accent4 56 5" xfId="5640" xr:uid="{00000000-0005-0000-0000-000009320000}"/>
    <cellStyle name="20% - Accent4 56 5 2" xfId="16737" xr:uid="{00000000-0005-0000-0000-00000A320000}"/>
    <cellStyle name="20% - Accent4 56 5 2 2" xfId="39001" xr:uid="{00000000-0005-0000-0000-00000B320000}"/>
    <cellStyle name="20% - Accent4 56 5 3" xfId="27909" xr:uid="{00000000-0005-0000-0000-00000C320000}"/>
    <cellStyle name="20% - Accent4 56 6" xfId="12152" xr:uid="{00000000-0005-0000-0000-00000D320000}"/>
    <cellStyle name="20% - Accent4 56 6 2" xfId="34418" xr:uid="{00000000-0005-0000-0000-00000E320000}"/>
    <cellStyle name="20% - Accent4 56 7" xfId="23326" xr:uid="{00000000-0005-0000-0000-00000F320000}"/>
    <cellStyle name="20% - Accent4 57" xfId="1056" xr:uid="{00000000-0005-0000-0000-000010320000}"/>
    <cellStyle name="20% - Accent4 57 2" xfId="1993" xr:uid="{00000000-0005-0000-0000-000011320000}"/>
    <cellStyle name="20% - Accent4 57 2 2" xfId="3804" xr:uid="{00000000-0005-0000-0000-000012320000}"/>
    <cellStyle name="20% - Accent4 57 2 2 2" xfId="8387" xr:uid="{00000000-0005-0000-0000-000013320000}"/>
    <cellStyle name="20% - Accent4 57 2 2 2 2" xfId="19484" xr:uid="{00000000-0005-0000-0000-000014320000}"/>
    <cellStyle name="20% - Accent4 57 2 2 2 2 2" xfId="41748" xr:uid="{00000000-0005-0000-0000-000015320000}"/>
    <cellStyle name="20% - Accent4 57 2 2 2 3" xfId="30656" xr:uid="{00000000-0005-0000-0000-000016320000}"/>
    <cellStyle name="20% - Accent4 57 2 2 3" xfId="14901" xr:uid="{00000000-0005-0000-0000-000017320000}"/>
    <cellStyle name="20% - Accent4 57 2 2 3 2" xfId="37166" xr:uid="{00000000-0005-0000-0000-000018320000}"/>
    <cellStyle name="20% - Accent4 57 2 2 4" xfId="26074" xr:uid="{00000000-0005-0000-0000-000019320000}"/>
    <cellStyle name="20% - Accent4 57 2 3" xfId="6578" xr:uid="{00000000-0005-0000-0000-00001A320000}"/>
    <cellStyle name="20% - Accent4 57 2 3 2" xfId="17675" xr:uid="{00000000-0005-0000-0000-00001B320000}"/>
    <cellStyle name="20% - Accent4 57 2 3 2 2" xfId="39939" xr:uid="{00000000-0005-0000-0000-00001C320000}"/>
    <cellStyle name="20% - Accent4 57 2 3 3" xfId="28847" xr:uid="{00000000-0005-0000-0000-00001D320000}"/>
    <cellStyle name="20% - Accent4 57 2 4" xfId="13091" xr:uid="{00000000-0005-0000-0000-00001E320000}"/>
    <cellStyle name="20% - Accent4 57 2 4 2" xfId="35356" xr:uid="{00000000-0005-0000-0000-00001F320000}"/>
    <cellStyle name="20% - Accent4 57 2 5" xfId="24264" xr:uid="{00000000-0005-0000-0000-000020320000}"/>
    <cellStyle name="20% - Accent4 57 3" xfId="4728" xr:uid="{00000000-0005-0000-0000-000021320000}"/>
    <cellStyle name="20% - Accent4 57 3 2" xfId="9311" xr:uid="{00000000-0005-0000-0000-000022320000}"/>
    <cellStyle name="20% - Accent4 57 3 2 2" xfId="20408" xr:uid="{00000000-0005-0000-0000-000023320000}"/>
    <cellStyle name="20% - Accent4 57 3 2 2 2" xfId="42672" xr:uid="{00000000-0005-0000-0000-000024320000}"/>
    <cellStyle name="20% - Accent4 57 3 2 3" xfId="31580" xr:uid="{00000000-0005-0000-0000-000025320000}"/>
    <cellStyle name="20% - Accent4 57 3 3" xfId="15825" xr:uid="{00000000-0005-0000-0000-000026320000}"/>
    <cellStyle name="20% - Accent4 57 3 3 2" xfId="38090" xr:uid="{00000000-0005-0000-0000-000027320000}"/>
    <cellStyle name="20% - Accent4 57 3 4" xfId="26998" xr:uid="{00000000-0005-0000-0000-000028320000}"/>
    <cellStyle name="20% - Accent4 57 4" xfId="2919" xr:uid="{00000000-0005-0000-0000-000029320000}"/>
    <cellStyle name="20% - Accent4 57 4 2" xfId="7502" xr:uid="{00000000-0005-0000-0000-00002A320000}"/>
    <cellStyle name="20% - Accent4 57 4 2 2" xfId="18599" xr:uid="{00000000-0005-0000-0000-00002B320000}"/>
    <cellStyle name="20% - Accent4 57 4 2 2 2" xfId="40863" xr:uid="{00000000-0005-0000-0000-00002C320000}"/>
    <cellStyle name="20% - Accent4 57 4 2 3" xfId="29771" xr:uid="{00000000-0005-0000-0000-00002D320000}"/>
    <cellStyle name="20% - Accent4 57 4 3" xfId="14016" xr:uid="{00000000-0005-0000-0000-00002E320000}"/>
    <cellStyle name="20% - Accent4 57 4 3 2" xfId="36281" xr:uid="{00000000-0005-0000-0000-00002F320000}"/>
    <cellStyle name="20% - Accent4 57 4 4" xfId="25189" xr:uid="{00000000-0005-0000-0000-000030320000}"/>
    <cellStyle name="20% - Accent4 57 5" xfId="5653" xr:uid="{00000000-0005-0000-0000-000031320000}"/>
    <cellStyle name="20% - Accent4 57 5 2" xfId="16750" xr:uid="{00000000-0005-0000-0000-000032320000}"/>
    <cellStyle name="20% - Accent4 57 5 2 2" xfId="39014" xr:uid="{00000000-0005-0000-0000-000033320000}"/>
    <cellStyle name="20% - Accent4 57 5 3" xfId="27922" xr:uid="{00000000-0005-0000-0000-000034320000}"/>
    <cellStyle name="20% - Accent4 57 6" xfId="12165" xr:uid="{00000000-0005-0000-0000-000035320000}"/>
    <cellStyle name="20% - Accent4 57 6 2" xfId="34431" xr:uid="{00000000-0005-0000-0000-000036320000}"/>
    <cellStyle name="20% - Accent4 57 7" xfId="23339" xr:uid="{00000000-0005-0000-0000-000037320000}"/>
    <cellStyle name="20% - Accent4 58" xfId="1069" xr:uid="{00000000-0005-0000-0000-000038320000}"/>
    <cellStyle name="20% - Accent4 58 2" xfId="2006" xr:uid="{00000000-0005-0000-0000-000039320000}"/>
    <cellStyle name="20% - Accent4 58 2 2" xfId="3817" xr:uid="{00000000-0005-0000-0000-00003A320000}"/>
    <cellStyle name="20% - Accent4 58 2 2 2" xfId="8400" xr:uid="{00000000-0005-0000-0000-00003B320000}"/>
    <cellStyle name="20% - Accent4 58 2 2 2 2" xfId="19497" xr:uid="{00000000-0005-0000-0000-00003C320000}"/>
    <cellStyle name="20% - Accent4 58 2 2 2 2 2" xfId="41761" xr:uid="{00000000-0005-0000-0000-00003D320000}"/>
    <cellStyle name="20% - Accent4 58 2 2 2 3" xfId="30669" xr:uid="{00000000-0005-0000-0000-00003E320000}"/>
    <cellStyle name="20% - Accent4 58 2 2 3" xfId="14914" xr:uid="{00000000-0005-0000-0000-00003F320000}"/>
    <cellStyle name="20% - Accent4 58 2 2 3 2" xfId="37179" xr:uid="{00000000-0005-0000-0000-000040320000}"/>
    <cellStyle name="20% - Accent4 58 2 2 4" xfId="26087" xr:uid="{00000000-0005-0000-0000-000041320000}"/>
    <cellStyle name="20% - Accent4 58 2 3" xfId="6591" xr:uid="{00000000-0005-0000-0000-000042320000}"/>
    <cellStyle name="20% - Accent4 58 2 3 2" xfId="17688" xr:uid="{00000000-0005-0000-0000-000043320000}"/>
    <cellStyle name="20% - Accent4 58 2 3 2 2" xfId="39952" xr:uid="{00000000-0005-0000-0000-000044320000}"/>
    <cellStyle name="20% - Accent4 58 2 3 3" xfId="28860" xr:uid="{00000000-0005-0000-0000-000045320000}"/>
    <cellStyle name="20% - Accent4 58 2 4" xfId="13104" xr:uid="{00000000-0005-0000-0000-000046320000}"/>
    <cellStyle name="20% - Accent4 58 2 4 2" xfId="35369" xr:uid="{00000000-0005-0000-0000-000047320000}"/>
    <cellStyle name="20% - Accent4 58 2 5" xfId="24277" xr:uid="{00000000-0005-0000-0000-000048320000}"/>
    <cellStyle name="20% - Accent4 58 3" xfId="4741" xr:uid="{00000000-0005-0000-0000-000049320000}"/>
    <cellStyle name="20% - Accent4 58 3 2" xfId="9324" xr:uid="{00000000-0005-0000-0000-00004A320000}"/>
    <cellStyle name="20% - Accent4 58 3 2 2" xfId="20421" xr:uid="{00000000-0005-0000-0000-00004B320000}"/>
    <cellStyle name="20% - Accent4 58 3 2 2 2" xfId="42685" xr:uid="{00000000-0005-0000-0000-00004C320000}"/>
    <cellStyle name="20% - Accent4 58 3 2 3" xfId="31593" xr:uid="{00000000-0005-0000-0000-00004D320000}"/>
    <cellStyle name="20% - Accent4 58 3 3" xfId="15838" xr:uid="{00000000-0005-0000-0000-00004E320000}"/>
    <cellStyle name="20% - Accent4 58 3 3 2" xfId="38103" xr:uid="{00000000-0005-0000-0000-00004F320000}"/>
    <cellStyle name="20% - Accent4 58 3 4" xfId="27011" xr:uid="{00000000-0005-0000-0000-000050320000}"/>
    <cellStyle name="20% - Accent4 58 4" xfId="2932" xr:uid="{00000000-0005-0000-0000-000051320000}"/>
    <cellStyle name="20% - Accent4 58 4 2" xfId="7515" xr:uid="{00000000-0005-0000-0000-000052320000}"/>
    <cellStyle name="20% - Accent4 58 4 2 2" xfId="18612" xr:uid="{00000000-0005-0000-0000-000053320000}"/>
    <cellStyle name="20% - Accent4 58 4 2 2 2" xfId="40876" xr:uid="{00000000-0005-0000-0000-000054320000}"/>
    <cellStyle name="20% - Accent4 58 4 2 3" xfId="29784" xr:uid="{00000000-0005-0000-0000-000055320000}"/>
    <cellStyle name="20% - Accent4 58 4 3" xfId="14029" xr:uid="{00000000-0005-0000-0000-000056320000}"/>
    <cellStyle name="20% - Accent4 58 4 3 2" xfId="36294" xr:uid="{00000000-0005-0000-0000-000057320000}"/>
    <cellStyle name="20% - Accent4 58 4 4" xfId="25202" xr:uid="{00000000-0005-0000-0000-000058320000}"/>
    <cellStyle name="20% - Accent4 58 5" xfId="5666" xr:uid="{00000000-0005-0000-0000-000059320000}"/>
    <cellStyle name="20% - Accent4 58 5 2" xfId="16763" xr:uid="{00000000-0005-0000-0000-00005A320000}"/>
    <cellStyle name="20% - Accent4 58 5 2 2" xfId="39027" xr:uid="{00000000-0005-0000-0000-00005B320000}"/>
    <cellStyle name="20% - Accent4 58 5 3" xfId="27935" xr:uid="{00000000-0005-0000-0000-00005C320000}"/>
    <cellStyle name="20% - Accent4 58 6" xfId="12178" xr:uid="{00000000-0005-0000-0000-00005D320000}"/>
    <cellStyle name="20% - Accent4 58 6 2" xfId="34444" xr:uid="{00000000-0005-0000-0000-00005E320000}"/>
    <cellStyle name="20% - Accent4 58 7" xfId="23352" xr:uid="{00000000-0005-0000-0000-00005F320000}"/>
    <cellStyle name="20% - Accent4 59" xfId="1082" xr:uid="{00000000-0005-0000-0000-000060320000}"/>
    <cellStyle name="20% - Accent4 59 2" xfId="2019" xr:uid="{00000000-0005-0000-0000-000061320000}"/>
    <cellStyle name="20% - Accent4 59 2 2" xfId="3830" xr:uid="{00000000-0005-0000-0000-000062320000}"/>
    <cellStyle name="20% - Accent4 59 2 2 2" xfId="8413" xr:uid="{00000000-0005-0000-0000-000063320000}"/>
    <cellStyle name="20% - Accent4 59 2 2 2 2" xfId="19510" xr:uid="{00000000-0005-0000-0000-000064320000}"/>
    <cellStyle name="20% - Accent4 59 2 2 2 2 2" xfId="41774" xr:uid="{00000000-0005-0000-0000-000065320000}"/>
    <cellStyle name="20% - Accent4 59 2 2 2 3" xfId="30682" xr:uid="{00000000-0005-0000-0000-000066320000}"/>
    <cellStyle name="20% - Accent4 59 2 2 3" xfId="14927" xr:uid="{00000000-0005-0000-0000-000067320000}"/>
    <cellStyle name="20% - Accent4 59 2 2 3 2" xfId="37192" xr:uid="{00000000-0005-0000-0000-000068320000}"/>
    <cellStyle name="20% - Accent4 59 2 2 4" xfId="26100" xr:uid="{00000000-0005-0000-0000-000069320000}"/>
    <cellStyle name="20% - Accent4 59 2 3" xfId="6604" xr:uid="{00000000-0005-0000-0000-00006A320000}"/>
    <cellStyle name="20% - Accent4 59 2 3 2" xfId="17701" xr:uid="{00000000-0005-0000-0000-00006B320000}"/>
    <cellStyle name="20% - Accent4 59 2 3 2 2" xfId="39965" xr:uid="{00000000-0005-0000-0000-00006C320000}"/>
    <cellStyle name="20% - Accent4 59 2 3 3" xfId="28873" xr:uid="{00000000-0005-0000-0000-00006D320000}"/>
    <cellStyle name="20% - Accent4 59 2 4" xfId="13117" xr:uid="{00000000-0005-0000-0000-00006E320000}"/>
    <cellStyle name="20% - Accent4 59 2 4 2" xfId="35382" xr:uid="{00000000-0005-0000-0000-00006F320000}"/>
    <cellStyle name="20% - Accent4 59 2 5" xfId="24290" xr:uid="{00000000-0005-0000-0000-000070320000}"/>
    <cellStyle name="20% - Accent4 59 3" xfId="4754" xr:uid="{00000000-0005-0000-0000-000071320000}"/>
    <cellStyle name="20% - Accent4 59 3 2" xfId="9337" xr:uid="{00000000-0005-0000-0000-000072320000}"/>
    <cellStyle name="20% - Accent4 59 3 2 2" xfId="20434" xr:uid="{00000000-0005-0000-0000-000073320000}"/>
    <cellStyle name="20% - Accent4 59 3 2 2 2" xfId="42698" xr:uid="{00000000-0005-0000-0000-000074320000}"/>
    <cellStyle name="20% - Accent4 59 3 2 3" xfId="31606" xr:uid="{00000000-0005-0000-0000-000075320000}"/>
    <cellStyle name="20% - Accent4 59 3 3" xfId="15851" xr:uid="{00000000-0005-0000-0000-000076320000}"/>
    <cellStyle name="20% - Accent4 59 3 3 2" xfId="38116" xr:uid="{00000000-0005-0000-0000-000077320000}"/>
    <cellStyle name="20% - Accent4 59 3 4" xfId="27024" xr:uid="{00000000-0005-0000-0000-000078320000}"/>
    <cellStyle name="20% - Accent4 59 4" xfId="2945" xr:uid="{00000000-0005-0000-0000-000079320000}"/>
    <cellStyle name="20% - Accent4 59 4 2" xfId="7528" xr:uid="{00000000-0005-0000-0000-00007A320000}"/>
    <cellStyle name="20% - Accent4 59 4 2 2" xfId="18625" xr:uid="{00000000-0005-0000-0000-00007B320000}"/>
    <cellStyle name="20% - Accent4 59 4 2 2 2" xfId="40889" xr:uid="{00000000-0005-0000-0000-00007C320000}"/>
    <cellStyle name="20% - Accent4 59 4 2 3" xfId="29797" xr:uid="{00000000-0005-0000-0000-00007D320000}"/>
    <cellStyle name="20% - Accent4 59 4 3" xfId="14042" xr:uid="{00000000-0005-0000-0000-00007E320000}"/>
    <cellStyle name="20% - Accent4 59 4 3 2" xfId="36307" xr:uid="{00000000-0005-0000-0000-00007F320000}"/>
    <cellStyle name="20% - Accent4 59 4 4" xfId="25215" xr:uid="{00000000-0005-0000-0000-000080320000}"/>
    <cellStyle name="20% - Accent4 59 5" xfId="5679" xr:uid="{00000000-0005-0000-0000-000081320000}"/>
    <cellStyle name="20% - Accent4 59 5 2" xfId="16776" xr:uid="{00000000-0005-0000-0000-000082320000}"/>
    <cellStyle name="20% - Accent4 59 5 2 2" xfId="39040" xr:uid="{00000000-0005-0000-0000-000083320000}"/>
    <cellStyle name="20% - Accent4 59 5 3" xfId="27948" xr:uid="{00000000-0005-0000-0000-000084320000}"/>
    <cellStyle name="20% - Accent4 59 6" xfId="12191" xr:uid="{00000000-0005-0000-0000-000085320000}"/>
    <cellStyle name="20% - Accent4 59 6 2" xfId="34457" xr:uid="{00000000-0005-0000-0000-000086320000}"/>
    <cellStyle name="20% - Accent4 59 7" xfId="23365" xr:uid="{00000000-0005-0000-0000-000087320000}"/>
    <cellStyle name="20% - Accent4 6" xfId="158" xr:uid="{00000000-0005-0000-0000-000088320000}"/>
    <cellStyle name="20% - Accent4 6 2" xfId="1323" xr:uid="{00000000-0005-0000-0000-000089320000}"/>
    <cellStyle name="20% - Accent4 6 2 2" xfId="3141" xr:uid="{00000000-0005-0000-0000-00008A320000}"/>
    <cellStyle name="20% - Accent4 6 2 2 2" xfId="7724" xr:uid="{00000000-0005-0000-0000-00008B320000}"/>
    <cellStyle name="20% - Accent4 6 2 2 2 2" xfId="18821" xr:uid="{00000000-0005-0000-0000-00008C320000}"/>
    <cellStyle name="20% - Accent4 6 2 2 2 2 2" xfId="41085" xr:uid="{00000000-0005-0000-0000-00008D320000}"/>
    <cellStyle name="20% - Accent4 6 2 2 2 3" xfId="29993" xr:uid="{00000000-0005-0000-0000-00008E320000}"/>
    <cellStyle name="20% - Accent4 6 2 2 3" xfId="14238" xr:uid="{00000000-0005-0000-0000-00008F320000}"/>
    <cellStyle name="20% - Accent4 6 2 2 3 2" xfId="36503" xr:uid="{00000000-0005-0000-0000-000090320000}"/>
    <cellStyle name="20% - Accent4 6 2 2 4" xfId="25411" xr:uid="{00000000-0005-0000-0000-000091320000}"/>
    <cellStyle name="20% - Accent4 6 2 3" xfId="5915" xr:uid="{00000000-0005-0000-0000-000092320000}"/>
    <cellStyle name="20% - Accent4 6 2 3 2" xfId="17012" xr:uid="{00000000-0005-0000-0000-000093320000}"/>
    <cellStyle name="20% - Accent4 6 2 3 2 2" xfId="39276" xr:uid="{00000000-0005-0000-0000-000094320000}"/>
    <cellStyle name="20% - Accent4 6 2 3 3" xfId="28184" xr:uid="{00000000-0005-0000-0000-000095320000}"/>
    <cellStyle name="20% - Accent4 6 2 4" xfId="12428" xr:uid="{00000000-0005-0000-0000-000096320000}"/>
    <cellStyle name="20% - Accent4 6 2 4 2" xfId="34693" xr:uid="{00000000-0005-0000-0000-000097320000}"/>
    <cellStyle name="20% - Accent4 6 2 5" xfId="23601" xr:uid="{00000000-0005-0000-0000-000098320000}"/>
    <cellStyle name="20% - Accent4 6 3" xfId="4065" xr:uid="{00000000-0005-0000-0000-000099320000}"/>
    <cellStyle name="20% - Accent4 6 3 2" xfId="8648" xr:uid="{00000000-0005-0000-0000-00009A320000}"/>
    <cellStyle name="20% - Accent4 6 3 2 2" xfId="19745" xr:uid="{00000000-0005-0000-0000-00009B320000}"/>
    <cellStyle name="20% - Accent4 6 3 2 2 2" xfId="42009" xr:uid="{00000000-0005-0000-0000-00009C320000}"/>
    <cellStyle name="20% - Accent4 6 3 2 3" xfId="30917" xr:uid="{00000000-0005-0000-0000-00009D320000}"/>
    <cellStyle name="20% - Accent4 6 3 3" xfId="15162" xr:uid="{00000000-0005-0000-0000-00009E320000}"/>
    <cellStyle name="20% - Accent4 6 3 3 2" xfId="37427" xr:uid="{00000000-0005-0000-0000-00009F320000}"/>
    <cellStyle name="20% - Accent4 6 3 4" xfId="26335" xr:uid="{00000000-0005-0000-0000-0000A0320000}"/>
    <cellStyle name="20% - Accent4 6 4" xfId="2256" xr:uid="{00000000-0005-0000-0000-0000A1320000}"/>
    <cellStyle name="20% - Accent4 6 4 2" xfId="6839" xr:uid="{00000000-0005-0000-0000-0000A2320000}"/>
    <cellStyle name="20% - Accent4 6 4 2 2" xfId="17936" xr:uid="{00000000-0005-0000-0000-0000A3320000}"/>
    <cellStyle name="20% - Accent4 6 4 2 2 2" xfId="40200" xr:uid="{00000000-0005-0000-0000-0000A4320000}"/>
    <cellStyle name="20% - Accent4 6 4 2 3" xfId="29108" xr:uid="{00000000-0005-0000-0000-0000A5320000}"/>
    <cellStyle name="20% - Accent4 6 4 3" xfId="13353" xr:uid="{00000000-0005-0000-0000-0000A6320000}"/>
    <cellStyle name="20% - Accent4 6 4 3 2" xfId="35618" xr:uid="{00000000-0005-0000-0000-0000A7320000}"/>
    <cellStyle name="20% - Accent4 6 4 4" xfId="24526" xr:uid="{00000000-0005-0000-0000-0000A8320000}"/>
    <cellStyle name="20% - Accent4 6 5" xfId="4990" xr:uid="{00000000-0005-0000-0000-0000A9320000}"/>
    <cellStyle name="20% - Accent4 6 5 2" xfId="16087" xr:uid="{00000000-0005-0000-0000-0000AA320000}"/>
    <cellStyle name="20% - Accent4 6 5 2 2" xfId="38351" xr:uid="{00000000-0005-0000-0000-0000AB320000}"/>
    <cellStyle name="20% - Accent4 6 5 3" xfId="27259" xr:uid="{00000000-0005-0000-0000-0000AC320000}"/>
    <cellStyle name="20% - Accent4 6 6" xfId="399" xr:uid="{00000000-0005-0000-0000-0000AD320000}"/>
    <cellStyle name="20% - Accent4 6 6 2" xfId="11515" xr:uid="{00000000-0005-0000-0000-0000AE320000}"/>
    <cellStyle name="20% - Accent4 6 6 2 2" xfId="33781" xr:uid="{00000000-0005-0000-0000-0000AF320000}"/>
    <cellStyle name="20% - Accent4 6 6 3" xfId="22689" xr:uid="{00000000-0005-0000-0000-0000B0320000}"/>
    <cellStyle name="20% - Accent4 6 7" xfId="11279" xr:uid="{00000000-0005-0000-0000-0000B1320000}"/>
    <cellStyle name="20% - Accent4 6 7 2" xfId="33545" xr:uid="{00000000-0005-0000-0000-0000B2320000}"/>
    <cellStyle name="20% - Accent4 6 8" xfId="22453" xr:uid="{00000000-0005-0000-0000-0000B3320000}"/>
    <cellStyle name="20% - Accent4 60" xfId="1095" xr:uid="{00000000-0005-0000-0000-0000B4320000}"/>
    <cellStyle name="20% - Accent4 60 2" xfId="2032" xr:uid="{00000000-0005-0000-0000-0000B5320000}"/>
    <cellStyle name="20% - Accent4 60 2 2" xfId="3843" xr:uid="{00000000-0005-0000-0000-0000B6320000}"/>
    <cellStyle name="20% - Accent4 60 2 2 2" xfId="8426" xr:uid="{00000000-0005-0000-0000-0000B7320000}"/>
    <cellStyle name="20% - Accent4 60 2 2 2 2" xfId="19523" xr:uid="{00000000-0005-0000-0000-0000B8320000}"/>
    <cellStyle name="20% - Accent4 60 2 2 2 2 2" xfId="41787" xr:uid="{00000000-0005-0000-0000-0000B9320000}"/>
    <cellStyle name="20% - Accent4 60 2 2 2 3" xfId="30695" xr:uid="{00000000-0005-0000-0000-0000BA320000}"/>
    <cellStyle name="20% - Accent4 60 2 2 3" xfId="14940" xr:uid="{00000000-0005-0000-0000-0000BB320000}"/>
    <cellStyle name="20% - Accent4 60 2 2 3 2" xfId="37205" xr:uid="{00000000-0005-0000-0000-0000BC320000}"/>
    <cellStyle name="20% - Accent4 60 2 2 4" xfId="26113" xr:uid="{00000000-0005-0000-0000-0000BD320000}"/>
    <cellStyle name="20% - Accent4 60 2 3" xfId="6617" xr:uid="{00000000-0005-0000-0000-0000BE320000}"/>
    <cellStyle name="20% - Accent4 60 2 3 2" xfId="17714" xr:uid="{00000000-0005-0000-0000-0000BF320000}"/>
    <cellStyle name="20% - Accent4 60 2 3 2 2" xfId="39978" xr:uid="{00000000-0005-0000-0000-0000C0320000}"/>
    <cellStyle name="20% - Accent4 60 2 3 3" xfId="28886" xr:uid="{00000000-0005-0000-0000-0000C1320000}"/>
    <cellStyle name="20% - Accent4 60 2 4" xfId="13130" xr:uid="{00000000-0005-0000-0000-0000C2320000}"/>
    <cellStyle name="20% - Accent4 60 2 4 2" xfId="35395" xr:uid="{00000000-0005-0000-0000-0000C3320000}"/>
    <cellStyle name="20% - Accent4 60 2 5" xfId="24303" xr:uid="{00000000-0005-0000-0000-0000C4320000}"/>
    <cellStyle name="20% - Accent4 60 3" xfId="4767" xr:uid="{00000000-0005-0000-0000-0000C5320000}"/>
    <cellStyle name="20% - Accent4 60 3 2" xfId="9350" xr:uid="{00000000-0005-0000-0000-0000C6320000}"/>
    <cellStyle name="20% - Accent4 60 3 2 2" xfId="20447" xr:uid="{00000000-0005-0000-0000-0000C7320000}"/>
    <cellStyle name="20% - Accent4 60 3 2 2 2" xfId="42711" xr:uid="{00000000-0005-0000-0000-0000C8320000}"/>
    <cellStyle name="20% - Accent4 60 3 2 3" xfId="31619" xr:uid="{00000000-0005-0000-0000-0000C9320000}"/>
    <cellStyle name="20% - Accent4 60 3 3" xfId="15864" xr:uid="{00000000-0005-0000-0000-0000CA320000}"/>
    <cellStyle name="20% - Accent4 60 3 3 2" xfId="38129" xr:uid="{00000000-0005-0000-0000-0000CB320000}"/>
    <cellStyle name="20% - Accent4 60 3 4" xfId="27037" xr:uid="{00000000-0005-0000-0000-0000CC320000}"/>
    <cellStyle name="20% - Accent4 60 4" xfId="2958" xr:uid="{00000000-0005-0000-0000-0000CD320000}"/>
    <cellStyle name="20% - Accent4 60 4 2" xfId="7541" xr:uid="{00000000-0005-0000-0000-0000CE320000}"/>
    <cellStyle name="20% - Accent4 60 4 2 2" xfId="18638" xr:uid="{00000000-0005-0000-0000-0000CF320000}"/>
    <cellStyle name="20% - Accent4 60 4 2 2 2" xfId="40902" xr:uid="{00000000-0005-0000-0000-0000D0320000}"/>
    <cellStyle name="20% - Accent4 60 4 2 3" xfId="29810" xr:uid="{00000000-0005-0000-0000-0000D1320000}"/>
    <cellStyle name="20% - Accent4 60 4 3" xfId="14055" xr:uid="{00000000-0005-0000-0000-0000D2320000}"/>
    <cellStyle name="20% - Accent4 60 4 3 2" xfId="36320" xr:uid="{00000000-0005-0000-0000-0000D3320000}"/>
    <cellStyle name="20% - Accent4 60 4 4" xfId="25228" xr:uid="{00000000-0005-0000-0000-0000D4320000}"/>
    <cellStyle name="20% - Accent4 60 5" xfId="5692" xr:uid="{00000000-0005-0000-0000-0000D5320000}"/>
    <cellStyle name="20% - Accent4 60 5 2" xfId="16789" xr:uid="{00000000-0005-0000-0000-0000D6320000}"/>
    <cellStyle name="20% - Accent4 60 5 2 2" xfId="39053" xr:uid="{00000000-0005-0000-0000-0000D7320000}"/>
    <cellStyle name="20% - Accent4 60 5 3" xfId="27961" xr:uid="{00000000-0005-0000-0000-0000D8320000}"/>
    <cellStyle name="20% - Accent4 60 6" xfId="12204" xr:uid="{00000000-0005-0000-0000-0000D9320000}"/>
    <cellStyle name="20% - Accent4 60 6 2" xfId="34470" xr:uid="{00000000-0005-0000-0000-0000DA320000}"/>
    <cellStyle name="20% - Accent4 60 7" xfId="23378" xr:uid="{00000000-0005-0000-0000-0000DB320000}"/>
    <cellStyle name="20% - Accent4 61" xfId="1108" xr:uid="{00000000-0005-0000-0000-0000DC320000}"/>
    <cellStyle name="20% - Accent4 61 2" xfId="2045" xr:uid="{00000000-0005-0000-0000-0000DD320000}"/>
    <cellStyle name="20% - Accent4 61 2 2" xfId="3856" xr:uid="{00000000-0005-0000-0000-0000DE320000}"/>
    <cellStyle name="20% - Accent4 61 2 2 2" xfId="8439" xr:uid="{00000000-0005-0000-0000-0000DF320000}"/>
    <cellStyle name="20% - Accent4 61 2 2 2 2" xfId="19536" xr:uid="{00000000-0005-0000-0000-0000E0320000}"/>
    <cellStyle name="20% - Accent4 61 2 2 2 2 2" xfId="41800" xr:uid="{00000000-0005-0000-0000-0000E1320000}"/>
    <cellStyle name="20% - Accent4 61 2 2 2 3" xfId="30708" xr:uid="{00000000-0005-0000-0000-0000E2320000}"/>
    <cellStyle name="20% - Accent4 61 2 2 3" xfId="14953" xr:uid="{00000000-0005-0000-0000-0000E3320000}"/>
    <cellStyle name="20% - Accent4 61 2 2 3 2" xfId="37218" xr:uid="{00000000-0005-0000-0000-0000E4320000}"/>
    <cellStyle name="20% - Accent4 61 2 2 4" xfId="26126" xr:uid="{00000000-0005-0000-0000-0000E5320000}"/>
    <cellStyle name="20% - Accent4 61 2 3" xfId="6630" xr:uid="{00000000-0005-0000-0000-0000E6320000}"/>
    <cellStyle name="20% - Accent4 61 2 3 2" xfId="17727" xr:uid="{00000000-0005-0000-0000-0000E7320000}"/>
    <cellStyle name="20% - Accent4 61 2 3 2 2" xfId="39991" xr:uid="{00000000-0005-0000-0000-0000E8320000}"/>
    <cellStyle name="20% - Accent4 61 2 3 3" xfId="28899" xr:uid="{00000000-0005-0000-0000-0000E9320000}"/>
    <cellStyle name="20% - Accent4 61 2 4" xfId="13143" xr:uid="{00000000-0005-0000-0000-0000EA320000}"/>
    <cellStyle name="20% - Accent4 61 2 4 2" xfId="35408" xr:uid="{00000000-0005-0000-0000-0000EB320000}"/>
    <cellStyle name="20% - Accent4 61 2 5" xfId="24316" xr:uid="{00000000-0005-0000-0000-0000EC320000}"/>
    <cellStyle name="20% - Accent4 61 3" xfId="4780" xr:uid="{00000000-0005-0000-0000-0000ED320000}"/>
    <cellStyle name="20% - Accent4 61 3 2" xfId="9363" xr:uid="{00000000-0005-0000-0000-0000EE320000}"/>
    <cellStyle name="20% - Accent4 61 3 2 2" xfId="20460" xr:uid="{00000000-0005-0000-0000-0000EF320000}"/>
    <cellStyle name="20% - Accent4 61 3 2 2 2" xfId="42724" xr:uid="{00000000-0005-0000-0000-0000F0320000}"/>
    <cellStyle name="20% - Accent4 61 3 2 3" xfId="31632" xr:uid="{00000000-0005-0000-0000-0000F1320000}"/>
    <cellStyle name="20% - Accent4 61 3 3" xfId="15877" xr:uid="{00000000-0005-0000-0000-0000F2320000}"/>
    <cellStyle name="20% - Accent4 61 3 3 2" xfId="38142" xr:uid="{00000000-0005-0000-0000-0000F3320000}"/>
    <cellStyle name="20% - Accent4 61 3 4" xfId="27050" xr:uid="{00000000-0005-0000-0000-0000F4320000}"/>
    <cellStyle name="20% - Accent4 61 4" xfId="2971" xr:uid="{00000000-0005-0000-0000-0000F5320000}"/>
    <cellStyle name="20% - Accent4 61 4 2" xfId="7554" xr:uid="{00000000-0005-0000-0000-0000F6320000}"/>
    <cellStyle name="20% - Accent4 61 4 2 2" xfId="18651" xr:uid="{00000000-0005-0000-0000-0000F7320000}"/>
    <cellStyle name="20% - Accent4 61 4 2 2 2" xfId="40915" xr:uid="{00000000-0005-0000-0000-0000F8320000}"/>
    <cellStyle name="20% - Accent4 61 4 2 3" xfId="29823" xr:uid="{00000000-0005-0000-0000-0000F9320000}"/>
    <cellStyle name="20% - Accent4 61 4 3" xfId="14068" xr:uid="{00000000-0005-0000-0000-0000FA320000}"/>
    <cellStyle name="20% - Accent4 61 4 3 2" xfId="36333" xr:uid="{00000000-0005-0000-0000-0000FB320000}"/>
    <cellStyle name="20% - Accent4 61 4 4" xfId="25241" xr:uid="{00000000-0005-0000-0000-0000FC320000}"/>
    <cellStyle name="20% - Accent4 61 5" xfId="5705" xr:uid="{00000000-0005-0000-0000-0000FD320000}"/>
    <cellStyle name="20% - Accent4 61 5 2" xfId="16802" xr:uid="{00000000-0005-0000-0000-0000FE320000}"/>
    <cellStyle name="20% - Accent4 61 5 2 2" xfId="39066" xr:uid="{00000000-0005-0000-0000-0000FF320000}"/>
    <cellStyle name="20% - Accent4 61 5 3" xfId="27974" xr:uid="{00000000-0005-0000-0000-000000330000}"/>
    <cellStyle name="20% - Accent4 61 6" xfId="12217" xr:uid="{00000000-0005-0000-0000-000001330000}"/>
    <cellStyle name="20% - Accent4 61 6 2" xfId="34483" xr:uid="{00000000-0005-0000-0000-000002330000}"/>
    <cellStyle name="20% - Accent4 61 7" xfId="23391" xr:uid="{00000000-0005-0000-0000-000003330000}"/>
    <cellStyle name="20% - Accent4 62" xfId="1121" xr:uid="{00000000-0005-0000-0000-000004330000}"/>
    <cellStyle name="20% - Accent4 62 2" xfId="2058" xr:uid="{00000000-0005-0000-0000-000005330000}"/>
    <cellStyle name="20% - Accent4 62 2 2" xfId="3869" xr:uid="{00000000-0005-0000-0000-000006330000}"/>
    <cellStyle name="20% - Accent4 62 2 2 2" xfId="8452" xr:uid="{00000000-0005-0000-0000-000007330000}"/>
    <cellStyle name="20% - Accent4 62 2 2 2 2" xfId="19549" xr:uid="{00000000-0005-0000-0000-000008330000}"/>
    <cellStyle name="20% - Accent4 62 2 2 2 2 2" xfId="41813" xr:uid="{00000000-0005-0000-0000-000009330000}"/>
    <cellStyle name="20% - Accent4 62 2 2 2 3" xfId="30721" xr:uid="{00000000-0005-0000-0000-00000A330000}"/>
    <cellStyle name="20% - Accent4 62 2 2 3" xfId="14966" xr:uid="{00000000-0005-0000-0000-00000B330000}"/>
    <cellStyle name="20% - Accent4 62 2 2 3 2" xfId="37231" xr:uid="{00000000-0005-0000-0000-00000C330000}"/>
    <cellStyle name="20% - Accent4 62 2 2 4" xfId="26139" xr:uid="{00000000-0005-0000-0000-00000D330000}"/>
    <cellStyle name="20% - Accent4 62 2 3" xfId="6643" xr:uid="{00000000-0005-0000-0000-00000E330000}"/>
    <cellStyle name="20% - Accent4 62 2 3 2" xfId="17740" xr:uid="{00000000-0005-0000-0000-00000F330000}"/>
    <cellStyle name="20% - Accent4 62 2 3 2 2" xfId="40004" xr:uid="{00000000-0005-0000-0000-000010330000}"/>
    <cellStyle name="20% - Accent4 62 2 3 3" xfId="28912" xr:uid="{00000000-0005-0000-0000-000011330000}"/>
    <cellStyle name="20% - Accent4 62 2 4" xfId="13156" xr:uid="{00000000-0005-0000-0000-000012330000}"/>
    <cellStyle name="20% - Accent4 62 2 4 2" xfId="35421" xr:uid="{00000000-0005-0000-0000-000013330000}"/>
    <cellStyle name="20% - Accent4 62 2 5" xfId="24329" xr:uid="{00000000-0005-0000-0000-000014330000}"/>
    <cellStyle name="20% - Accent4 62 3" xfId="4793" xr:uid="{00000000-0005-0000-0000-000015330000}"/>
    <cellStyle name="20% - Accent4 62 3 2" xfId="9376" xr:uid="{00000000-0005-0000-0000-000016330000}"/>
    <cellStyle name="20% - Accent4 62 3 2 2" xfId="20473" xr:uid="{00000000-0005-0000-0000-000017330000}"/>
    <cellStyle name="20% - Accent4 62 3 2 2 2" xfId="42737" xr:uid="{00000000-0005-0000-0000-000018330000}"/>
    <cellStyle name="20% - Accent4 62 3 2 3" xfId="31645" xr:uid="{00000000-0005-0000-0000-000019330000}"/>
    <cellStyle name="20% - Accent4 62 3 3" xfId="15890" xr:uid="{00000000-0005-0000-0000-00001A330000}"/>
    <cellStyle name="20% - Accent4 62 3 3 2" xfId="38155" xr:uid="{00000000-0005-0000-0000-00001B330000}"/>
    <cellStyle name="20% - Accent4 62 3 4" xfId="27063" xr:uid="{00000000-0005-0000-0000-00001C330000}"/>
    <cellStyle name="20% - Accent4 62 4" xfId="2984" xr:uid="{00000000-0005-0000-0000-00001D330000}"/>
    <cellStyle name="20% - Accent4 62 4 2" xfId="7567" xr:uid="{00000000-0005-0000-0000-00001E330000}"/>
    <cellStyle name="20% - Accent4 62 4 2 2" xfId="18664" xr:uid="{00000000-0005-0000-0000-00001F330000}"/>
    <cellStyle name="20% - Accent4 62 4 2 2 2" xfId="40928" xr:uid="{00000000-0005-0000-0000-000020330000}"/>
    <cellStyle name="20% - Accent4 62 4 2 3" xfId="29836" xr:uid="{00000000-0005-0000-0000-000021330000}"/>
    <cellStyle name="20% - Accent4 62 4 3" xfId="14081" xr:uid="{00000000-0005-0000-0000-000022330000}"/>
    <cellStyle name="20% - Accent4 62 4 3 2" xfId="36346" xr:uid="{00000000-0005-0000-0000-000023330000}"/>
    <cellStyle name="20% - Accent4 62 4 4" xfId="25254" xr:uid="{00000000-0005-0000-0000-000024330000}"/>
    <cellStyle name="20% - Accent4 62 5" xfId="5718" xr:uid="{00000000-0005-0000-0000-000025330000}"/>
    <cellStyle name="20% - Accent4 62 5 2" xfId="16815" xr:uid="{00000000-0005-0000-0000-000026330000}"/>
    <cellStyle name="20% - Accent4 62 5 2 2" xfId="39079" xr:uid="{00000000-0005-0000-0000-000027330000}"/>
    <cellStyle name="20% - Accent4 62 5 3" xfId="27987" xr:uid="{00000000-0005-0000-0000-000028330000}"/>
    <cellStyle name="20% - Accent4 62 6" xfId="12230" xr:uid="{00000000-0005-0000-0000-000029330000}"/>
    <cellStyle name="20% - Accent4 62 6 2" xfId="34496" xr:uid="{00000000-0005-0000-0000-00002A330000}"/>
    <cellStyle name="20% - Accent4 62 7" xfId="23404" xr:uid="{00000000-0005-0000-0000-00002B330000}"/>
    <cellStyle name="20% - Accent4 63" xfId="1134" xr:uid="{00000000-0005-0000-0000-00002C330000}"/>
    <cellStyle name="20% - Accent4 63 2" xfId="2071" xr:uid="{00000000-0005-0000-0000-00002D330000}"/>
    <cellStyle name="20% - Accent4 63 2 2" xfId="3882" xr:uid="{00000000-0005-0000-0000-00002E330000}"/>
    <cellStyle name="20% - Accent4 63 2 2 2" xfId="8465" xr:uid="{00000000-0005-0000-0000-00002F330000}"/>
    <cellStyle name="20% - Accent4 63 2 2 2 2" xfId="19562" xr:uid="{00000000-0005-0000-0000-000030330000}"/>
    <cellStyle name="20% - Accent4 63 2 2 2 2 2" xfId="41826" xr:uid="{00000000-0005-0000-0000-000031330000}"/>
    <cellStyle name="20% - Accent4 63 2 2 2 3" xfId="30734" xr:uid="{00000000-0005-0000-0000-000032330000}"/>
    <cellStyle name="20% - Accent4 63 2 2 3" xfId="14979" xr:uid="{00000000-0005-0000-0000-000033330000}"/>
    <cellStyle name="20% - Accent4 63 2 2 3 2" xfId="37244" xr:uid="{00000000-0005-0000-0000-000034330000}"/>
    <cellStyle name="20% - Accent4 63 2 2 4" xfId="26152" xr:uid="{00000000-0005-0000-0000-000035330000}"/>
    <cellStyle name="20% - Accent4 63 2 3" xfId="6656" xr:uid="{00000000-0005-0000-0000-000036330000}"/>
    <cellStyle name="20% - Accent4 63 2 3 2" xfId="17753" xr:uid="{00000000-0005-0000-0000-000037330000}"/>
    <cellStyle name="20% - Accent4 63 2 3 2 2" xfId="40017" xr:uid="{00000000-0005-0000-0000-000038330000}"/>
    <cellStyle name="20% - Accent4 63 2 3 3" xfId="28925" xr:uid="{00000000-0005-0000-0000-000039330000}"/>
    <cellStyle name="20% - Accent4 63 2 4" xfId="13169" xr:uid="{00000000-0005-0000-0000-00003A330000}"/>
    <cellStyle name="20% - Accent4 63 2 4 2" xfId="35434" xr:uid="{00000000-0005-0000-0000-00003B330000}"/>
    <cellStyle name="20% - Accent4 63 2 5" xfId="24342" xr:uid="{00000000-0005-0000-0000-00003C330000}"/>
    <cellStyle name="20% - Accent4 63 3" xfId="4806" xr:uid="{00000000-0005-0000-0000-00003D330000}"/>
    <cellStyle name="20% - Accent4 63 3 2" xfId="9389" xr:uid="{00000000-0005-0000-0000-00003E330000}"/>
    <cellStyle name="20% - Accent4 63 3 2 2" xfId="20486" xr:uid="{00000000-0005-0000-0000-00003F330000}"/>
    <cellStyle name="20% - Accent4 63 3 2 2 2" xfId="42750" xr:uid="{00000000-0005-0000-0000-000040330000}"/>
    <cellStyle name="20% - Accent4 63 3 2 3" xfId="31658" xr:uid="{00000000-0005-0000-0000-000041330000}"/>
    <cellStyle name="20% - Accent4 63 3 3" xfId="15903" xr:uid="{00000000-0005-0000-0000-000042330000}"/>
    <cellStyle name="20% - Accent4 63 3 3 2" xfId="38168" xr:uid="{00000000-0005-0000-0000-000043330000}"/>
    <cellStyle name="20% - Accent4 63 3 4" xfId="27076" xr:uid="{00000000-0005-0000-0000-000044330000}"/>
    <cellStyle name="20% - Accent4 63 4" xfId="2997" xr:uid="{00000000-0005-0000-0000-000045330000}"/>
    <cellStyle name="20% - Accent4 63 4 2" xfId="7580" xr:uid="{00000000-0005-0000-0000-000046330000}"/>
    <cellStyle name="20% - Accent4 63 4 2 2" xfId="18677" xr:uid="{00000000-0005-0000-0000-000047330000}"/>
    <cellStyle name="20% - Accent4 63 4 2 2 2" xfId="40941" xr:uid="{00000000-0005-0000-0000-000048330000}"/>
    <cellStyle name="20% - Accent4 63 4 2 3" xfId="29849" xr:uid="{00000000-0005-0000-0000-000049330000}"/>
    <cellStyle name="20% - Accent4 63 4 3" xfId="14094" xr:uid="{00000000-0005-0000-0000-00004A330000}"/>
    <cellStyle name="20% - Accent4 63 4 3 2" xfId="36359" xr:uid="{00000000-0005-0000-0000-00004B330000}"/>
    <cellStyle name="20% - Accent4 63 4 4" xfId="25267" xr:uid="{00000000-0005-0000-0000-00004C330000}"/>
    <cellStyle name="20% - Accent4 63 5" xfId="5731" xr:uid="{00000000-0005-0000-0000-00004D330000}"/>
    <cellStyle name="20% - Accent4 63 5 2" xfId="16828" xr:uid="{00000000-0005-0000-0000-00004E330000}"/>
    <cellStyle name="20% - Accent4 63 5 2 2" xfId="39092" xr:uid="{00000000-0005-0000-0000-00004F330000}"/>
    <cellStyle name="20% - Accent4 63 5 3" xfId="28000" xr:uid="{00000000-0005-0000-0000-000050330000}"/>
    <cellStyle name="20% - Accent4 63 6" xfId="12243" xr:uid="{00000000-0005-0000-0000-000051330000}"/>
    <cellStyle name="20% - Accent4 63 6 2" xfId="34509" xr:uid="{00000000-0005-0000-0000-000052330000}"/>
    <cellStyle name="20% - Accent4 63 7" xfId="23417" xr:uid="{00000000-0005-0000-0000-000053330000}"/>
    <cellStyle name="20% - Accent4 64" xfId="1149" xr:uid="{00000000-0005-0000-0000-000054330000}"/>
    <cellStyle name="20% - Accent4 64 2" xfId="2086" xr:uid="{00000000-0005-0000-0000-000055330000}"/>
    <cellStyle name="20% - Accent4 64 2 2" xfId="3895" xr:uid="{00000000-0005-0000-0000-000056330000}"/>
    <cellStyle name="20% - Accent4 64 2 2 2" xfId="8478" xr:uid="{00000000-0005-0000-0000-000057330000}"/>
    <cellStyle name="20% - Accent4 64 2 2 2 2" xfId="19575" xr:uid="{00000000-0005-0000-0000-000058330000}"/>
    <cellStyle name="20% - Accent4 64 2 2 2 2 2" xfId="41839" xr:uid="{00000000-0005-0000-0000-000059330000}"/>
    <cellStyle name="20% - Accent4 64 2 2 2 3" xfId="30747" xr:uid="{00000000-0005-0000-0000-00005A330000}"/>
    <cellStyle name="20% - Accent4 64 2 2 3" xfId="14992" xr:uid="{00000000-0005-0000-0000-00005B330000}"/>
    <cellStyle name="20% - Accent4 64 2 2 3 2" xfId="37257" xr:uid="{00000000-0005-0000-0000-00005C330000}"/>
    <cellStyle name="20% - Accent4 64 2 2 4" xfId="26165" xr:uid="{00000000-0005-0000-0000-00005D330000}"/>
    <cellStyle name="20% - Accent4 64 2 3" xfId="6669" xr:uid="{00000000-0005-0000-0000-00005E330000}"/>
    <cellStyle name="20% - Accent4 64 2 3 2" xfId="17766" xr:uid="{00000000-0005-0000-0000-00005F330000}"/>
    <cellStyle name="20% - Accent4 64 2 3 2 2" xfId="40030" xr:uid="{00000000-0005-0000-0000-000060330000}"/>
    <cellStyle name="20% - Accent4 64 2 3 3" xfId="28938" xr:uid="{00000000-0005-0000-0000-000061330000}"/>
    <cellStyle name="20% - Accent4 64 2 4" xfId="13183" xr:uid="{00000000-0005-0000-0000-000062330000}"/>
    <cellStyle name="20% - Accent4 64 2 4 2" xfId="35448" xr:uid="{00000000-0005-0000-0000-000063330000}"/>
    <cellStyle name="20% - Accent4 64 2 5" xfId="24356" xr:uid="{00000000-0005-0000-0000-000064330000}"/>
    <cellStyle name="20% - Accent4 64 3" xfId="4819" xr:uid="{00000000-0005-0000-0000-000065330000}"/>
    <cellStyle name="20% - Accent4 64 3 2" xfId="9402" xr:uid="{00000000-0005-0000-0000-000066330000}"/>
    <cellStyle name="20% - Accent4 64 3 2 2" xfId="20499" xr:uid="{00000000-0005-0000-0000-000067330000}"/>
    <cellStyle name="20% - Accent4 64 3 2 2 2" xfId="42763" xr:uid="{00000000-0005-0000-0000-000068330000}"/>
    <cellStyle name="20% - Accent4 64 3 2 3" xfId="31671" xr:uid="{00000000-0005-0000-0000-000069330000}"/>
    <cellStyle name="20% - Accent4 64 3 3" xfId="15916" xr:uid="{00000000-0005-0000-0000-00006A330000}"/>
    <cellStyle name="20% - Accent4 64 3 3 2" xfId="38181" xr:uid="{00000000-0005-0000-0000-00006B330000}"/>
    <cellStyle name="20% - Accent4 64 3 4" xfId="27089" xr:uid="{00000000-0005-0000-0000-00006C330000}"/>
    <cellStyle name="20% - Accent4 64 4" xfId="3010" xr:uid="{00000000-0005-0000-0000-00006D330000}"/>
    <cellStyle name="20% - Accent4 64 4 2" xfId="7593" xr:uid="{00000000-0005-0000-0000-00006E330000}"/>
    <cellStyle name="20% - Accent4 64 4 2 2" xfId="18690" xr:uid="{00000000-0005-0000-0000-00006F330000}"/>
    <cellStyle name="20% - Accent4 64 4 2 2 2" xfId="40954" xr:uid="{00000000-0005-0000-0000-000070330000}"/>
    <cellStyle name="20% - Accent4 64 4 2 3" xfId="29862" xr:uid="{00000000-0005-0000-0000-000071330000}"/>
    <cellStyle name="20% - Accent4 64 4 3" xfId="14107" xr:uid="{00000000-0005-0000-0000-000072330000}"/>
    <cellStyle name="20% - Accent4 64 4 3 2" xfId="36372" xr:uid="{00000000-0005-0000-0000-000073330000}"/>
    <cellStyle name="20% - Accent4 64 4 4" xfId="25280" xr:uid="{00000000-0005-0000-0000-000074330000}"/>
    <cellStyle name="20% - Accent4 64 5" xfId="5745" xr:uid="{00000000-0005-0000-0000-000075330000}"/>
    <cellStyle name="20% - Accent4 64 5 2" xfId="16842" xr:uid="{00000000-0005-0000-0000-000076330000}"/>
    <cellStyle name="20% - Accent4 64 5 2 2" xfId="39106" xr:uid="{00000000-0005-0000-0000-000077330000}"/>
    <cellStyle name="20% - Accent4 64 5 3" xfId="28014" xr:uid="{00000000-0005-0000-0000-000078330000}"/>
    <cellStyle name="20% - Accent4 64 6" xfId="12257" xr:uid="{00000000-0005-0000-0000-000079330000}"/>
    <cellStyle name="20% - Accent4 64 6 2" xfId="34523" xr:uid="{00000000-0005-0000-0000-00007A330000}"/>
    <cellStyle name="20% - Accent4 64 7" xfId="23431" xr:uid="{00000000-0005-0000-0000-00007B330000}"/>
    <cellStyle name="20% - Accent4 65" xfId="1162" xr:uid="{00000000-0005-0000-0000-00007C330000}"/>
    <cellStyle name="20% - Accent4 65 2" xfId="2099" xr:uid="{00000000-0005-0000-0000-00007D330000}"/>
    <cellStyle name="20% - Accent4 65 2 2" xfId="3908" xr:uid="{00000000-0005-0000-0000-00007E330000}"/>
    <cellStyle name="20% - Accent4 65 2 2 2" xfId="8491" xr:uid="{00000000-0005-0000-0000-00007F330000}"/>
    <cellStyle name="20% - Accent4 65 2 2 2 2" xfId="19588" xr:uid="{00000000-0005-0000-0000-000080330000}"/>
    <cellStyle name="20% - Accent4 65 2 2 2 2 2" xfId="41852" xr:uid="{00000000-0005-0000-0000-000081330000}"/>
    <cellStyle name="20% - Accent4 65 2 2 2 3" xfId="30760" xr:uid="{00000000-0005-0000-0000-000082330000}"/>
    <cellStyle name="20% - Accent4 65 2 2 3" xfId="15005" xr:uid="{00000000-0005-0000-0000-000083330000}"/>
    <cellStyle name="20% - Accent4 65 2 2 3 2" xfId="37270" xr:uid="{00000000-0005-0000-0000-000084330000}"/>
    <cellStyle name="20% - Accent4 65 2 2 4" xfId="26178" xr:uid="{00000000-0005-0000-0000-000085330000}"/>
    <cellStyle name="20% - Accent4 65 2 3" xfId="6682" xr:uid="{00000000-0005-0000-0000-000086330000}"/>
    <cellStyle name="20% - Accent4 65 2 3 2" xfId="17779" xr:uid="{00000000-0005-0000-0000-000087330000}"/>
    <cellStyle name="20% - Accent4 65 2 3 2 2" xfId="40043" xr:uid="{00000000-0005-0000-0000-000088330000}"/>
    <cellStyle name="20% - Accent4 65 2 3 3" xfId="28951" xr:uid="{00000000-0005-0000-0000-000089330000}"/>
    <cellStyle name="20% - Accent4 65 2 4" xfId="13196" xr:uid="{00000000-0005-0000-0000-00008A330000}"/>
    <cellStyle name="20% - Accent4 65 2 4 2" xfId="35461" xr:uid="{00000000-0005-0000-0000-00008B330000}"/>
    <cellStyle name="20% - Accent4 65 2 5" xfId="24369" xr:uid="{00000000-0005-0000-0000-00008C330000}"/>
    <cellStyle name="20% - Accent4 65 3" xfId="4832" xr:uid="{00000000-0005-0000-0000-00008D330000}"/>
    <cellStyle name="20% - Accent4 65 3 2" xfId="9415" xr:uid="{00000000-0005-0000-0000-00008E330000}"/>
    <cellStyle name="20% - Accent4 65 3 2 2" xfId="20512" xr:uid="{00000000-0005-0000-0000-00008F330000}"/>
    <cellStyle name="20% - Accent4 65 3 2 2 2" xfId="42776" xr:uid="{00000000-0005-0000-0000-000090330000}"/>
    <cellStyle name="20% - Accent4 65 3 2 3" xfId="31684" xr:uid="{00000000-0005-0000-0000-000091330000}"/>
    <cellStyle name="20% - Accent4 65 3 3" xfId="15929" xr:uid="{00000000-0005-0000-0000-000092330000}"/>
    <cellStyle name="20% - Accent4 65 3 3 2" xfId="38194" xr:uid="{00000000-0005-0000-0000-000093330000}"/>
    <cellStyle name="20% - Accent4 65 3 4" xfId="27102" xr:uid="{00000000-0005-0000-0000-000094330000}"/>
    <cellStyle name="20% - Accent4 65 4" xfId="3023" xr:uid="{00000000-0005-0000-0000-000095330000}"/>
    <cellStyle name="20% - Accent4 65 4 2" xfId="7606" xr:uid="{00000000-0005-0000-0000-000096330000}"/>
    <cellStyle name="20% - Accent4 65 4 2 2" xfId="18703" xr:uid="{00000000-0005-0000-0000-000097330000}"/>
    <cellStyle name="20% - Accent4 65 4 2 2 2" xfId="40967" xr:uid="{00000000-0005-0000-0000-000098330000}"/>
    <cellStyle name="20% - Accent4 65 4 2 3" xfId="29875" xr:uid="{00000000-0005-0000-0000-000099330000}"/>
    <cellStyle name="20% - Accent4 65 4 3" xfId="14120" xr:uid="{00000000-0005-0000-0000-00009A330000}"/>
    <cellStyle name="20% - Accent4 65 4 3 2" xfId="36385" xr:uid="{00000000-0005-0000-0000-00009B330000}"/>
    <cellStyle name="20% - Accent4 65 4 4" xfId="25293" xr:uid="{00000000-0005-0000-0000-00009C330000}"/>
    <cellStyle name="20% - Accent4 65 5" xfId="5758" xr:uid="{00000000-0005-0000-0000-00009D330000}"/>
    <cellStyle name="20% - Accent4 65 5 2" xfId="16855" xr:uid="{00000000-0005-0000-0000-00009E330000}"/>
    <cellStyle name="20% - Accent4 65 5 2 2" xfId="39119" xr:uid="{00000000-0005-0000-0000-00009F330000}"/>
    <cellStyle name="20% - Accent4 65 5 3" xfId="28027" xr:uid="{00000000-0005-0000-0000-0000A0330000}"/>
    <cellStyle name="20% - Accent4 65 6" xfId="12270" xr:uid="{00000000-0005-0000-0000-0000A1330000}"/>
    <cellStyle name="20% - Accent4 65 6 2" xfId="34536" xr:uid="{00000000-0005-0000-0000-0000A2330000}"/>
    <cellStyle name="20% - Accent4 65 7" xfId="23444" xr:uid="{00000000-0005-0000-0000-0000A3330000}"/>
    <cellStyle name="20% - Accent4 66" xfId="1175" xr:uid="{00000000-0005-0000-0000-0000A4330000}"/>
    <cellStyle name="20% - Accent4 66 2" xfId="2112" xr:uid="{00000000-0005-0000-0000-0000A5330000}"/>
    <cellStyle name="20% - Accent4 66 2 2" xfId="3921" xr:uid="{00000000-0005-0000-0000-0000A6330000}"/>
    <cellStyle name="20% - Accent4 66 2 2 2" xfId="8504" xr:uid="{00000000-0005-0000-0000-0000A7330000}"/>
    <cellStyle name="20% - Accent4 66 2 2 2 2" xfId="19601" xr:uid="{00000000-0005-0000-0000-0000A8330000}"/>
    <cellStyle name="20% - Accent4 66 2 2 2 2 2" xfId="41865" xr:uid="{00000000-0005-0000-0000-0000A9330000}"/>
    <cellStyle name="20% - Accent4 66 2 2 2 3" xfId="30773" xr:uid="{00000000-0005-0000-0000-0000AA330000}"/>
    <cellStyle name="20% - Accent4 66 2 2 3" xfId="15018" xr:uid="{00000000-0005-0000-0000-0000AB330000}"/>
    <cellStyle name="20% - Accent4 66 2 2 3 2" xfId="37283" xr:uid="{00000000-0005-0000-0000-0000AC330000}"/>
    <cellStyle name="20% - Accent4 66 2 2 4" xfId="26191" xr:uid="{00000000-0005-0000-0000-0000AD330000}"/>
    <cellStyle name="20% - Accent4 66 2 3" xfId="6695" xr:uid="{00000000-0005-0000-0000-0000AE330000}"/>
    <cellStyle name="20% - Accent4 66 2 3 2" xfId="17792" xr:uid="{00000000-0005-0000-0000-0000AF330000}"/>
    <cellStyle name="20% - Accent4 66 2 3 2 2" xfId="40056" xr:uid="{00000000-0005-0000-0000-0000B0330000}"/>
    <cellStyle name="20% - Accent4 66 2 3 3" xfId="28964" xr:uid="{00000000-0005-0000-0000-0000B1330000}"/>
    <cellStyle name="20% - Accent4 66 2 4" xfId="13209" xr:uid="{00000000-0005-0000-0000-0000B2330000}"/>
    <cellStyle name="20% - Accent4 66 2 4 2" xfId="35474" xr:uid="{00000000-0005-0000-0000-0000B3330000}"/>
    <cellStyle name="20% - Accent4 66 2 5" xfId="24382" xr:uid="{00000000-0005-0000-0000-0000B4330000}"/>
    <cellStyle name="20% - Accent4 66 3" xfId="4845" xr:uid="{00000000-0005-0000-0000-0000B5330000}"/>
    <cellStyle name="20% - Accent4 66 3 2" xfId="9428" xr:uid="{00000000-0005-0000-0000-0000B6330000}"/>
    <cellStyle name="20% - Accent4 66 3 2 2" xfId="20525" xr:uid="{00000000-0005-0000-0000-0000B7330000}"/>
    <cellStyle name="20% - Accent4 66 3 2 2 2" xfId="42789" xr:uid="{00000000-0005-0000-0000-0000B8330000}"/>
    <cellStyle name="20% - Accent4 66 3 2 3" xfId="31697" xr:uid="{00000000-0005-0000-0000-0000B9330000}"/>
    <cellStyle name="20% - Accent4 66 3 3" xfId="15942" xr:uid="{00000000-0005-0000-0000-0000BA330000}"/>
    <cellStyle name="20% - Accent4 66 3 3 2" xfId="38207" xr:uid="{00000000-0005-0000-0000-0000BB330000}"/>
    <cellStyle name="20% - Accent4 66 3 4" xfId="27115" xr:uid="{00000000-0005-0000-0000-0000BC330000}"/>
    <cellStyle name="20% - Accent4 66 4" xfId="3036" xr:uid="{00000000-0005-0000-0000-0000BD330000}"/>
    <cellStyle name="20% - Accent4 66 4 2" xfId="7619" xr:uid="{00000000-0005-0000-0000-0000BE330000}"/>
    <cellStyle name="20% - Accent4 66 4 2 2" xfId="18716" xr:uid="{00000000-0005-0000-0000-0000BF330000}"/>
    <cellStyle name="20% - Accent4 66 4 2 2 2" xfId="40980" xr:uid="{00000000-0005-0000-0000-0000C0330000}"/>
    <cellStyle name="20% - Accent4 66 4 2 3" xfId="29888" xr:uid="{00000000-0005-0000-0000-0000C1330000}"/>
    <cellStyle name="20% - Accent4 66 4 3" xfId="14133" xr:uid="{00000000-0005-0000-0000-0000C2330000}"/>
    <cellStyle name="20% - Accent4 66 4 3 2" xfId="36398" xr:uid="{00000000-0005-0000-0000-0000C3330000}"/>
    <cellStyle name="20% - Accent4 66 4 4" xfId="25306" xr:uid="{00000000-0005-0000-0000-0000C4330000}"/>
    <cellStyle name="20% - Accent4 66 5" xfId="5771" xr:uid="{00000000-0005-0000-0000-0000C5330000}"/>
    <cellStyle name="20% - Accent4 66 5 2" xfId="16868" xr:uid="{00000000-0005-0000-0000-0000C6330000}"/>
    <cellStyle name="20% - Accent4 66 5 2 2" xfId="39132" xr:uid="{00000000-0005-0000-0000-0000C7330000}"/>
    <cellStyle name="20% - Accent4 66 5 3" xfId="28040" xr:uid="{00000000-0005-0000-0000-0000C8330000}"/>
    <cellStyle name="20% - Accent4 66 6" xfId="12283" xr:uid="{00000000-0005-0000-0000-0000C9330000}"/>
    <cellStyle name="20% - Accent4 66 6 2" xfId="34549" xr:uid="{00000000-0005-0000-0000-0000CA330000}"/>
    <cellStyle name="20% - Accent4 66 7" xfId="23457" xr:uid="{00000000-0005-0000-0000-0000CB330000}"/>
    <cellStyle name="20% - Accent4 67" xfId="1188" xr:uid="{00000000-0005-0000-0000-0000CC330000}"/>
    <cellStyle name="20% - Accent4 67 2" xfId="2125" xr:uid="{00000000-0005-0000-0000-0000CD330000}"/>
    <cellStyle name="20% - Accent4 67 2 2" xfId="3934" xr:uid="{00000000-0005-0000-0000-0000CE330000}"/>
    <cellStyle name="20% - Accent4 67 2 2 2" xfId="8517" xr:uid="{00000000-0005-0000-0000-0000CF330000}"/>
    <cellStyle name="20% - Accent4 67 2 2 2 2" xfId="19614" xr:uid="{00000000-0005-0000-0000-0000D0330000}"/>
    <cellStyle name="20% - Accent4 67 2 2 2 2 2" xfId="41878" xr:uid="{00000000-0005-0000-0000-0000D1330000}"/>
    <cellStyle name="20% - Accent4 67 2 2 2 3" xfId="30786" xr:uid="{00000000-0005-0000-0000-0000D2330000}"/>
    <cellStyle name="20% - Accent4 67 2 2 3" xfId="15031" xr:uid="{00000000-0005-0000-0000-0000D3330000}"/>
    <cellStyle name="20% - Accent4 67 2 2 3 2" xfId="37296" xr:uid="{00000000-0005-0000-0000-0000D4330000}"/>
    <cellStyle name="20% - Accent4 67 2 2 4" xfId="26204" xr:uid="{00000000-0005-0000-0000-0000D5330000}"/>
    <cellStyle name="20% - Accent4 67 2 3" xfId="6708" xr:uid="{00000000-0005-0000-0000-0000D6330000}"/>
    <cellStyle name="20% - Accent4 67 2 3 2" xfId="17805" xr:uid="{00000000-0005-0000-0000-0000D7330000}"/>
    <cellStyle name="20% - Accent4 67 2 3 2 2" xfId="40069" xr:uid="{00000000-0005-0000-0000-0000D8330000}"/>
    <cellStyle name="20% - Accent4 67 2 3 3" xfId="28977" xr:uid="{00000000-0005-0000-0000-0000D9330000}"/>
    <cellStyle name="20% - Accent4 67 2 4" xfId="13222" xr:uid="{00000000-0005-0000-0000-0000DA330000}"/>
    <cellStyle name="20% - Accent4 67 2 4 2" xfId="35487" xr:uid="{00000000-0005-0000-0000-0000DB330000}"/>
    <cellStyle name="20% - Accent4 67 2 5" xfId="24395" xr:uid="{00000000-0005-0000-0000-0000DC330000}"/>
    <cellStyle name="20% - Accent4 67 3" xfId="4858" xr:uid="{00000000-0005-0000-0000-0000DD330000}"/>
    <cellStyle name="20% - Accent4 67 3 2" xfId="9441" xr:uid="{00000000-0005-0000-0000-0000DE330000}"/>
    <cellStyle name="20% - Accent4 67 3 2 2" xfId="20538" xr:uid="{00000000-0005-0000-0000-0000DF330000}"/>
    <cellStyle name="20% - Accent4 67 3 2 2 2" xfId="42802" xr:uid="{00000000-0005-0000-0000-0000E0330000}"/>
    <cellStyle name="20% - Accent4 67 3 2 3" xfId="31710" xr:uid="{00000000-0005-0000-0000-0000E1330000}"/>
    <cellStyle name="20% - Accent4 67 3 3" xfId="15955" xr:uid="{00000000-0005-0000-0000-0000E2330000}"/>
    <cellStyle name="20% - Accent4 67 3 3 2" xfId="38220" xr:uid="{00000000-0005-0000-0000-0000E3330000}"/>
    <cellStyle name="20% - Accent4 67 3 4" xfId="27128" xr:uid="{00000000-0005-0000-0000-0000E4330000}"/>
    <cellStyle name="20% - Accent4 67 4" xfId="3049" xr:uid="{00000000-0005-0000-0000-0000E5330000}"/>
    <cellStyle name="20% - Accent4 67 4 2" xfId="7632" xr:uid="{00000000-0005-0000-0000-0000E6330000}"/>
    <cellStyle name="20% - Accent4 67 4 2 2" xfId="18729" xr:uid="{00000000-0005-0000-0000-0000E7330000}"/>
    <cellStyle name="20% - Accent4 67 4 2 2 2" xfId="40993" xr:uid="{00000000-0005-0000-0000-0000E8330000}"/>
    <cellStyle name="20% - Accent4 67 4 2 3" xfId="29901" xr:uid="{00000000-0005-0000-0000-0000E9330000}"/>
    <cellStyle name="20% - Accent4 67 4 3" xfId="14146" xr:uid="{00000000-0005-0000-0000-0000EA330000}"/>
    <cellStyle name="20% - Accent4 67 4 3 2" xfId="36411" xr:uid="{00000000-0005-0000-0000-0000EB330000}"/>
    <cellStyle name="20% - Accent4 67 4 4" xfId="25319" xr:uid="{00000000-0005-0000-0000-0000EC330000}"/>
    <cellStyle name="20% - Accent4 67 5" xfId="5784" xr:uid="{00000000-0005-0000-0000-0000ED330000}"/>
    <cellStyle name="20% - Accent4 67 5 2" xfId="16881" xr:uid="{00000000-0005-0000-0000-0000EE330000}"/>
    <cellStyle name="20% - Accent4 67 5 2 2" xfId="39145" xr:uid="{00000000-0005-0000-0000-0000EF330000}"/>
    <cellStyle name="20% - Accent4 67 5 3" xfId="28053" xr:uid="{00000000-0005-0000-0000-0000F0330000}"/>
    <cellStyle name="20% - Accent4 67 6" xfId="12296" xr:uid="{00000000-0005-0000-0000-0000F1330000}"/>
    <cellStyle name="20% - Accent4 67 6 2" xfId="34562" xr:uid="{00000000-0005-0000-0000-0000F2330000}"/>
    <cellStyle name="20% - Accent4 67 7" xfId="23470" xr:uid="{00000000-0005-0000-0000-0000F3330000}"/>
    <cellStyle name="20% - Accent4 68" xfId="1201" xr:uid="{00000000-0005-0000-0000-0000F4330000}"/>
    <cellStyle name="20% - Accent4 68 2" xfId="2138" xr:uid="{00000000-0005-0000-0000-0000F5330000}"/>
    <cellStyle name="20% - Accent4 68 2 2" xfId="3947" xr:uid="{00000000-0005-0000-0000-0000F6330000}"/>
    <cellStyle name="20% - Accent4 68 2 2 2" xfId="8530" xr:uid="{00000000-0005-0000-0000-0000F7330000}"/>
    <cellStyle name="20% - Accent4 68 2 2 2 2" xfId="19627" xr:uid="{00000000-0005-0000-0000-0000F8330000}"/>
    <cellStyle name="20% - Accent4 68 2 2 2 2 2" xfId="41891" xr:uid="{00000000-0005-0000-0000-0000F9330000}"/>
    <cellStyle name="20% - Accent4 68 2 2 2 3" xfId="30799" xr:uid="{00000000-0005-0000-0000-0000FA330000}"/>
    <cellStyle name="20% - Accent4 68 2 2 3" xfId="15044" xr:uid="{00000000-0005-0000-0000-0000FB330000}"/>
    <cellStyle name="20% - Accent4 68 2 2 3 2" xfId="37309" xr:uid="{00000000-0005-0000-0000-0000FC330000}"/>
    <cellStyle name="20% - Accent4 68 2 2 4" xfId="26217" xr:uid="{00000000-0005-0000-0000-0000FD330000}"/>
    <cellStyle name="20% - Accent4 68 2 3" xfId="6721" xr:uid="{00000000-0005-0000-0000-0000FE330000}"/>
    <cellStyle name="20% - Accent4 68 2 3 2" xfId="17818" xr:uid="{00000000-0005-0000-0000-0000FF330000}"/>
    <cellStyle name="20% - Accent4 68 2 3 2 2" xfId="40082" xr:uid="{00000000-0005-0000-0000-000000340000}"/>
    <cellStyle name="20% - Accent4 68 2 3 3" xfId="28990" xr:uid="{00000000-0005-0000-0000-000001340000}"/>
    <cellStyle name="20% - Accent4 68 2 4" xfId="13235" xr:uid="{00000000-0005-0000-0000-000002340000}"/>
    <cellStyle name="20% - Accent4 68 2 4 2" xfId="35500" xr:uid="{00000000-0005-0000-0000-000003340000}"/>
    <cellStyle name="20% - Accent4 68 2 5" xfId="24408" xr:uid="{00000000-0005-0000-0000-000004340000}"/>
    <cellStyle name="20% - Accent4 68 3" xfId="4871" xr:uid="{00000000-0005-0000-0000-000005340000}"/>
    <cellStyle name="20% - Accent4 68 3 2" xfId="9454" xr:uid="{00000000-0005-0000-0000-000006340000}"/>
    <cellStyle name="20% - Accent4 68 3 2 2" xfId="20551" xr:uid="{00000000-0005-0000-0000-000007340000}"/>
    <cellStyle name="20% - Accent4 68 3 2 2 2" xfId="42815" xr:uid="{00000000-0005-0000-0000-000008340000}"/>
    <cellStyle name="20% - Accent4 68 3 2 3" xfId="31723" xr:uid="{00000000-0005-0000-0000-000009340000}"/>
    <cellStyle name="20% - Accent4 68 3 3" xfId="15968" xr:uid="{00000000-0005-0000-0000-00000A340000}"/>
    <cellStyle name="20% - Accent4 68 3 3 2" xfId="38233" xr:uid="{00000000-0005-0000-0000-00000B340000}"/>
    <cellStyle name="20% - Accent4 68 3 4" xfId="27141" xr:uid="{00000000-0005-0000-0000-00000C340000}"/>
    <cellStyle name="20% - Accent4 68 4" xfId="3062" xr:uid="{00000000-0005-0000-0000-00000D340000}"/>
    <cellStyle name="20% - Accent4 68 4 2" xfId="7645" xr:uid="{00000000-0005-0000-0000-00000E340000}"/>
    <cellStyle name="20% - Accent4 68 4 2 2" xfId="18742" xr:uid="{00000000-0005-0000-0000-00000F340000}"/>
    <cellStyle name="20% - Accent4 68 4 2 2 2" xfId="41006" xr:uid="{00000000-0005-0000-0000-000010340000}"/>
    <cellStyle name="20% - Accent4 68 4 2 3" xfId="29914" xr:uid="{00000000-0005-0000-0000-000011340000}"/>
    <cellStyle name="20% - Accent4 68 4 3" xfId="14159" xr:uid="{00000000-0005-0000-0000-000012340000}"/>
    <cellStyle name="20% - Accent4 68 4 3 2" xfId="36424" xr:uid="{00000000-0005-0000-0000-000013340000}"/>
    <cellStyle name="20% - Accent4 68 4 4" xfId="25332" xr:uid="{00000000-0005-0000-0000-000014340000}"/>
    <cellStyle name="20% - Accent4 68 5" xfId="5797" xr:uid="{00000000-0005-0000-0000-000015340000}"/>
    <cellStyle name="20% - Accent4 68 5 2" xfId="16894" xr:uid="{00000000-0005-0000-0000-000016340000}"/>
    <cellStyle name="20% - Accent4 68 5 2 2" xfId="39158" xr:uid="{00000000-0005-0000-0000-000017340000}"/>
    <cellStyle name="20% - Accent4 68 5 3" xfId="28066" xr:uid="{00000000-0005-0000-0000-000018340000}"/>
    <cellStyle name="20% - Accent4 68 6" xfId="12309" xr:uid="{00000000-0005-0000-0000-000019340000}"/>
    <cellStyle name="20% - Accent4 68 6 2" xfId="34575" xr:uid="{00000000-0005-0000-0000-00001A340000}"/>
    <cellStyle name="20% - Accent4 68 7" xfId="23483" xr:uid="{00000000-0005-0000-0000-00001B340000}"/>
    <cellStyle name="20% - Accent4 69" xfId="1214" xr:uid="{00000000-0005-0000-0000-00001C340000}"/>
    <cellStyle name="20% - Accent4 69 2" xfId="2151" xr:uid="{00000000-0005-0000-0000-00001D340000}"/>
    <cellStyle name="20% - Accent4 69 2 2" xfId="6734" xr:uid="{00000000-0005-0000-0000-00001E340000}"/>
    <cellStyle name="20% - Accent4 69 2 2 2" xfId="17831" xr:uid="{00000000-0005-0000-0000-00001F340000}"/>
    <cellStyle name="20% - Accent4 69 2 2 2 2" xfId="40095" xr:uid="{00000000-0005-0000-0000-000020340000}"/>
    <cellStyle name="20% - Accent4 69 2 2 3" xfId="29003" xr:uid="{00000000-0005-0000-0000-000021340000}"/>
    <cellStyle name="20% - Accent4 69 2 3" xfId="13248" xr:uid="{00000000-0005-0000-0000-000022340000}"/>
    <cellStyle name="20% - Accent4 69 2 3 2" xfId="35513" xr:uid="{00000000-0005-0000-0000-000023340000}"/>
    <cellStyle name="20% - Accent4 69 2 4" xfId="24421" xr:uid="{00000000-0005-0000-0000-000024340000}"/>
    <cellStyle name="20% - Accent4 69 3" xfId="3960" xr:uid="{00000000-0005-0000-0000-000025340000}"/>
    <cellStyle name="20% - Accent4 69 3 2" xfId="8543" xr:uid="{00000000-0005-0000-0000-000026340000}"/>
    <cellStyle name="20% - Accent4 69 3 2 2" xfId="19640" xr:uid="{00000000-0005-0000-0000-000027340000}"/>
    <cellStyle name="20% - Accent4 69 3 2 2 2" xfId="41904" xr:uid="{00000000-0005-0000-0000-000028340000}"/>
    <cellStyle name="20% - Accent4 69 3 2 3" xfId="30812" xr:uid="{00000000-0005-0000-0000-000029340000}"/>
    <cellStyle name="20% - Accent4 69 3 3" xfId="15057" xr:uid="{00000000-0005-0000-0000-00002A340000}"/>
    <cellStyle name="20% - Accent4 69 3 3 2" xfId="37322" xr:uid="{00000000-0005-0000-0000-00002B340000}"/>
    <cellStyle name="20% - Accent4 69 3 4" xfId="26230" xr:uid="{00000000-0005-0000-0000-00002C340000}"/>
    <cellStyle name="20% - Accent4 69 4" xfId="5810" xr:uid="{00000000-0005-0000-0000-00002D340000}"/>
    <cellStyle name="20% - Accent4 69 4 2" xfId="16907" xr:uid="{00000000-0005-0000-0000-00002E340000}"/>
    <cellStyle name="20% - Accent4 69 4 2 2" xfId="39171" xr:uid="{00000000-0005-0000-0000-00002F340000}"/>
    <cellStyle name="20% - Accent4 69 4 3" xfId="28079" xr:uid="{00000000-0005-0000-0000-000030340000}"/>
    <cellStyle name="20% - Accent4 69 5" xfId="12322" xr:uid="{00000000-0005-0000-0000-000031340000}"/>
    <cellStyle name="20% - Accent4 69 5 2" xfId="34588" xr:uid="{00000000-0005-0000-0000-000032340000}"/>
    <cellStyle name="20% - Accent4 69 6" xfId="23496" xr:uid="{00000000-0005-0000-0000-000033340000}"/>
    <cellStyle name="20% - Accent4 7" xfId="184" xr:uid="{00000000-0005-0000-0000-000034340000}"/>
    <cellStyle name="20% - Accent4 7 2" xfId="1336" xr:uid="{00000000-0005-0000-0000-000035340000}"/>
    <cellStyle name="20% - Accent4 7 2 2" xfId="3154" xr:uid="{00000000-0005-0000-0000-000036340000}"/>
    <cellStyle name="20% - Accent4 7 2 2 2" xfId="7737" xr:uid="{00000000-0005-0000-0000-000037340000}"/>
    <cellStyle name="20% - Accent4 7 2 2 2 2" xfId="18834" xr:uid="{00000000-0005-0000-0000-000038340000}"/>
    <cellStyle name="20% - Accent4 7 2 2 2 2 2" xfId="41098" xr:uid="{00000000-0005-0000-0000-000039340000}"/>
    <cellStyle name="20% - Accent4 7 2 2 2 3" xfId="30006" xr:uid="{00000000-0005-0000-0000-00003A340000}"/>
    <cellStyle name="20% - Accent4 7 2 2 3" xfId="14251" xr:uid="{00000000-0005-0000-0000-00003B340000}"/>
    <cellStyle name="20% - Accent4 7 2 2 3 2" xfId="36516" xr:uid="{00000000-0005-0000-0000-00003C340000}"/>
    <cellStyle name="20% - Accent4 7 2 2 4" xfId="25424" xr:uid="{00000000-0005-0000-0000-00003D340000}"/>
    <cellStyle name="20% - Accent4 7 2 3" xfId="5928" xr:uid="{00000000-0005-0000-0000-00003E340000}"/>
    <cellStyle name="20% - Accent4 7 2 3 2" xfId="17025" xr:uid="{00000000-0005-0000-0000-00003F340000}"/>
    <cellStyle name="20% - Accent4 7 2 3 2 2" xfId="39289" xr:uid="{00000000-0005-0000-0000-000040340000}"/>
    <cellStyle name="20% - Accent4 7 2 3 3" xfId="28197" xr:uid="{00000000-0005-0000-0000-000041340000}"/>
    <cellStyle name="20% - Accent4 7 2 4" xfId="12441" xr:uid="{00000000-0005-0000-0000-000042340000}"/>
    <cellStyle name="20% - Accent4 7 2 4 2" xfId="34706" xr:uid="{00000000-0005-0000-0000-000043340000}"/>
    <cellStyle name="20% - Accent4 7 2 5" xfId="23614" xr:uid="{00000000-0005-0000-0000-000044340000}"/>
    <cellStyle name="20% - Accent4 7 3" xfId="4078" xr:uid="{00000000-0005-0000-0000-000045340000}"/>
    <cellStyle name="20% - Accent4 7 3 2" xfId="8661" xr:uid="{00000000-0005-0000-0000-000046340000}"/>
    <cellStyle name="20% - Accent4 7 3 2 2" xfId="19758" xr:uid="{00000000-0005-0000-0000-000047340000}"/>
    <cellStyle name="20% - Accent4 7 3 2 2 2" xfId="42022" xr:uid="{00000000-0005-0000-0000-000048340000}"/>
    <cellStyle name="20% - Accent4 7 3 2 3" xfId="30930" xr:uid="{00000000-0005-0000-0000-000049340000}"/>
    <cellStyle name="20% - Accent4 7 3 3" xfId="15175" xr:uid="{00000000-0005-0000-0000-00004A340000}"/>
    <cellStyle name="20% - Accent4 7 3 3 2" xfId="37440" xr:uid="{00000000-0005-0000-0000-00004B340000}"/>
    <cellStyle name="20% - Accent4 7 3 4" xfId="26348" xr:uid="{00000000-0005-0000-0000-00004C340000}"/>
    <cellStyle name="20% - Accent4 7 4" xfId="2269" xr:uid="{00000000-0005-0000-0000-00004D340000}"/>
    <cellStyle name="20% - Accent4 7 4 2" xfId="6852" xr:uid="{00000000-0005-0000-0000-00004E340000}"/>
    <cellStyle name="20% - Accent4 7 4 2 2" xfId="17949" xr:uid="{00000000-0005-0000-0000-00004F340000}"/>
    <cellStyle name="20% - Accent4 7 4 2 2 2" xfId="40213" xr:uid="{00000000-0005-0000-0000-000050340000}"/>
    <cellStyle name="20% - Accent4 7 4 2 3" xfId="29121" xr:uid="{00000000-0005-0000-0000-000051340000}"/>
    <cellStyle name="20% - Accent4 7 4 3" xfId="13366" xr:uid="{00000000-0005-0000-0000-000052340000}"/>
    <cellStyle name="20% - Accent4 7 4 3 2" xfId="35631" xr:uid="{00000000-0005-0000-0000-000053340000}"/>
    <cellStyle name="20% - Accent4 7 4 4" xfId="24539" xr:uid="{00000000-0005-0000-0000-000054340000}"/>
    <cellStyle name="20% - Accent4 7 5" xfId="5003" xr:uid="{00000000-0005-0000-0000-000055340000}"/>
    <cellStyle name="20% - Accent4 7 5 2" xfId="16100" xr:uid="{00000000-0005-0000-0000-000056340000}"/>
    <cellStyle name="20% - Accent4 7 5 2 2" xfId="38364" xr:uid="{00000000-0005-0000-0000-000057340000}"/>
    <cellStyle name="20% - Accent4 7 5 3" xfId="27272" xr:uid="{00000000-0005-0000-0000-000058340000}"/>
    <cellStyle name="20% - Accent4 7 6" xfId="412" xr:uid="{00000000-0005-0000-0000-000059340000}"/>
    <cellStyle name="20% - Accent4 7 6 2" xfId="11528" xr:uid="{00000000-0005-0000-0000-00005A340000}"/>
    <cellStyle name="20% - Accent4 7 6 2 2" xfId="33794" xr:uid="{00000000-0005-0000-0000-00005B340000}"/>
    <cellStyle name="20% - Accent4 7 6 3" xfId="22702" xr:uid="{00000000-0005-0000-0000-00005C340000}"/>
    <cellStyle name="20% - Accent4 7 7" xfId="11305" xr:uid="{00000000-0005-0000-0000-00005D340000}"/>
    <cellStyle name="20% - Accent4 7 7 2" xfId="33571" xr:uid="{00000000-0005-0000-0000-00005E340000}"/>
    <cellStyle name="20% - Accent4 7 8" xfId="22479" xr:uid="{00000000-0005-0000-0000-00005F340000}"/>
    <cellStyle name="20% - Accent4 70" xfId="1227" xr:uid="{00000000-0005-0000-0000-000060340000}"/>
    <cellStyle name="20% - Accent4 70 2" xfId="2164" xr:uid="{00000000-0005-0000-0000-000061340000}"/>
    <cellStyle name="20% - Accent4 70 2 2" xfId="6747" xr:uid="{00000000-0005-0000-0000-000062340000}"/>
    <cellStyle name="20% - Accent4 70 2 2 2" xfId="17844" xr:uid="{00000000-0005-0000-0000-000063340000}"/>
    <cellStyle name="20% - Accent4 70 2 2 2 2" xfId="40108" xr:uid="{00000000-0005-0000-0000-000064340000}"/>
    <cellStyle name="20% - Accent4 70 2 2 3" xfId="29016" xr:uid="{00000000-0005-0000-0000-000065340000}"/>
    <cellStyle name="20% - Accent4 70 2 3" xfId="13261" xr:uid="{00000000-0005-0000-0000-000066340000}"/>
    <cellStyle name="20% - Accent4 70 2 3 2" xfId="35526" xr:uid="{00000000-0005-0000-0000-000067340000}"/>
    <cellStyle name="20% - Accent4 70 2 4" xfId="24434" xr:uid="{00000000-0005-0000-0000-000068340000}"/>
    <cellStyle name="20% - Accent4 70 3" xfId="3973" xr:uid="{00000000-0005-0000-0000-000069340000}"/>
    <cellStyle name="20% - Accent4 70 3 2" xfId="8556" xr:uid="{00000000-0005-0000-0000-00006A340000}"/>
    <cellStyle name="20% - Accent4 70 3 2 2" xfId="19653" xr:uid="{00000000-0005-0000-0000-00006B340000}"/>
    <cellStyle name="20% - Accent4 70 3 2 2 2" xfId="41917" xr:uid="{00000000-0005-0000-0000-00006C340000}"/>
    <cellStyle name="20% - Accent4 70 3 2 3" xfId="30825" xr:uid="{00000000-0005-0000-0000-00006D340000}"/>
    <cellStyle name="20% - Accent4 70 3 3" xfId="15070" xr:uid="{00000000-0005-0000-0000-00006E340000}"/>
    <cellStyle name="20% - Accent4 70 3 3 2" xfId="37335" xr:uid="{00000000-0005-0000-0000-00006F340000}"/>
    <cellStyle name="20% - Accent4 70 3 4" xfId="26243" xr:uid="{00000000-0005-0000-0000-000070340000}"/>
    <cellStyle name="20% - Accent4 70 4" xfId="5823" xr:uid="{00000000-0005-0000-0000-000071340000}"/>
    <cellStyle name="20% - Accent4 70 4 2" xfId="16920" xr:uid="{00000000-0005-0000-0000-000072340000}"/>
    <cellStyle name="20% - Accent4 70 4 2 2" xfId="39184" xr:uid="{00000000-0005-0000-0000-000073340000}"/>
    <cellStyle name="20% - Accent4 70 4 3" xfId="28092" xr:uid="{00000000-0005-0000-0000-000074340000}"/>
    <cellStyle name="20% - Accent4 70 5" xfId="12335" xr:uid="{00000000-0005-0000-0000-000075340000}"/>
    <cellStyle name="20% - Accent4 70 5 2" xfId="34601" xr:uid="{00000000-0005-0000-0000-000076340000}"/>
    <cellStyle name="20% - Accent4 70 6" xfId="23509" xr:uid="{00000000-0005-0000-0000-000077340000}"/>
    <cellStyle name="20% - Accent4 71" xfId="1240" xr:uid="{00000000-0005-0000-0000-000078340000}"/>
    <cellStyle name="20% - Accent4 71 2" xfId="2177" xr:uid="{00000000-0005-0000-0000-000079340000}"/>
    <cellStyle name="20% - Accent4 71 2 2" xfId="6760" xr:uid="{00000000-0005-0000-0000-00007A340000}"/>
    <cellStyle name="20% - Accent4 71 2 2 2" xfId="17857" xr:uid="{00000000-0005-0000-0000-00007B340000}"/>
    <cellStyle name="20% - Accent4 71 2 2 2 2" xfId="40121" xr:uid="{00000000-0005-0000-0000-00007C340000}"/>
    <cellStyle name="20% - Accent4 71 2 2 3" xfId="29029" xr:uid="{00000000-0005-0000-0000-00007D340000}"/>
    <cellStyle name="20% - Accent4 71 2 3" xfId="13274" xr:uid="{00000000-0005-0000-0000-00007E340000}"/>
    <cellStyle name="20% - Accent4 71 2 3 2" xfId="35539" xr:uid="{00000000-0005-0000-0000-00007F340000}"/>
    <cellStyle name="20% - Accent4 71 2 4" xfId="24447" xr:uid="{00000000-0005-0000-0000-000080340000}"/>
    <cellStyle name="20% - Accent4 71 3" xfId="3986" xr:uid="{00000000-0005-0000-0000-000081340000}"/>
    <cellStyle name="20% - Accent4 71 3 2" xfId="8569" xr:uid="{00000000-0005-0000-0000-000082340000}"/>
    <cellStyle name="20% - Accent4 71 3 2 2" xfId="19666" xr:uid="{00000000-0005-0000-0000-000083340000}"/>
    <cellStyle name="20% - Accent4 71 3 2 2 2" xfId="41930" xr:uid="{00000000-0005-0000-0000-000084340000}"/>
    <cellStyle name="20% - Accent4 71 3 2 3" xfId="30838" xr:uid="{00000000-0005-0000-0000-000085340000}"/>
    <cellStyle name="20% - Accent4 71 3 3" xfId="15083" xr:uid="{00000000-0005-0000-0000-000086340000}"/>
    <cellStyle name="20% - Accent4 71 3 3 2" xfId="37348" xr:uid="{00000000-0005-0000-0000-000087340000}"/>
    <cellStyle name="20% - Accent4 71 3 4" xfId="26256" xr:uid="{00000000-0005-0000-0000-000088340000}"/>
    <cellStyle name="20% - Accent4 71 4" xfId="5836" xr:uid="{00000000-0005-0000-0000-000089340000}"/>
    <cellStyle name="20% - Accent4 71 4 2" xfId="16933" xr:uid="{00000000-0005-0000-0000-00008A340000}"/>
    <cellStyle name="20% - Accent4 71 4 2 2" xfId="39197" xr:uid="{00000000-0005-0000-0000-00008B340000}"/>
    <cellStyle name="20% - Accent4 71 4 3" xfId="28105" xr:uid="{00000000-0005-0000-0000-00008C340000}"/>
    <cellStyle name="20% - Accent4 71 5" xfId="12348" xr:uid="{00000000-0005-0000-0000-00008D340000}"/>
    <cellStyle name="20% - Accent4 71 5 2" xfId="34614" xr:uid="{00000000-0005-0000-0000-00008E340000}"/>
    <cellStyle name="20% - Accent4 71 6" xfId="23522" xr:uid="{00000000-0005-0000-0000-00008F340000}"/>
    <cellStyle name="20% - Accent4 72" xfId="1250" xr:uid="{00000000-0005-0000-0000-000090340000}"/>
    <cellStyle name="20% - Accent4 72 2" xfId="3071" xr:uid="{00000000-0005-0000-0000-000091340000}"/>
    <cellStyle name="20% - Accent4 72 2 2" xfId="7654" xr:uid="{00000000-0005-0000-0000-000092340000}"/>
    <cellStyle name="20% - Accent4 72 2 2 2" xfId="18751" xr:uid="{00000000-0005-0000-0000-000093340000}"/>
    <cellStyle name="20% - Accent4 72 2 2 2 2" xfId="41015" xr:uid="{00000000-0005-0000-0000-000094340000}"/>
    <cellStyle name="20% - Accent4 72 2 2 3" xfId="29923" xr:uid="{00000000-0005-0000-0000-000095340000}"/>
    <cellStyle name="20% - Accent4 72 2 3" xfId="14168" xr:uid="{00000000-0005-0000-0000-000096340000}"/>
    <cellStyle name="20% - Accent4 72 2 3 2" xfId="36433" xr:uid="{00000000-0005-0000-0000-000097340000}"/>
    <cellStyle name="20% - Accent4 72 2 4" xfId="25341" xr:uid="{00000000-0005-0000-0000-000098340000}"/>
    <cellStyle name="20% - Accent4 72 3" xfId="5845" xr:uid="{00000000-0005-0000-0000-000099340000}"/>
    <cellStyle name="20% - Accent4 72 3 2" xfId="16942" xr:uid="{00000000-0005-0000-0000-00009A340000}"/>
    <cellStyle name="20% - Accent4 72 3 2 2" xfId="39206" xr:uid="{00000000-0005-0000-0000-00009B340000}"/>
    <cellStyle name="20% - Accent4 72 3 3" xfId="28114" xr:uid="{00000000-0005-0000-0000-00009C340000}"/>
    <cellStyle name="20% - Accent4 72 4" xfId="12358" xr:uid="{00000000-0005-0000-0000-00009D340000}"/>
    <cellStyle name="20% - Accent4 72 4 2" xfId="34623" xr:uid="{00000000-0005-0000-0000-00009E340000}"/>
    <cellStyle name="20% - Accent4 72 5" xfId="23531" xr:uid="{00000000-0005-0000-0000-00009F340000}"/>
    <cellStyle name="20% - Accent4 73" xfId="3995" xr:uid="{00000000-0005-0000-0000-0000A0340000}"/>
    <cellStyle name="20% - Accent4 73 2" xfId="8578" xr:uid="{00000000-0005-0000-0000-0000A1340000}"/>
    <cellStyle name="20% - Accent4 73 2 2" xfId="19675" xr:uid="{00000000-0005-0000-0000-0000A2340000}"/>
    <cellStyle name="20% - Accent4 73 2 2 2" xfId="41939" xr:uid="{00000000-0005-0000-0000-0000A3340000}"/>
    <cellStyle name="20% - Accent4 73 2 3" xfId="30847" xr:uid="{00000000-0005-0000-0000-0000A4340000}"/>
    <cellStyle name="20% - Accent4 73 3" xfId="15092" xr:uid="{00000000-0005-0000-0000-0000A5340000}"/>
    <cellStyle name="20% - Accent4 73 3 2" xfId="37357" xr:uid="{00000000-0005-0000-0000-0000A6340000}"/>
    <cellStyle name="20% - Accent4 73 4" xfId="26265" xr:uid="{00000000-0005-0000-0000-0000A7340000}"/>
    <cellStyle name="20% - Accent4 74" xfId="2186" xr:uid="{00000000-0005-0000-0000-0000A8340000}"/>
    <cellStyle name="20% - Accent4 74 2" xfId="6769" xr:uid="{00000000-0005-0000-0000-0000A9340000}"/>
    <cellStyle name="20% - Accent4 74 2 2" xfId="17866" xr:uid="{00000000-0005-0000-0000-0000AA340000}"/>
    <cellStyle name="20% - Accent4 74 2 2 2" xfId="40130" xr:uid="{00000000-0005-0000-0000-0000AB340000}"/>
    <cellStyle name="20% - Accent4 74 2 3" xfId="29038" xr:uid="{00000000-0005-0000-0000-0000AC340000}"/>
    <cellStyle name="20% - Accent4 74 3" xfId="13283" xr:uid="{00000000-0005-0000-0000-0000AD340000}"/>
    <cellStyle name="20% - Accent4 74 3 2" xfId="35548" xr:uid="{00000000-0005-0000-0000-0000AE340000}"/>
    <cellStyle name="20% - Accent4 74 4" xfId="24456" xr:uid="{00000000-0005-0000-0000-0000AF340000}"/>
    <cellStyle name="20% - Accent4 75" xfId="4884" xr:uid="{00000000-0005-0000-0000-0000B0340000}"/>
    <cellStyle name="20% - Accent4 75 2" xfId="9467" xr:uid="{00000000-0005-0000-0000-0000B1340000}"/>
    <cellStyle name="20% - Accent4 75 2 2" xfId="20564" xr:uid="{00000000-0005-0000-0000-0000B2340000}"/>
    <cellStyle name="20% - Accent4 75 2 2 2" xfId="42828" xr:uid="{00000000-0005-0000-0000-0000B3340000}"/>
    <cellStyle name="20% - Accent4 75 2 3" xfId="31736" xr:uid="{00000000-0005-0000-0000-0000B4340000}"/>
    <cellStyle name="20% - Accent4 75 3" xfId="15981" xr:uid="{00000000-0005-0000-0000-0000B5340000}"/>
    <cellStyle name="20% - Accent4 75 3 2" xfId="38246" xr:uid="{00000000-0005-0000-0000-0000B6340000}"/>
    <cellStyle name="20% - Accent4 75 4" xfId="27154" xr:uid="{00000000-0005-0000-0000-0000B7340000}"/>
    <cellStyle name="20% - Accent4 76" xfId="4910" xr:uid="{00000000-0005-0000-0000-0000B8340000}"/>
    <cellStyle name="20% - Accent4 76 2" xfId="16007" xr:uid="{00000000-0005-0000-0000-0000B9340000}"/>
    <cellStyle name="20% - Accent4 76 2 2" xfId="38272" xr:uid="{00000000-0005-0000-0000-0000BA340000}"/>
    <cellStyle name="20% - Accent4 76 3" xfId="27180" xr:uid="{00000000-0005-0000-0000-0000BB340000}"/>
    <cellStyle name="20% - Accent4 77" xfId="4920" xr:uid="{00000000-0005-0000-0000-0000BC340000}"/>
    <cellStyle name="20% - Accent4 77 2" xfId="16017" xr:uid="{00000000-0005-0000-0000-0000BD340000}"/>
    <cellStyle name="20% - Accent4 77 2 2" xfId="38281" xr:uid="{00000000-0005-0000-0000-0000BE340000}"/>
    <cellStyle name="20% - Accent4 77 3" xfId="27189" xr:uid="{00000000-0005-0000-0000-0000BF340000}"/>
    <cellStyle name="20% - Accent4 78" xfId="9493" xr:uid="{00000000-0005-0000-0000-0000C0340000}"/>
    <cellStyle name="20% - Accent4 78 2" xfId="20590" xr:uid="{00000000-0005-0000-0000-0000C1340000}"/>
    <cellStyle name="20% - Accent4 78 2 2" xfId="42854" xr:uid="{00000000-0005-0000-0000-0000C2340000}"/>
    <cellStyle name="20% - Accent4 78 3" xfId="31762" xr:uid="{00000000-0005-0000-0000-0000C3340000}"/>
    <cellStyle name="20% - Accent4 79" xfId="9507" xr:uid="{00000000-0005-0000-0000-0000C4340000}"/>
    <cellStyle name="20% - Accent4 79 2" xfId="20603" xr:uid="{00000000-0005-0000-0000-0000C5340000}"/>
    <cellStyle name="20% - Accent4 79 2 2" xfId="42867" xr:uid="{00000000-0005-0000-0000-0000C6340000}"/>
    <cellStyle name="20% - Accent4 79 3" xfId="31775" xr:uid="{00000000-0005-0000-0000-0000C7340000}"/>
    <cellStyle name="20% - Accent4 8" xfId="197" xr:uid="{00000000-0005-0000-0000-0000C8340000}"/>
    <cellStyle name="20% - Accent4 8 2" xfId="1349" xr:uid="{00000000-0005-0000-0000-0000C9340000}"/>
    <cellStyle name="20% - Accent4 8 2 2" xfId="3167" xr:uid="{00000000-0005-0000-0000-0000CA340000}"/>
    <cellStyle name="20% - Accent4 8 2 2 2" xfId="7750" xr:uid="{00000000-0005-0000-0000-0000CB340000}"/>
    <cellStyle name="20% - Accent4 8 2 2 2 2" xfId="18847" xr:uid="{00000000-0005-0000-0000-0000CC340000}"/>
    <cellStyle name="20% - Accent4 8 2 2 2 2 2" xfId="41111" xr:uid="{00000000-0005-0000-0000-0000CD340000}"/>
    <cellStyle name="20% - Accent4 8 2 2 2 3" xfId="30019" xr:uid="{00000000-0005-0000-0000-0000CE340000}"/>
    <cellStyle name="20% - Accent4 8 2 2 3" xfId="14264" xr:uid="{00000000-0005-0000-0000-0000CF340000}"/>
    <cellStyle name="20% - Accent4 8 2 2 3 2" xfId="36529" xr:uid="{00000000-0005-0000-0000-0000D0340000}"/>
    <cellStyle name="20% - Accent4 8 2 2 4" xfId="25437" xr:uid="{00000000-0005-0000-0000-0000D1340000}"/>
    <cellStyle name="20% - Accent4 8 2 3" xfId="5941" xr:uid="{00000000-0005-0000-0000-0000D2340000}"/>
    <cellStyle name="20% - Accent4 8 2 3 2" xfId="17038" xr:uid="{00000000-0005-0000-0000-0000D3340000}"/>
    <cellStyle name="20% - Accent4 8 2 3 2 2" xfId="39302" xr:uid="{00000000-0005-0000-0000-0000D4340000}"/>
    <cellStyle name="20% - Accent4 8 2 3 3" xfId="28210" xr:uid="{00000000-0005-0000-0000-0000D5340000}"/>
    <cellStyle name="20% - Accent4 8 2 4" xfId="12454" xr:uid="{00000000-0005-0000-0000-0000D6340000}"/>
    <cellStyle name="20% - Accent4 8 2 4 2" xfId="34719" xr:uid="{00000000-0005-0000-0000-0000D7340000}"/>
    <cellStyle name="20% - Accent4 8 2 5" xfId="23627" xr:uid="{00000000-0005-0000-0000-0000D8340000}"/>
    <cellStyle name="20% - Accent4 8 3" xfId="4091" xr:uid="{00000000-0005-0000-0000-0000D9340000}"/>
    <cellStyle name="20% - Accent4 8 3 2" xfId="8674" xr:uid="{00000000-0005-0000-0000-0000DA340000}"/>
    <cellStyle name="20% - Accent4 8 3 2 2" xfId="19771" xr:uid="{00000000-0005-0000-0000-0000DB340000}"/>
    <cellStyle name="20% - Accent4 8 3 2 2 2" xfId="42035" xr:uid="{00000000-0005-0000-0000-0000DC340000}"/>
    <cellStyle name="20% - Accent4 8 3 2 3" xfId="30943" xr:uid="{00000000-0005-0000-0000-0000DD340000}"/>
    <cellStyle name="20% - Accent4 8 3 3" xfId="15188" xr:uid="{00000000-0005-0000-0000-0000DE340000}"/>
    <cellStyle name="20% - Accent4 8 3 3 2" xfId="37453" xr:uid="{00000000-0005-0000-0000-0000DF340000}"/>
    <cellStyle name="20% - Accent4 8 3 4" xfId="26361" xr:uid="{00000000-0005-0000-0000-0000E0340000}"/>
    <cellStyle name="20% - Accent4 8 4" xfId="2282" xr:uid="{00000000-0005-0000-0000-0000E1340000}"/>
    <cellStyle name="20% - Accent4 8 4 2" xfId="6865" xr:uid="{00000000-0005-0000-0000-0000E2340000}"/>
    <cellStyle name="20% - Accent4 8 4 2 2" xfId="17962" xr:uid="{00000000-0005-0000-0000-0000E3340000}"/>
    <cellStyle name="20% - Accent4 8 4 2 2 2" xfId="40226" xr:uid="{00000000-0005-0000-0000-0000E4340000}"/>
    <cellStyle name="20% - Accent4 8 4 2 3" xfId="29134" xr:uid="{00000000-0005-0000-0000-0000E5340000}"/>
    <cellStyle name="20% - Accent4 8 4 3" xfId="13379" xr:uid="{00000000-0005-0000-0000-0000E6340000}"/>
    <cellStyle name="20% - Accent4 8 4 3 2" xfId="35644" xr:uid="{00000000-0005-0000-0000-0000E7340000}"/>
    <cellStyle name="20% - Accent4 8 4 4" xfId="24552" xr:uid="{00000000-0005-0000-0000-0000E8340000}"/>
    <cellStyle name="20% - Accent4 8 5" xfId="5016" xr:uid="{00000000-0005-0000-0000-0000E9340000}"/>
    <cellStyle name="20% - Accent4 8 5 2" xfId="16113" xr:uid="{00000000-0005-0000-0000-0000EA340000}"/>
    <cellStyle name="20% - Accent4 8 5 2 2" xfId="38377" xr:uid="{00000000-0005-0000-0000-0000EB340000}"/>
    <cellStyle name="20% - Accent4 8 5 3" xfId="27285" xr:uid="{00000000-0005-0000-0000-0000EC340000}"/>
    <cellStyle name="20% - Accent4 8 6" xfId="425" xr:uid="{00000000-0005-0000-0000-0000ED340000}"/>
    <cellStyle name="20% - Accent4 8 6 2" xfId="11541" xr:uid="{00000000-0005-0000-0000-0000EE340000}"/>
    <cellStyle name="20% - Accent4 8 6 2 2" xfId="33807" xr:uid="{00000000-0005-0000-0000-0000EF340000}"/>
    <cellStyle name="20% - Accent4 8 6 3" xfId="22715" xr:uid="{00000000-0005-0000-0000-0000F0340000}"/>
    <cellStyle name="20% - Accent4 8 7" xfId="11318" xr:uid="{00000000-0005-0000-0000-0000F1340000}"/>
    <cellStyle name="20% - Accent4 8 7 2" xfId="33584" xr:uid="{00000000-0005-0000-0000-0000F2340000}"/>
    <cellStyle name="20% - Accent4 8 8" xfId="22492" xr:uid="{00000000-0005-0000-0000-0000F3340000}"/>
    <cellStyle name="20% - Accent4 80" xfId="9520" xr:uid="{00000000-0005-0000-0000-0000F4340000}"/>
    <cellStyle name="20% - Accent4 80 2" xfId="20616" xr:uid="{00000000-0005-0000-0000-0000F5340000}"/>
    <cellStyle name="20% - Accent4 80 2 2" xfId="42880" xr:uid="{00000000-0005-0000-0000-0000F6340000}"/>
    <cellStyle name="20% - Accent4 80 3" xfId="31788" xr:uid="{00000000-0005-0000-0000-0000F7340000}"/>
    <cellStyle name="20% - Accent4 81" xfId="9533" xr:uid="{00000000-0005-0000-0000-0000F8340000}"/>
    <cellStyle name="20% - Accent4 81 2" xfId="20629" xr:uid="{00000000-0005-0000-0000-0000F9340000}"/>
    <cellStyle name="20% - Accent4 81 2 2" xfId="42893" xr:uid="{00000000-0005-0000-0000-0000FA340000}"/>
    <cellStyle name="20% - Accent4 81 3" xfId="31801" xr:uid="{00000000-0005-0000-0000-0000FB340000}"/>
    <cellStyle name="20% - Accent4 82" xfId="9559" xr:uid="{00000000-0005-0000-0000-0000FC340000}"/>
    <cellStyle name="20% - Accent4 82 2" xfId="20655" xr:uid="{00000000-0005-0000-0000-0000FD340000}"/>
    <cellStyle name="20% - Accent4 82 2 2" xfId="42919" xr:uid="{00000000-0005-0000-0000-0000FE340000}"/>
    <cellStyle name="20% - Accent4 82 3" xfId="31827" xr:uid="{00000000-0005-0000-0000-0000FF340000}"/>
    <cellStyle name="20% - Accent4 83" xfId="9585" xr:uid="{00000000-0005-0000-0000-000000350000}"/>
    <cellStyle name="20% - Accent4 83 2" xfId="20681" xr:uid="{00000000-0005-0000-0000-000001350000}"/>
    <cellStyle name="20% - Accent4 83 2 2" xfId="42945" xr:uid="{00000000-0005-0000-0000-000002350000}"/>
    <cellStyle name="20% - Accent4 83 3" xfId="31853" xr:uid="{00000000-0005-0000-0000-000003350000}"/>
    <cellStyle name="20% - Accent4 84" xfId="9611" xr:uid="{00000000-0005-0000-0000-000004350000}"/>
    <cellStyle name="20% - Accent4 84 2" xfId="20707" xr:uid="{00000000-0005-0000-0000-000005350000}"/>
    <cellStyle name="20% - Accent4 84 2 2" xfId="42971" xr:uid="{00000000-0005-0000-0000-000006350000}"/>
    <cellStyle name="20% - Accent4 84 3" xfId="31879" xr:uid="{00000000-0005-0000-0000-000007350000}"/>
    <cellStyle name="20% - Accent4 85" xfId="9637" xr:uid="{00000000-0005-0000-0000-000008350000}"/>
    <cellStyle name="20% - Accent4 85 2" xfId="20733" xr:uid="{00000000-0005-0000-0000-000009350000}"/>
    <cellStyle name="20% - Accent4 85 2 2" xfId="42997" xr:uid="{00000000-0005-0000-0000-00000A350000}"/>
    <cellStyle name="20% - Accent4 85 3" xfId="31905" xr:uid="{00000000-0005-0000-0000-00000B350000}"/>
    <cellStyle name="20% - Accent4 86" xfId="9663" xr:uid="{00000000-0005-0000-0000-00000C350000}"/>
    <cellStyle name="20% - Accent4 86 2" xfId="20759" xr:uid="{00000000-0005-0000-0000-00000D350000}"/>
    <cellStyle name="20% - Accent4 86 2 2" xfId="43023" xr:uid="{00000000-0005-0000-0000-00000E350000}"/>
    <cellStyle name="20% - Accent4 86 3" xfId="31931" xr:uid="{00000000-0005-0000-0000-00000F350000}"/>
    <cellStyle name="20% - Accent4 87" xfId="9689" xr:uid="{00000000-0005-0000-0000-000010350000}"/>
    <cellStyle name="20% - Accent4 87 2" xfId="20785" xr:uid="{00000000-0005-0000-0000-000011350000}"/>
    <cellStyle name="20% - Accent4 87 2 2" xfId="43049" xr:uid="{00000000-0005-0000-0000-000012350000}"/>
    <cellStyle name="20% - Accent4 87 3" xfId="31957" xr:uid="{00000000-0005-0000-0000-000013350000}"/>
    <cellStyle name="20% - Accent4 88" xfId="9715" xr:uid="{00000000-0005-0000-0000-000014350000}"/>
    <cellStyle name="20% - Accent4 88 2" xfId="20811" xr:uid="{00000000-0005-0000-0000-000015350000}"/>
    <cellStyle name="20% - Accent4 88 2 2" xfId="43075" xr:uid="{00000000-0005-0000-0000-000016350000}"/>
    <cellStyle name="20% - Accent4 88 3" xfId="31983" xr:uid="{00000000-0005-0000-0000-000017350000}"/>
    <cellStyle name="20% - Accent4 89" xfId="9741" xr:uid="{00000000-0005-0000-0000-000018350000}"/>
    <cellStyle name="20% - Accent4 89 2" xfId="20837" xr:uid="{00000000-0005-0000-0000-000019350000}"/>
    <cellStyle name="20% - Accent4 89 2 2" xfId="43101" xr:uid="{00000000-0005-0000-0000-00001A350000}"/>
    <cellStyle name="20% - Accent4 89 3" xfId="32009" xr:uid="{00000000-0005-0000-0000-00001B350000}"/>
    <cellStyle name="20% - Accent4 9" xfId="210" xr:uid="{00000000-0005-0000-0000-00001C350000}"/>
    <cellStyle name="20% - Accent4 9 2" xfId="1362" xr:uid="{00000000-0005-0000-0000-00001D350000}"/>
    <cellStyle name="20% - Accent4 9 2 2" xfId="3180" xr:uid="{00000000-0005-0000-0000-00001E350000}"/>
    <cellStyle name="20% - Accent4 9 2 2 2" xfId="7763" xr:uid="{00000000-0005-0000-0000-00001F350000}"/>
    <cellStyle name="20% - Accent4 9 2 2 2 2" xfId="18860" xr:uid="{00000000-0005-0000-0000-000020350000}"/>
    <cellStyle name="20% - Accent4 9 2 2 2 2 2" xfId="41124" xr:uid="{00000000-0005-0000-0000-000021350000}"/>
    <cellStyle name="20% - Accent4 9 2 2 2 3" xfId="30032" xr:uid="{00000000-0005-0000-0000-000022350000}"/>
    <cellStyle name="20% - Accent4 9 2 2 3" xfId="14277" xr:uid="{00000000-0005-0000-0000-000023350000}"/>
    <cellStyle name="20% - Accent4 9 2 2 3 2" xfId="36542" xr:uid="{00000000-0005-0000-0000-000024350000}"/>
    <cellStyle name="20% - Accent4 9 2 2 4" xfId="25450" xr:uid="{00000000-0005-0000-0000-000025350000}"/>
    <cellStyle name="20% - Accent4 9 2 3" xfId="5954" xr:uid="{00000000-0005-0000-0000-000026350000}"/>
    <cellStyle name="20% - Accent4 9 2 3 2" xfId="17051" xr:uid="{00000000-0005-0000-0000-000027350000}"/>
    <cellStyle name="20% - Accent4 9 2 3 2 2" xfId="39315" xr:uid="{00000000-0005-0000-0000-000028350000}"/>
    <cellStyle name="20% - Accent4 9 2 3 3" xfId="28223" xr:uid="{00000000-0005-0000-0000-000029350000}"/>
    <cellStyle name="20% - Accent4 9 2 4" xfId="12467" xr:uid="{00000000-0005-0000-0000-00002A350000}"/>
    <cellStyle name="20% - Accent4 9 2 4 2" xfId="34732" xr:uid="{00000000-0005-0000-0000-00002B350000}"/>
    <cellStyle name="20% - Accent4 9 2 5" xfId="23640" xr:uid="{00000000-0005-0000-0000-00002C350000}"/>
    <cellStyle name="20% - Accent4 9 3" xfId="4104" xr:uid="{00000000-0005-0000-0000-00002D350000}"/>
    <cellStyle name="20% - Accent4 9 3 2" xfId="8687" xr:uid="{00000000-0005-0000-0000-00002E350000}"/>
    <cellStyle name="20% - Accent4 9 3 2 2" xfId="19784" xr:uid="{00000000-0005-0000-0000-00002F350000}"/>
    <cellStyle name="20% - Accent4 9 3 2 2 2" xfId="42048" xr:uid="{00000000-0005-0000-0000-000030350000}"/>
    <cellStyle name="20% - Accent4 9 3 2 3" xfId="30956" xr:uid="{00000000-0005-0000-0000-000031350000}"/>
    <cellStyle name="20% - Accent4 9 3 3" xfId="15201" xr:uid="{00000000-0005-0000-0000-000032350000}"/>
    <cellStyle name="20% - Accent4 9 3 3 2" xfId="37466" xr:uid="{00000000-0005-0000-0000-000033350000}"/>
    <cellStyle name="20% - Accent4 9 3 4" xfId="26374" xr:uid="{00000000-0005-0000-0000-000034350000}"/>
    <cellStyle name="20% - Accent4 9 4" xfId="2295" xr:uid="{00000000-0005-0000-0000-000035350000}"/>
    <cellStyle name="20% - Accent4 9 4 2" xfId="6878" xr:uid="{00000000-0005-0000-0000-000036350000}"/>
    <cellStyle name="20% - Accent4 9 4 2 2" xfId="17975" xr:uid="{00000000-0005-0000-0000-000037350000}"/>
    <cellStyle name="20% - Accent4 9 4 2 2 2" xfId="40239" xr:uid="{00000000-0005-0000-0000-000038350000}"/>
    <cellStyle name="20% - Accent4 9 4 2 3" xfId="29147" xr:uid="{00000000-0005-0000-0000-000039350000}"/>
    <cellStyle name="20% - Accent4 9 4 3" xfId="13392" xr:uid="{00000000-0005-0000-0000-00003A350000}"/>
    <cellStyle name="20% - Accent4 9 4 3 2" xfId="35657" xr:uid="{00000000-0005-0000-0000-00003B350000}"/>
    <cellStyle name="20% - Accent4 9 4 4" xfId="24565" xr:uid="{00000000-0005-0000-0000-00003C350000}"/>
    <cellStyle name="20% - Accent4 9 5" xfId="5029" xr:uid="{00000000-0005-0000-0000-00003D350000}"/>
    <cellStyle name="20% - Accent4 9 5 2" xfId="16126" xr:uid="{00000000-0005-0000-0000-00003E350000}"/>
    <cellStyle name="20% - Accent4 9 5 2 2" xfId="38390" xr:uid="{00000000-0005-0000-0000-00003F350000}"/>
    <cellStyle name="20% - Accent4 9 5 3" xfId="27298" xr:uid="{00000000-0005-0000-0000-000040350000}"/>
    <cellStyle name="20% - Accent4 9 6" xfId="438" xr:uid="{00000000-0005-0000-0000-000041350000}"/>
    <cellStyle name="20% - Accent4 9 6 2" xfId="11554" xr:uid="{00000000-0005-0000-0000-000042350000}"/>
    <cellStyle name="20% - Accent4 9 6 2 2" xfId="33820" xr:uid="{00000000-0005-0000-0000-000043350000}"/>
    <cellStyle name="20% - Accent4 9 6 3" xfId="22728" xr:uid="{00000000-0005-0000-0000-000044350000}"/>
    <cellStyle name="20% - Accent4 9 7" xfId="11331" xr:uid="{00000000-0005-0000-0000-000045350000}"/>
    <cellStyle name="20% - Accent4 9 7 2" xfId="33597" xr:uid="{00000000-0005-0000-0000-000046350000}"/>
    <cellStyle name="20% - Accent4 9 8" xfId="22505" xr:uid="{00000000-0005-0000-0000-000047350000}"/>
    <cellStyle name="20% - Accent4 90" xfId="9767" xr:uid="{00000000-0005-0000-0000-000048350000}"/>
    <cellStyle name="20% - Accent4 90 2" xfId="20863" xr:uid="{00000000-0005-0000-0000-000049350000}"/>
    <cellStyle name="20% - Accent4 90 2 2" xfId="43127" xr:uid="{00000000-0005-0000-0000-00004A350000}"/>
    <cellStyle name="20% - Accent4 90 3" xfId="32035" xr:uid="{00000000-0005-0000-0000-00004B350000}"/>
    <cellStyle name="20% - Accent4 91" xfId="9793" xr:uid="{00000000-0005-0000-0000-00004C350000}"/>
    <cellStyle name="20% - Accent4 91 2" xfId="20889" xr:uid="{00000000-0005-0000-0000-00004D350000}"/>
    <cellStyle name="20% - Accent4 91 2 2" xfId="43153" xr:uid="{00000000-0005-0000-0000-00004E350000}"/>
    <cellStyle name="20% - Accent4 91 3" xfId="32061" xr:uid="{00000000-0005-0000-0000-00004F350000}"/>
    <cellStyle name="20% - Accent4 92" xfId="9819" xr:uid="{00000000-0005-0000-0000-000050350000}"/>
    <cellStyle name="20% - Accent4 92 2" xfId="20915" xr:uid="{00000000-0005-0000-0000-000051350000}"/>
    <cellStyle name="20% - Accent4 92 2 2" xfId="43179" xr:uid="{00000000-0005-0000-0000-000052350000}"/>
    <cellStyle name="20% - Accent4 92 3" xfId="32087" xr:uid="{00000000-0005-0000-0000-000053350000}"/>
    <cellStyle name="20% - Accent4 93" xfId="9845" xr:uid="{00000000-0005-0000-0000-000054350000}"/>
    <cellStyle name="20% - Accent4 93 2" xfId="20941" xr:uid="{00000000-0005-0000-0000-000055350000}"/>
    <cellStyle name="20% - Accent4 93 2 2" xfId="43205" xr:uid="{00000000-0005-0000-0000-000056350000}"/>
    <cellStyle name="20% - Accent4 93 3" xfId="32113" xr:uid="{00000000-0005-0000-0000-000057350000}"/>
    <cellStyle name="20% - Accent4 94" xfId="9871" xr:uid="{00000000-0005-0000-0000-000058350000}"/>
    <cellStyle name="20% - Accent4 94 2" xfId="20967" xr:uid="{00000000-0005-0000-0000-000059350000}"/>
    <cellStyle name="20% - Accent4 94 2 2" xfId="43231" xr:uid="{00000000-0005-0000-0000-00005A350000}"/>
    <cellStyle name="20% - Accent4 94 3" xfId="32139" xr:uid="{00000000-0005-0000-0000-00005B350000}"/>
    <cellStyle name="20% - Accent4 95" xfId="9897" xr:uid="{00000000-0005-0000-0000-00005C350000}"/>
    <cellStyle name="20% - Accent4 95 2" xfId="20993" xr:uid="{00000000-0005-0000-0000-00005D350000}"/>
    <cellStyle name="20% - Accent4 95 2 2" xfId="43257" xr:uid="{00000000-0005-0000-0000-00005E350000}"/>
    <cellStyle name="20% - Accent4 95 3" xfId="32165" xr:uid="{00000000-0005-0000-0000-00005F350000}"/>
    <cellStyle name="20% - Accent4 96" xfId="9910" xr:uid="{00000000-0005-0000-0000-000060350000}"/>
    <cellStyle name="20% - Accent4 96 2" xfId="21006" xr:uid="{00000000-0005-0000-0000-000061350000}"/>
    <cellStyle name="20% - Accent4 96 2 2" xfId="43270" xr:uid="{00000000-0005-0000-0000-000062350000}"/>
    <cellStyle name="20% - Accent4 96 3" xfId="32178" xr:uid="{00000000-0005-0000-0000-000063350000}"/>
    <cellStyle name="20% - Accent4 97" xfId="9936" xr:uid="{00000000-0005-0000-0000-000064350000}"/>
    <cellStyle name="20% - Accent4 97 2" xfId="21032" xr:uid="{00000000-0005-0000-0000-000065350000}"/>
    <cellStyle name="20% - Accent4 97 2 2" xfId="43296" xr:uid="{00000000-0005-0000-0000-000066350000}"/>
    <cellStyle name="20% - Accent4 97 3" xfId="32204" xr:uid="{00000000-0005-0000-0000-000067350000}"/>
    <cellStyle name="20% - Accent4 98" xfId="9949" xr:uid="{00000000-0005-0000-0000-000068350000}"/>
    <cellStyle name="20% - Accent4 98 2" xfId="21045" xr:uid="{00000000-0005-0000-0000-000069350000}"/>
    <cellStyle name="20% - Accent4 98 2 2" xfId="43309" xr:uid="{00000000-0005-0000-0000-00006A350000}"/>
    <cellStyle name="20% - Accent4 98 3" xfId="32217" xr:uid="{00000000-0005-0000-0000-00006B350000}"/>
    <cellStyle name="20% - Accent4 99" xfId="9962" xr:uid="{00000000-0005-0000-0000-00006C350000}"/>
    <cellStyle name="20% - Accent4 99 2" xfId="21058" xr:uid="{00000000-0005-0000-0000-00006D350000}"/>
    <cellStyle name="20% - Accent4 99 2 2" xfId="43322" xr:uid="{00000000-0005-0000-0000-00006E350000}"/>
    <cellStyle name="20% - Accent4 99 3" xfId="32230" xr:uid="{00000000-0005-0000-0000-00006F350000}"/>
    <cellStyle name="20% - Accent5" xfId="88" builtinId="46" customBuiltin="1"/>
    <cellStyle name="20% - Accent5 10" xfId="225" xr:uid="{00000000-0005-0000-0000-000071350000}"/>
    <cellStyle name="20% - Accent5 10 2" xfId="1377" xr:uid="{00000000-0005-0000-0000-000072350000}"/>
    <cellStyle name="20% - Accent5 10 2 2" xfId="3195" xr:uid="{00000000-0005-0000-0000-000073350000}"/>
    <cellStyle name="20% - Accent5 10 2 2 2" xfId="7778" xr:uid="{00000000-0005-0000-0000-000074350000}"/>
    <cellStyle name="20% - Accent5 10 2 2 2 2" xfId="18875" xr:uid="{00000000-0005-0000-0000-000075350000}"/>
    <cellStyle name="20% - Accent5 10 2 2 2 2 2" xfId="41139" xr:uid="{00000000-0005-0000-0000-000076350000}"/>
    <cellStyle name="20% - Accent5 10 2 2 2 3" xfId="30047" xr:uid="{00000000-0005-0000-0000-000077350000}"/>
    <cellStyle name="20% - Accent5 10 2 2 3" xfId="14292" xr:uid="{00000000-0005-0000-0000-000078350000}"/>
    <cellStyle name="20% - Accent5 10 2 2 3 2" xfId="36557" xr:uid="{00000000-0005-0000-0000-000079350000}"/>
    <cellStyle name="20% - Accent5 10 2 2 4" xfId="25465" xr:uid="{00000000-0005-0000-0000-00007A350000}"/>
    <cellStyle name="20% - Accent5 10 2 3" xfId="5969" xr:uid="{00000000-0005-0000-0000-00007B350000}"/>
    <cellStyle name="20% - Accent5 10 2 3 2" xfId="17066" xr:uid="{00000000-0005-0000-0000-00007C350000}"/>
    <cellStyle name="20% - Accent5 10 2 3 2 2" xfId="39330" xr:uid="{00000000-0005-0000-0000-00007D350000}"/>
    <cellStyle name="20% - Accent5 10 2 3 3" xfId="28238" xr:uid="{00000000-0005-0000-0000-00007E350000}"/>
    <cellStyle name="20% - Accent5 10 2 4" xfId="12482" xr:uid="{00000000-0005-0000-0000-00007F350000}"/>
    <cellStyle name="20% - Accent5 10 2 4 2" xfId="34747" xr:uid="{00000000-0005-0000-0000-000080350000}"/>
    <cellStyle name="20% - Accent5 10 2 5" xfId="23655" xr:uid="{00000000-0005-0000-0000-000081350000}"/>
    <cellStyle name="20% - Accent5 10 3" xfId="4119" xr:uid="{00000000-0005-0000-0000-000082350000}"/>
    <cellStyle name="20% - Accent5 10 3 2" xfId="8702" xr:uid="{00000000-0005-0000-0000-000083350000}"/>
    <cellStyle name="20% - Accent5 10 3 2 2" xfId="19799" xr:uid="{00000000-0005-0000-0000-000084350000}"/>
    <cellStyle name="20% - Accent5 10 3 2 2 2" xfId="42063" xr:uid="{00000000-0005-0000-0000-000085350000}"/>
    <cellStyle name="20% - Accent5 10 3 2 3" xfId="30971" xr:uid="{00000000-0005-0000-0000-000086350000}"/>
    <cellStyle name="20% - Accent5 10 3 3" xfId="15216" xr:uid="{00000000-0005-0000-0000-000087350000}"/>
    <cellStyle name="20% - Accent5 10 3 3 2" xfId="37481" xr:uid="{00000000-0005-0000-0000-000088350000}"/>
    <cellStyle name="20% - Accent5 10 3 4" xfId="26389" xr:uid="{00000000-0005-0000-0000-000089350000}"/>
    <cellStyle name="20% - Accent5 10 4" xfId="2310" xr:uid="{00000000-0005-0000-0000-00008A350000}"/>
    <cellStyle name="20% - Accent5 10 4 2" xfId="6893" xr:uid="{00000000-0005-0000-0000-00008B350000}"/>
    <cellStyle name="20% - Accent5 10 4 2 2" xfId="17990" xr:uid="{00000000-0005-0000-0000-00008C350000}"/>
    <cellStyle name="20% - Accent5 10 4 2 2 2" xfId="40254" xr:uid="{00000000-0005-0000-0000-00008D350000}"/>
    <cellStyle name="20% - Accent5 10 4 2 3" xfId="29162" xr:uid="{00000000-0005-0000-0000-00008E350000}"/>
    <cellStyle name="20% - Accent5 10 4 3" xfId="13407" xr:uid="{00000000-0005-0000-0000-00008F350000}"/>
    <cellStyle name="20% - Accent5 10 4 3 2" xfId="35672" xr:uid="{00000000-0005-0000-0000-000090350000}"/>
    <cellStyle name="20% - Accent5 10 4 4" xfId="24580" xr:uid="{00000000-0005-0000-0000-000091350000}"/>
    <cellStyle name="20% - Accent5 10 5" xfId="5044" xr:uid="{00000000-0005-0000-0000-000092350000}"/>
    <cellStyle name="20% - Accent5 10 5 2" xfId="16141" xr:uid="{00000000-0005-0000-0000-000093350000}"/>
    <cellStyle name="20% - Accent5 10 5 2 2" xfId="38405" xr:uid="{00000000-0005-0000-0000-000094350000}"/>
    <cellStyle name="20% - Accent5 10 5 3" xfId="27313" xr:uid="{00000000-0005-0000-0000-000095350000}"/>
    <cellStyle name="20% - Accent5 10 6" xfId="453" xr:uid="{00000000-0005-0000-0000-000096350000}"/>
    <cellStyle name="20% - Accent5 10 6 2" xfId="11569" xr:uid="{00000000-0005-0000-0000-000097350000}"/>
    <cellStyle name="20% - Accent5 10 6 2 2" xfId="33835" xr:uid="{00000000-0005-0000-0000-000098350000}"/>
    <cellStyle name="20% - Accent5 10 6 3" xfId="22743" xr:uid="{00000000-0005-0000-0000-000099350000}"/>
    <cellStyle name="20% - Accent5 10 7" xfId="11346" xr:uid="{00000000-0005-0000-0000-00009A350000}"/>
    <cellStyle name="20% - Accent5 10 7 2" xfId="33612" xr:uid="{00000000-0005-0000-0000-00009B350000}"/>
    <cellStyle name="20% - Accent5 10 8" xfId="22520" xr:uid="{00000000-0005-0000-0000-00009C350000}"/>
    <cellStyle name="20% - Accent5 100" xfId="9977" xr:uid="{00000000-0005-0000-0000-00009D350000}"/>
    <cellStyle name="20% - Accent5 100 2" xfId="21073" xr:uid="{00000000-0005-0000-0000-00009E350000}"/>
    <cellStyle name="20% - Accent5 100 2 2" xfId="43337" xr:uid="{00000000-0005-0000-0000-00009F350000}"/>
    <cellStyle name="20% - Accent5 100 3" xfId="32245" xr:uid="{00000000-0005-0000-0000-0000A0350000}"/>
    <cellStyle name="20% - Accent5 101" xfId="9990" xr:uid="{00000000-0005-0000-0000-0000A1350000}"/>
    <cellStyle name="20% - Accent5 101 2" xfId="21086" xr:uid="{00000000-0005-0000-0000-0000A2350000}"/>
    <cellStyle name="20% - Accent5 101 2 2" xfId="43350" xr:uid="{00000000-0005-0000-0000-0000A3350000}"/>
    <cellStyle name="20% - Accent5 101 3" xfId="32258" xr:uid="{00000000-0005-0000-0000-0000A4350000}"/>
    <cellStyle name="20% - Accent5 102" xfId="10003" xr:uid="{00000000-0005-0000-0000-0000A5350000}"/>
    <cellStyle name="20% - Accent5 102 2" xfId="21099" xr:uid="{00000000-0005-0000-0000-0000A6350000}"/>
    <cellStyle name="20% - Accent5 102 2 2" xfId="43363" xr:uid="{00000000-0005-0000-0000-0000A7350000}"/>
    <cellStyle name="20% - Accent5 102 3" xfId="32271" xr:uid="{00000000-0005-0000-0000-0000A8350000}"/>
    <cellStyle name="20% - Accent5 103" xfId="10016" xr:uid="{00000000-0005-0000-0000-0000A9350000}"/>
    <cellStyle name="20% - Accent5 103 2" xfId="21112" xr:uid="{00000000-0005-0000-0000-0000AA350000}"/>
    <cellStyle name="20% - Accent5 103 2 2" xfId="43376" xr:uid="{00000000-0005-0000-0000-0000AB350000}"/>
    <cellStyle name="20% - Accent5 103 3" xfId="32284" xr:uid="{00000000-0005-0000-0000-0000AC350000}"/>
    <cellStyle name="20% - Accent5 104" xfId="10029" xr:uid="{00000000-0005-0000-0000-0000AD350000}"/>
    <cellStyle name="20% - Accent5 104 2" xfId="21125" xr:uid="{00000000-0005-0000-0000-0000AE350000}"/>
    <cellStyle name="20% - Accent5 104 2 2" xfId="43389" xr:uid="{00000000-0005-0000-0000-0000AF350000}"/>
    <cellStyle name="20% - Accent5 104 3" xfId="32297" xr:uid="{00000000-0005-0000-0000-0000B0350000}"/>
    <cellStyle name="20% - Accent5 105" xfId="10042" xr:uid="{00000000-0005-0000-0000-0000B1350000}"/>
    <cellStyle name="20% - Accent5 105 2" xfId="21138" xr:uid="{00000000-0005-0000-0000-0000B2350000}"/>
    <cellStyle name="20% - Accent5 105 2 2" xfId="43402" xr:uid="{00000000-0005-0000-0000-0000B3350000}"/>
    <cellStyle name="20% - Accent5 105 3" xfId="32310" xr:uid="{00000000-0005-0000-0000-0000B4350000}"/>
    <cellStyle name="20% - Accent5 106" xfId="10055" xr:uid="{00000000-0005-0000-0000-0000B5350000}"/>
    <cellStyle name="20% - Accent5 106 2" xfId="21151" xr:uid="{00000000-0005-0000-0000-0000B6350000}"/>
    <cellStyle name="20% - Accent5 106 2 2" xfId="43415" xr:uid="{00000000-0005-0000-0000-0000B7350000}"/>
    <cellStyle name="20% - Accent5 106 3" xfId="32323" xr:uid="{00000000-0005-0000-0000-0000B8350000}"/>
    <cellStyle name="20% - Accent5 107" xfId="10068" xr:uid="{00000000-0005-0000-0000-0000B9350000}"/>
    <cellStyle name="20% - Accent5 107 2" xfId="21164" xr:uid="{00000000-0005-0000-0000-0000BA350000}"/>
    <cellStyle name="20% - Accent5 107 2 2" xfId="43428" xr:uid="{00000000-0005-0000-0000-0000BB350000}"/>
    <cellStyle name="20% - Accent5 107 3" xfId="32336" xr:uid="{00000000-0005-0000-0000-0000BC350000}"/>
    <cellStyle name="20% - Accent5 108" xfId="10081" xr:uid="{00000000-0005-0000-0000-0000BD350000}"/>
    <cellStyle name="20% - Accent5 108 2" xfId="21177" xr:uid="{00000000-0005-0000-0000-0000BE350000}"/>
    <cellStyle name="20% - Accent5 108 2 2" xfId="43441" xr:uid="{00000000-0005-0000-0000-0000BF350000}"/>
    <cellStyle name="20% - Accent5 108 3" xfId="32349" xr:uid="{00000000-0005-0000-0000-0000C0350000}"/>
    <cellStyle name="20% - Accent5 109" xfId="10094" xr:uid="{00000000-0005-0000-0000-0000C1350000}"/>
    <cellStyle name="20% - Accent5 109 2" xfId="21190" xr:uid="{00000000-0005-0000-0000-0000C2350000}"/>
    <cellStyle name="20% - Accent5 109 2 2" xfId="43454" xr:uid="{00000000-0005-0000-0000-0000C3350000}"/>
    <cellStyle name="20% - Accent5 109 3" xfId="32362" xr:uid="{00000000-0005-0000-0000-0000C4350000}"/>
    <cellStyle name="20% - Accent5 11" xfId="238" xr:uid="{00000000-0005-0000-0000-0000C5350000}"/>
    <cellStyle name="20% - Accent5 11 2" xfId="1390" xr:uid="{00000000-0005-0000-0000-0000C6350000}"/>
    <cellStyle name="20% - Accent5 11 2 2" xfId="3208" xr:uid="{00000000-0005-0000-0000-0000C7350000}"/>
    <cellStyle name="20% - Accent5 11 2 2 2" xfId="7791" xr:uid="{00000000-0005-0000-0000-0000C8350000}"/>
    <cellStyle name="20% - Accent5 11 2 2 2 2" xfId="18888" xr:uid="{00000000-0005-0000-0000-0000C9350000}"/>
    <cellStyle name="20% - Accent5 11 2 2 2 2 2" xfId="41152" xr:uid="{00000000-0005-0000-0000-0000CA350000}"/>
    <cellStyle name="20% - Accent5 11 2 2 2 3" xfId="30060" xr:uid="{00000000-0005-0000-0000-0000CB350000}"/>
    <cellStyle name="20% - Accent5 11 2 2 3" xfId="14305" xr:uid="{00000000-0005-0000-0000-0000CC350000}"/>
    <cellStyle name="20% - Accent5 11 2 2 3 2" xfId="36570" xr:uid="{00000000-0005-0000-0000-0000CD350000}"/>
    <cellStyle name="20% - Accent5 11 2 2 4" xfId="25478" xr:uid="{00000000-0005-0000-0000-0000CE350000}"/>
    <cellStyle name="20% - Accent5 11 2 3" xfId="5982" xr:uid="{00000000-0005-0000-0000-0000CF350000}"/>
    <cellStyle name="20% - Accent5 11 2 3 2" xfId="17079" xr:uid="{00000000-0005-0000-0000-0000D0350000}"/>
    <cellStyle name="20% - Accent5 11 2 3 2 2" xfId="39343" xr:uid="{00000000-0005-0000-0000-0000D1350000}"/>
    <cellStyle name="20% - Accent5 11 2 3 3" xfId="28251" xr:uid="{00000000-0005-0000-0000-0000D2350000}"/>
    <cellStyle name="20% - Accent5 11 2 4" xfId="12495" xr:uid="{00000000-0005-0000-0000-0000D3350000}"/>
    <cellStyle name="20% - Accent5 11 2 4 2" xfId="34760" xr:uid="{00000000-0005-0000-0000-0000D4350000}"/>
    <cellStyle name="20% - Accent5 11 2 5" xfId="23668" xr:uid="{00000000-0005-0000-0000-0000D5350000}"/>
    <cellStyle name="20% - Accent5 11 3" xfId="4132" xr:uid="{00000000-0005-0000-0000-0000D6350000}"/>
    <cellStyle name="20% - Accent5 11 3 2" xfId="8715" xr:uid="{00000000-0005-0000-0000-0000D7350000}"/>
    <cellStyle name="20% - Accent5 11 3 2 2" xfId="19812" xr:uid="{00000000-0005-0000-0000-0000D8350000}"/>
    <cellStyle name="20% - Accent5 11 3 2 2 2" xfId="42076" xr:uid="{00000000-0005-0000-0000-0000D9350000}"/>
    <cellStyle name="20% - Accent5 11 3 2 3" xfId="30984" xr:uid="{00000000-0005-0000-0000-0000DA350000}"/>
    <cellStyle name="20% - Accent5 11 3 3" xfId="15229" xr:uid="{00000000-0005-0000-0000-0000DB350000}"/>
    <cellStyle name="20% - Accent5 11 3 3 2" xfId="37494" xr:uid="{00000000-0005-0000-0000-0000DC350000}"/>
    <cellStyle name="20% - Accent5 11 3 4" xfId="26402" xr:uid="{00000000-0005-0000-0000-0000DD350000}"/>
    <cellStyle name="20% - Accent5 11 4" xfId="2323" xr:uid="{00000000-0005-0000-0000-0000DE350000}"/>
    <cellStyle name="20% - Accent5 11 4 2" xfId="6906" xr:uid="{00000000-0005-0000-0000-0000DF350000}"/>
    <cellStyle name="20% - Accent5 11 4 2 2" xfId="18003" xr:uid="{00000000-0005-0000-0000-0000E0350000}"/>
    <cellStyle name="20% - Accent5 11 4 2 2 2" xfId="40267" xr:uid="{00000000-0005-0000-0000-0000E1350000}"/>
    <cellStyle name="20% - Accent5 11 4 2 3" xfId="29175" xr:uid="{00000000-0005-0000-0000-0000E2350000}"/>
    <cellStyle name="20% - Accent5 11 4 3" xfId="13420" xr:uid="{00000000-0005-0000-0000-0000E3350000}"/>
    <cellStyle name="20% - Accent5 11 4 3 2" xfId="35685" xr:uid="{00000000-0005-0000-0000-0000E4350000}"/>
    <cellStyle name="20% - Accent5 11 4 4" xfId="24593" xr:uid="{00000000-0005-0000-0000-0000E5350000}"/>
    <cellStyle name="20% - Accent5 11 5" xfId="5057" xr:uid="{00000000-0005-0000-0000-0000E6350000}"/>
    <cellStyle name="20% - Accent5 11 5 2" xfId="16154" xr:uid="{00000000-0005-0000-0000-0000E7350000}"/>
    <cellStyle name="20% - Accent5 11 5 2 2" xfId="38418" xr:uid="{00000000-0005-0000-0000-0000E8350000}"/>
    <cellStyle name="20% - Accent5 11 5 3" xfId="27326" xr:uid="{00000000-0005-0000-0000-0000E9350000}"/>
    <cellStyle name="20% - Accent5 11 6" xfId="466" xr:uid="{00000000-0005-0000-0000-0000EA350000}"/>
    <cellStyle name="20% - Accent5 11 6 2" xfId="11582" xr:uid="{00000000-0005-0000-0000-0000EB350000}"/>
    <cellStyle name="20% - Accent5 11 6 2 2" xfId="33848" xr:uid="{00000000-0005-0000-0000-0000EC350000}"/>
    <cellStyle name="20% - Accent5 11 6 3" xfId="22756" xr:uid="{00000000-0005-0000-0000-0000ED350000}"/>
    <cellStyle name="20% - Accent5 11 7" xfId="11359" xr:uid="{00000000-0005-0000-0000-0000EE350000}"/>
    <cellStyle name="20% - Accent5 11 7 2" xfId="33625" xr:uid="{00000000-0005-0000-0000-0000EF350000}"/>
    <cellStyle name="20% - Accent5 11 8" xfId="22533" xr:uid="{00000000-0005-0000-0000-0000F0350000}"/>
    <cellStyle name="20% - Accent5 110" xfId="10107" xr:uid="{00000000-0005-0000-0000-0000F1350000}"/>
    <cellStyle name="20% - Accent5 110 2" xfId="21203" xr:uid="{00000000-0005-0000-0000-0000F2350000}"/>
    <cellStyle name="20% - Accent5 110 2 2" xfId="43467" xr:uid="{00000000-0005-0000-0000-0000F3350000}"/>
    <cellStyle name="20% - Accent5 110 3" xfId="32375" xr:uid="{00000000-0005-0000-0000-0000F4350000}"/>
    <cellStyle name="20% - Accent5 111" xfId="10120" xr:uid="{00000000-0005-0000-0000-0000F5350000}"/>
    <cellStyle name="20% - Accent5 111 2" xfId="21216" xr:uid="{00000000-0005-0000-0000-0000F6350000}"/>
    <cellStyle name="20% - Accent5 111 2 2" xfId="43480" xr:uid="{00000000-0005-0000-0000-0000F7350000}"/>
    <cellStyle name="20% - Accent5 111 3" xfId="32388" xr:uid="{00000000-0005-0000-0000-0000F8350000}"/>
    <cellStyle name="20% - Accent5 112" xfId="10133" xr:uid="{00000000-0005-0000-0000-0000F9350000}"/>
    <cellStyle name="20% - Accent5 112 2" xfId="21229" xr:uid="{00000000-0005-0000-0000-0000FA350000}"/>
    <cellStyle name="20% - Accent5 112 2 2" xfId="43493" xr:uid="{00000000-0005-0000-0000-0000FB350000}"/>
    <cellStyle name="20% - Accent5 112 3" xfId="32401" xr:uid="{00000000-0005-0000-0000-0000FC350000}"/>
    <cellStyle name="20% - Accent5 113" xfId="10146" xr:uid="{00000000-0005-0000-0000-0000FD350000}"/>
    <cellStyle name="20% - Accent5 113 2" xfId="21242" xr:uid="{00000000-0005-0000-0000-0000FE350000}"/>
    <cellStyle name="20% - Accent5 113 2 2" xfId="43506" xr:uid="{00000000-0005-0000-0000-0000FF350000}"/>
    <cellStyle name="20% - Accent5 113 3" xfId="32414" xr:uid="{00000000-0005-0000-0000-000000360000}"/>
    <cellStyle name="20% - Accent5 114" xfId="10159" xr:uid="{00000000-0005-0000-0000-000001360000}"/>
    <cellStyle name="20% - Accent5 114 2" xfId="21255" xr:uid="{00000000-0005-0000-0000-000002360000}"/>
    <cellStyle name="20% - Accent5 114 2 2" xfId="43519" xr:uid="{00000000-0005-0000-0000-000003360000}"/>
    <cellStyle name="20% - Accent5 114 3" xfId="32427" xr:uid="{00000000-0005-0000-0000-000004360000}"/>
    <cellStyle name="20% - Accent5 115" xfId="10172" xr:uid="{00000000-0005-0000-0000-000005360000}"/>
    <cellStyle name="20% - Accent5 115 2" xfId="21268" xr:uid="{00000000-0005-0000-0000-000006360000}"/>
    <cellStyle name="20% - Accent5 115 2 2" xfId="43532" xr:uid="{00000000-0005-0000-0000-000007360000}"/>
    <cellStyle name="20% - Accent5 115 3" xfId="32440" xr:uid="{00000000-0005-0000-0000-000008360000}"/>
    <cellStyle name="20% - Accent5 116" xfId="10185" xr:uid="{00000000-0005-0000-0000-000009360000}"/>
    <cellStyle name="20% - Accent5 116 2" xfId="21281" xr:uid="{00000000-0005-0000-0000-00000A360000}"/>
    <cellStyle name="20% - Accent5 116 2 2" xfId="43545" xr:uid="{00000000-0005-0000-0000-00000B360000}"/>
    <cellStyle name="20% - Accent5 116 3" xfId="32453" xr:uid="{00000000-0005-0000-0000-00000C360000}"/>
    <cellStyle name="20% - Accent5 117" xfId="10198" xr:uid="{00000000-0005-0000-0000-00000D360000}"/>
    <cellStyle name="20% - Accent5 117 2" xfId="21294" xr:uid="{00000000-0005-0000-0000-00000E360000}"/>
    <cellStyle name="20% - Accent5 117 2 2" xfId="43558" xr:uid="{00000000-0005-0000-0000-00000F360000}"/>
    <cellStyle name="20% - Accent5 117 3" xfId="32466" xr:uid="{00000000-0005-0000-0000-000010360000}"/>
    <cellStyle name="20% - Accent5 118" xfId="10211" xr:uid="{00000000-0005-0000-0000-000011360000}"/>
    <cellStyle name="20% - Accent5 118 2" xfId="21307" xr:uid="{00000000-0005-0000-0000-000012360000}"/>
    <cellStyle name="20% - Accent5 118 2 2" xfId="43571" xr:uid="{00000000-0005-0000-0000-000013360000}"/>
    <cellStyle name="20% - Accent5 118 3" xfId="32479" xr:uid="{00000000-0005-0000-0000-000014360000}"/>
    <cellStyle name="20% - Accent5 119" xfId="10224" xr:uid="{00000000-0005-0000-0000-000015360000}"/>
    <cellStyle name="20% - Accent5 119 2" xfId="21320" xr:uid="{00000000-0005-0000-0000-000016360000}"/>
    <cellStyle name="20% - Accent5 119 2 2" xfId="43584" xr:uid="{00000000-0005-0000-0000-000017360000}"/>
    <cellStyle name="20% - Accent5 119 3" xfId="32492" xr:uid="{00000000-0005-0000-0000-000018360000}"/>
    <cellStyle name="20% - Accent5 12" xfId="251" xr:uid="{00000000-0005-0000-0000-000019360000}"/>
    <cellStyle name="20% - Accent5 12 2" xfId="1403" xr:uid="{00000000-0005-0000-0000-00001A360000}"/>
    <cellStyle name="20% - Accent5 12 2 2" xfId="3221" xr:uid="{00000000-0005-0000-0000-00001B360000}"/>
    <cellStyle name="20% - Accent5 12 2 2 2" xfId="7804" xr:uid="{00000000-0005-0000-0000-00001C360000}"/>
    <cellStyle name="20% - Accent5 12 2 2 2 2" xfId="18901" xr:uid="{00000000-0005-0000-0000-00001D360000}"/>
    <cellStyle name="20% - Accent5 12 2 2 2 2 2" xfId="41165" xr:uid="{00000000-0005-0000-0000-00001E360000}"/>
    <cellStyle name="20% - Accent5 12 2 2 2 3" xfId="30073" xr:uid="{00000000-0005-0000-0000-00001F360000}"/>
    <cellStyle name="20% - Accent5 12 2 2 3" xfId="14318" xr:uid="{00000000-0005-0000-0000-000020360000}"/>
    <cellStyle name="20% - Accent5 12 2 2 3 2" xfId="36583" xr:uid="{00000000-0005-0000-0000-000021360000}"/>
    <cellStyle name="20% - Accent5 12 2 2 4" xfId="25491" xr:uid="{00000000-0005-0000-0000-000022360000}"/>
    <cellStyle name="20% - Accent5 12 2 3" xfId="5995" xr:uid="{00000000-0005-0000-0000-000023360000}"/>
    <cellStyle name="20% - Accent5 12 2 3 2" xfId="17092" xr:uid="{00000000-0005-0000-0000-000024360000}"/>
    <cellStyle name="20% - Accent5 12 2 3 2 2" xfId="39356" xr:uid="{00000000-0005-0000-0000-000025360000}"/>
    <cellStyle name="20% - Accent5 12 2 3 3" xfId="28264" xr:uid="{00000000-0005-0000-0000-000026360000}"/>
    <cellStyle name="20% - Accent5 12 2 4" xfId="12508" xr:uid="{00000000-0005-0000-0000-000027360000}"/>
    <cellStyle name="20% - Accent5 12 2 4 2" xfId="34773" xr:uid="{00000000-0005-0000-0000-000028360000}"/>
    <cellStyle name="20% - Accent5 12 2 5" xfId="23681" xr:uid="{00000000-0005-0000-0000-000029360000}"/>
    <cellStyle name="20% - Accent5 12 3" xfId="4145" xr:uid="{00000000-0005-0000-0000-00002A360000}"/>
    <cellStyle name="20% - Accent5 12 3 2" xfId="8728" xr:uid="{00000000-0005-0000-0000-00002B360000}"/>
    <cellStyle name="20% - Accent5 12 3 2 2" xfId="19825" xr:uid="{00000000-0005-0000-0000-00002C360000}"/>
    <cellStyle name="20% - Accent5 12 3 2 2 2" xfId="42089" xr:uid="{00000000-0005-0000-0000-00002D360000}"/>
    <cellStyle name="20% - Accent5 12 3 2 3" xfId="30997" xr:uid="{00000000-0005-0000-0000-00002E360000}"/>
    <cellStyle name="20% - Accent5 12 3 3" xfId="15242" xr:uid="{00000000-0005-0000-0000-00002F360000}"/>
    <cellStyle name="20% - Accent5 12 3 3 2" xfId="37507" xr:uid="{00000000-0005-0000-0000-000030360000}"/>
    <cellStyle name="20% - Accent5 12 3 4" xfId="26415" xr:uid="{00000000-0005-0000-0000-000031360000}"/>
    <cellStyle name="20% - Accent5 12 4" xfId="2336" xr:uid="{00000000-0005-0000-0000-000032360000}"/>
    <cellStyle name="20% - Accent5 12 4 2" xfId="6919" xr:uid="{00000000-0005-0000-0000-000033360000}"/>
    <cellStyle name="20% - Accent5 12 4 2 2" xfId="18016" xr:uid="{00000000-0005-0000-0000-000034360000}"/>
    <cellStyle name="20% - Accent5 12 4 2 2 2" xfId="40280" xr:uid="{00000000-0005-0000-0000-000035360000}"/>
    <cellStyle name="20% - Accent5 12 4 2 3" xfId="29188" xr:uid="{00000000-0005-0000-0000-000036360000}"/>
    <cellStyle name="20% - Accent5 12 4 3" xfId="13433" xr:uid="{00000000-0005-0000-0000-000037360000}"/>
    <cellStyle name="20% - Accent5 12 4 3 2" xfId="35698" xr:uid="{00000000-0005-0000-0000-000038360000}"/>
    <cellStyle name="20% - Accent5 12 4 4" xfId="24606" xr:uid="{00000000-0005-0000-0000-000039360000}"/>
    <cellStyle name="20% - Accent5 12 5" xfId="5070" xr:uid="{00000000-0005-0000-0000-00003A360000}"/>
    <cellStyle name="20% - Accent5 12 5 2" xfId="16167" xr:uid="{00000000-0005-0000-0000-00003B360000}"/>
    <cellStyle name="20% - Accent5 12 5 2 2" xfId="38431" xr:uid="{00000000-0005-0000-0000-00003C360000}"/>
    <cellStyle name="20% - Accent5 12 5 3" xfId="27339" xr:uid="{00000000-0005-0000-0000-00003D360000}"/>
    <cellStyle name="20% - Accent5 12 6" xfId="479" xr:uid="{00000000-0005-0000-0000-00003E360000}"/>
    <cellStyle name="20% - Accent5 12 6 2" xfId="11595" xr:uid="{00000000-0005-0000-0000-00003F360000}"/>
    <cellStyle name="20% - Accent5 12 6 2 2" xfId="33861" xr:uid="{00000000-0005-0000-0000-000040360000}"/>
    <cellStyle name="20% - Accent5 12 6 3" xfId="22769" xr:uid="{00000000-0005-0000-0000-000041360000}"/>
    <cellStyle name="20% - Accent5 12 7" xfId="11372" xr:uid="{00000000-0005-0000-0000-000042360000}"/>
    <cellStyle name="20% - Accent5 12 7 2" xfId="33638" xr:uid="{00000000-0005-0000-0000-000043360000}"/>
    <cellStyle name="20% - Accent5 12 8" xfId="22546" xr:uid="{00000000-0005-0000-0000-000044360000}"/>
    <cellStyle name="20% - Accent5 120" xfId="10237" xr:uid="{00000000-0005-0000-0000-000045360000}"/>
    <cellStyle name="20% - Accent5 120 2" xfId="21333" xr:uid="{00000000-0005-0000-0000-000046360000}"/>
    <cellStyle name="20% - Accent5 120 2 2" xfId="43597" xr:uid="{00000000-0005-0000-0000-000047360000}"/>
    <cellStyle name="20% - Accent5 120 3" xfId="32505" xr:uid="{00000000-0005-0000-0000-000048360000}"/>
    <cellStyle name="20% - Accent5 121" xfId="10250" xr:uid="{00000000-0005-0000-0000-000049360000}"/>
    <cellStyle name="20% - Accent5 121 2" xfId="21346" xr:uid="{00000000-0005-0000-0000-00004A360000}"/>
    <cellStyle name="20% - Accent5 121 2 2" xfId="43610" xr:uid="{00000000-0005-0000-0000-00004B360000}"/>
    <cellStyle name="20% - Accent5 121 3" xfId="32518" xr:uid="{00000000-0005-0000-0000-00004C360000}"/>
    <cellStyle name="20% - Accent5 122" xfId="10276" xr:uid="{00000000-0005-0000-0000-00004D360000}"/>
    <cellStyle name="20% - Accent5 122 2" xfId="21372" xr:uid="{00000000-0005-0000-0000-00004E360000}"/>
    <cellStyle name="20% - Accent5 122 2 2" xfId="43636" xr:uid="{00000000-0005-0000-0000-00004F360000}"/>
    <cellStyle name="20% - Accent5 122 3" xfId="32544" xr:uid="{00000000-0005-0000-0000-000050360000}"/>
    <cellStyle name="20% - Accent5 123" xfId="10302" xr:uid="{00000000-0005-0000-0000-000051360000}"/>
    <cellStyle name="20% - Accent5 123 2" xfId="21398" xr:uid="{00000000-0005-0000-0000-000052360000}"/>
    <cellStyle name="20% - Accent5 123 2 2" xfId="43662" xr:uid="{00000000-0005-0000-0000-000053360000}"/>
    <cellStyle name="20% - Accent5 123 3" xfId="32570" xr:uid="{00000000-0005-0000-0000-000054360000}"/>
    <cellStyle name="20% - Accent5 124" xfId="10315" xr:uid="{00000000-0005-0000-0000-000055360000}"/>
    <cellStyle name="20% - Accent5 124 2" xfId="21411" xr:uid="{00000000-0005-0000-0000-000056360000}"/>
    <cellStyle name="20% - Accent5 124 2 2" xfId="43675" xr:uid="{00000000-0005-0000-0000-000057360000}"/>
    <cellStyle name="20% - Accent5 124 3" xfId="32583" xr:uid="{00000000-0005-0000-0000-000058360000}"/>
    <cellStyle name="20% - Accent5 125" xfId="10328" xr:uid="{00000000-0005-0000-0000-000059360000}"/>
    <cellStyle name="20% - Accent5 125 2" xfId="21424" xr:uid="{00000000-0005-0000-0000-00005A360000}"/>
    <cellStyle name="20% - Accent5 125 2 2" xfId="43688" xr:uid="{00000000-0005-0000-0000-00005B360000}"/>
    <cellStyle name="20% - Accent5 125 3" xfId="32596" xr:uid="{00000000-0005-0000-0000-00005C360000}"/>
    <cellStyle name="20% - Accent5 126" xfId="10354" xr:uid="{00000000-0005-0000-0000-00005D360000}"/>
    <cellStyle name="20% - Accent5 126 2" xfId="21450" xr:uid="{00000000-0005-0000-0000-00005E360000}"/>
    <cellStyle name="20% - Accent5 126 2 2" xfId="43714" xr:uid="{00000000-0005-0000-0000-00005F360000}"/>
    <cellStyle name="20% - Accent5 126 3" xfId="32622" xr:uid="{00000000-0005-0000-0000-000060360000}"/>
    <cellStyle name="20% - Accent5 127" xfId="10380" xr:uid="{00000000-0005-0000-0000-000061360000}"/>
    <cellStyle name="20% - Accent5 127 2" xfId="21476" xr:uid="{00000000-0005-0000-0000-000062360000}"/>
    <cellStyle name="20% - Accent5 127 2 2" xfId="43740" xr:uid="{00000000-0005-0000-0000-000063360000}"/>
    <cellStyle name="20% - Accent5 127 3" xfId="32648" xr:uid="{00000000-0005-0000-0000-000064360000}"/>
    <cellStyle name="20% - Accent5 128" xfId="10406" xr:uid="{00000000-0005-0000-0000-000065360000}"/>
    <cellStyle name="20% - Accent5 128 2" xfId="21502" xr:uid="{00000000-0005-0000-0000-000066360000}"/>
    <cellStyle name="20% - Accent5 128 2 2" xfId="43766" xr:uid="{00000000-0005-0000-0000-000067360000}"/>
    <cellStyle name="20% - Accent5 128 3" xfId="32674" xr:uid="{00000000-0005-0000-0000-000068360000}"/>
    <cellStyle name="20% - Accent5 129" xfId="10432" xr:uid="{00000000-0005-0000-0000-000069360000}"/>
    <cellStyle name="20% - Accent5 129 2" xfId="21528" xr:uid="{00000000-0005-0000-0000-00006A360000}"/>
    <cellStyle name="20% - Accent5 129 2 2" xfId="43792" xr:uid="{00000000-0005-0000-0000-00006B360000}"/>
    <cellStyle name="20% - Accent5 129 3" xfId="32700" xr:uid="{00000000-0005-0000-0000-00006C360000}"/>
    <cellStyle name="20% - Accent5 13" xfId="264" xr:uid="{00000000-0005-0000-0000-00006D360000}"/>
    <cellStyle name="20% - Accent5 13 2" xfId="1416" xr:uid="{00000000-0005-0000-0000-00006E360000}"/>
    <cellStyle name="20% - Accent5 13 2 2" xfId="3234" xr:uid="{00000000-0005-0000-0000-00006F360000}"/>
    <cellStyle name="20% - Accent5 13 2 2 2" xfId="7817" xr:uid="{00000000-0005-0000-0000-000070360000}"/>
    <cellStyle name="20% - Accent5 13 2 2 2 2" xfId="18914" xr:uid="{00000000-0005-0000-0000-000071360000}"/>
    <cellStyle name="20% - Accent5 13 2 2 2 2 2" xfId="41178" xr:uid="{00000000-0005-0000-0000-000072360000}"/>
    <cellStyle name="20% - Accent5 13 2 2 2 3" xfId="30086" xr:uid="{00000000-0005-0000-0000-000073360000}"/>
    <cellStyle name="20% - Accent5 13 2 2 3" xfId="14331" xr:uid="{00000000-0005-0000-0000-000074360000}"/>
    <cellStyle name="20% - Accent5 13 2 2 3 2" xfId="36596" xr:uid="{00000000-0005-0000-0000-000075360000}"/>
    <cellStyle name="20% - Accent5 13 2 2 4" xfId="25504" xr:uid="{00000000-0005-0000-0000-000076360000}"/>
    <cellStyle name="20% - Accent5 13 2 3" xfId="6008" xr:uid="{00000000-0005-0000-0000-000077360000}"/>
    <cellStyle name="20% - Accent5 13 2 3 2" xfId="17105" xr:uid="{00000000-0005-0000-0000-000078360000}"/>
    <cellStyle name="20% - Accent5 13 2 3 2 2" xfId="39369" xr:uid="{00000000-0005-0000-0000-000079360000}"/>
    <cellStyle name="20% - Accent5 13 2 3 3" xfId="28277" xr:uid="{00000000-0005-0000-0000-00007A360000}"/>
    <cellStyle name="20% - Accent5 13 2 4" xfId="12521" xr:uid="{00000000-0005-0000-0000-00007B360000}"/>
    <cellStyle name="20% - Accent5 13 2 4 2" xfId="34786" xr:uid="{00000000-0005-0000-0000-00007C360000}"/>
    <cellStyle name="20% - Accent5 13 2 5" xfId="23694" xr:uid="{00000000-0005-0000-0000-00007D360000}"/>
    <cellStyle name="20% - Accent5 13 3" xfId="4158" xr:uid="{00000000-0005-0000-0000-00007E360000}"/>
    <cellStyle name="20% - Accent5 13 3 2" xfId="8741" xr:uid="{00000000-0005-0000-0000-00007F360000}"/>
    <cellStyle name="20% - Accent5 13 3 2 2" xfId="19838" xr:uid="{00000000-0005-0000-0000-000080360000}"/>
    <cellStyle name="20% - Accent5 13 3 2 2 2" xfId="42102" xr:uid="{00000000-0005-0000-0000-000081360000}"/>
    <cellStyle name="20% - Accent5 13 3 2 3" xfId="31010" xr:uid="{00000000-0005-0000-0000-000082360000}"/>
    <cellStyle name="20% - Accent5 13 3 3" xfId="15255" xr:uid="{00000000-0005-0000-0000-000083360000}"/>
    <cellStyle name="20% - Accent5 13 3 3 2" xfId="37520" xr:uid="{00000000-0005-0000-0000-000084360000}"/>
    <cellStyle name="20% - Accent5 13 3 4" xfId="26428" xr:uid="{00000000-0005-0000-0000-000085360000}"/>
    <cellStyle name="20% - Accent5 13 4" xfId="2349" xr:uid="{00000000-0005-0000-0000-000086360000}"/>
    <cellStyle name="20% - Accent5 13 4 2" xfId="6932" xr:uid="{00000000-0005-0000-0000-000087360000}"/>
    <cellStyle name="20% - Accent5 13 4 2 2" xfId="18029" xr:uid="{00000000-0005-0000-0000-000088360000}"/>
    <cellStyle name="20% - Accent5 13 4 2 2 2" xfId="40293" xr:uid="{00000000-0005-0000-0000-000089360000}"/>
    <cellStyle name="20% - Accent5 13 4 2 3" xfId="29201" xr:uid="{00000000-0005-0000-0000-00008A360000}"/>
    <cellStyle name="20% - Accent5 13 4 3" xfId="13446" xr:uid="{00000000-0005-0000-0000-00008B360000}"/>
    <cellStyle name="20% - Accent5 13 4 3 2" xfId="35711" xr:uid="{00000000-0005-0000-0000-00008C360000}"/>
    <cellStyle name="20% - Accent5 13 4 4" xfId="24619" xr:uid="{00000000-0005-0000-0000-00008D360000}"/>
    <cellStyle name="20% - Accent5 13 5" xfId="5083" xr:uid="{00000000-0005-0000-0000-00008E360000}"/>
    <cellStyle name="20% - Accent5 13 5 2" xfId="16180" xr:uid="{00000000-0005-0000-0000-00008F360000}"/>
    <cellStyle name="20% - Accent5 13 5 2 2" xfId="38444" xr:uid="{00000000-0005-0000-0000-000090360000}"/>
    <cellStyle name="20% - Accent5 13 5 3" xfId="27352" xr:uid="{00000000-0005-0000-0000-000091360000}"/>
    <cellStyle name="20% - Accent5 13 6" xfId="492" xr:uid="{00000000-0005-0000-0000-000092360000}"/>
    <cellStyle name="20% - Accent5 13 6 2" xfId="11608" xr:uid="{00000000-0005-0000-0000-000093360000}"/>
    <cellStyle name="20% - Accent5 13 6 2 2" xfId="33874" xr:uid="{00000000-0005-0000-0000-000094360000}"/>
    <cellStyle name="20% - Accent5 13 6 3" xfId="22782" xr:uid="{00000000-0005-0000-0000-000095360000}"/>
    <cellStyle name="20% - Accent5 13 7" xfId="11385" xr:uid="{00000000-0005-0000-0000-000096360000}"/>
    <cellStyle name="20% - Accent5 13 7 2" xfId="33651" xr:uid="{00000000-0005-0000-0000-000097360000}"/>
    <cellStyle name="20% - Accent5 13 8" xfId="22559" xr:uid="{00000000-0005-0000-0000-000098360000}"/>
    <cellStyle name="20% - Accent5 130" xfId="10458" xr:uid="{00000000-0005-0000-0000-000099360000}"/>
    <cellStyle name="20% - Accent5 130 2" xfId="21554" xr:uid="{00000000-0005-0000-0000-00009A360000}"/>
    <cellStyle name="20% - Accent5 130 2 2" xfId="43818" xr:uid="{00000000-0005-0000-0000-00009B360000}"/>
    <cellStyle name="20% - Accent5 130 3" xfId="32726" xr:uid="{00000000-0005-0000-0000-00009C360000}"/>
    <cellStyle name="20% - Accent5 131" xfId="10484" xr:uid="{00000000-0005-0000-0000-00009D360000}"/>
    <cellStyle name="20% - Accent5 131 2" xfId="21580" xr:uid="{00000000-0005-0000-0000-00009E360000}"/>
    <cellStyle name="20% - Accent5 131 2 2" xfId="43844" xr:uid="{00000000-0005-0000-0000-00009F360000}"/>
    <cellStyle name="20% - Accent5 131 3" xfId="32752" xr:uid="{00000000-0005-0000-0000-0000A0360000}"/>
    <cellStyle name="20% - Accent5 132" xfId="10510" xr:uid="{00000000-0005-0000-0000-0000A1360000}"/>
    <cellStyle name="20% - Accent5 132 2" xfId="21606" xr:uid="{00000000-0005-0000-0000-0000A2360000}"/>
    <cellStyle name="20% - Accent5 132 2 2" xfId="43870" xr:uid="{00000000-0005-0000-0000-0000A3360000}"/>
    <cellStyle name="20% - Accent5 132 3" xfId="32778" xr:uid="{00000000-0005-0000-0000-0000A4360000}"/>
    <cellStyle name="20% - Accent5 133" xfId="10536" xr:uid="{00000000-0005-0000-0000-0000A5360000}"/>
    <cellStyle name="20% - Accent5 133 2" xfId="21632" xr:uid="{00000000-0005-0000-0000-0000A6360000}"/>
    <cellStyle name="20% - Accent5 133 2 2" xfId="43896" xr:uid="{00000000-0005-0000-0000-0000A7360000}"/>
    <cellStyle name="20% - Accent5 133 3" xfId="32804" xr:uid="{00000000-0005-0000-0000-0000A8360000}"/>
    <cellStyle name="20% - Accent5 134" xfId="10549" xr:uid="{00000000-0005-0000-0000-0000A9360000}"/>
    <cellStyle name="20% - Accent5 134 2" xfId="21645" xr:uid="{00000000-0005-0000-0000-0000AA360000}"/>
    <cellStyle name="20% - Accent5 134 2 2" xfId="43909" xr:uid="{00000000-0005-0000-0000-0000AB360000}"/>
    <cellStyle name="20% - Accent5 134 3" xfId="32817" xr:uid="{00000000-0005-0000-0000-0000AC360000}"/>
    <cellStyle name="20% - Accent5 135" xfId="10562" xr:uid="{00000000-0005-0000-0000-0000AD360000}"/>
    <cellStyle name="20% - Accent5 135 2" xfId="21658" xr:uid="{00000000-0005-0000-0000-0000AE360000}"/>
    <cellStyle name="20% - Accent5 135 2 2" xfId="43922" xr:uid="{00000000-0005-0000-0000-0000AF360000}"/>
    <cellStyle name="20% - Accent5 135 3" xfId="32830" xr:uid="{00000000-0005-0000-0000-0000B0360000}"/>
    <cellStyle name="20% - Accent5 136" xfId="10575" xr:uid="{00000000-0005-0000-0000-0000B1360000}"/>
    <cellStyle name="20% - Accent5 136 2" xfId="21671" xr:uid="{00000000-0005-0000-0000-0000B2360000}"/>
    <cellStyle name="20% - Accent5 136 2 2" xfId="43935" xr:uid="{00000000-0005-0000-0000-0000B3360000}"/>
    <cellStyle name="20% - Accent5 136 3" xfId="32843" xr:uid="{00000000-0005-0000-0000-0000B4360000}"/>
    <cellStyle name="20% - Accent5 137" xfId="10588" xr:uid="{00000000-0005-0000-0000-0000B5360000}"/>
    <cellStyle name="20% - Accent5 137 2" xfId="21684" xr:uid="{00000000-0005-0000-0000-0000B6360000}"/>
    <cellStyle name="20% - Accent5 137 2 2" xfId="43948" xr:uid="{00000000-0005-0000-0000-0000B7360000}"/>
    <cellStyle name="20% - Accent5 137 3" xfId="32856" xr:uid="{00000000-0005-0000-0000-0000B8360000}"/>
    <cellStyle name="20% - Accent5 138" xfId="10614" xr:uid="{00000000-0005-0000-0000-0000B9360000}"/>
    <cellStyle name="20% - Accent5 138 2" xfId="21710" xr:uid="{00000000-0005-0000-0000-0000BA360000}"/>
    <cellStyle name="20% - Accent5 138 2 2" xfId="43974" xr:uid="{00000000-0005-0000-0000-0000BB360000}"/>
    <cellStyle name="20% - Accent5 138 3" xfId="32882" xr:uid="{00000000-0005-0000-0000-0000BC360000}"/>
    <cellStyle name="20% - Accent5 139" xfId="10627" xr:uid="{00000000-0005-0000-0000-0000BD360000}"/>
    <cellStyle name="20% - Accent5 139 2" xfId="21723" xr:uid="{00000000-0005-0000-0000-0000BE360000}"/>
    <cellStyle name="20% - Accent5 139 2 2" xfId="43987" xr:uid="{00000000-0005-0000-0000-0000BF360000}"/>
    <cellStyle name="20% - Accent5 139 3" xfId="32895" xr:uid="{00000000-0005-0000-0000-0000C0360000}"/>
    <cellStyle name="20% - Accent5 14" xfId="303" xr:uid="{00000000-0005-0000-0000-0000C1360000}"/>
    <cellStyle name="20% - Accent5 14 2" xfId="1429" xr:uid="{00000000-0005-0000-0000-0000C2360000}"/>
    <cellStyle name="20% - Accent5 14 2 2" xfId="3247" xr:uid="{00000000-0005-0000-0000-0000C3360000}"/>
    <cellStyle name="20% - Accent5 14 2 2 2" xfId="7830" xr:uid="{00000000-0005-0000-0000-0000C4360000}"/>
    <cellStyle name="20% - Accent5 14 2 2 2 2" xfId="18927" xr:uid="{00000000-0005-0000-0000-0000C5360000}"/>
    <cellStyle name="20% - Accent5 14 2 2 2 2 2" xfId="41191" xr:uid="{00000000-0005-0000-0000-0000C6360000}"/>
    <cellStyle name="20% - Accent5 14 2 2 2 3" xfId="30099" xr:uid="{00000000-0005-0000-0000-0000C7360000}"/>
    <cellStyle name="20% - Accent5 14 2 2 3" xfId="14344" xr:uid="{00000000-0005-0000-0000-0000C8360000}"/>
    <cellStyle name="20% - Accent5 14 2 2 3 2" xfId="36609" xr:uid="{00000000-0005-0000-0000-0000C9360000}"/>
    <cellStyle name="20% - Accent5 14 2 2 4" xfId="25517" xr:uid="{00000000-0005-0000-0000-0000CA360000}"/>
    <cellStyle name="20% - Accent5 14 2 3" xfId="6021" xr:uid="{00000000-0005-0000-0000-0000CB360000}"/>
    <cellStyle name="20% - Accent5 14 2 3 2" xfId="17118" xr:uid="{00000000-0005-0000-0000-0000CC360000}"/>
    <cellStyle name="20% - Accent5 14 2 3 2 2" xfId="39382" xr:uid="{00000000-0005-0000-0000-0000CD360000}"/>
    <cellStyle name="20% - Accent5 14 2 3 3" xfId="28290" xr:uid="{00000000-0005-0000-0000-0000CE360000}"/>
    <cellStyle name="20% - Accent5 14 2 4" xfId="12534" xr:uid="{00000000-0005-0000-0000-0000CF360000}"/>
    <cellStyle name="20% - Accent5 14 2 4 2" xfId="34799" xr:uid="{00000000-0005-0000-0000-0000D0360000}"/>
    <cellStyle name="20% - Accent5 14 2 5" xfId="23707" xr:uid="{00000000-0005-0000-0000-0000D1360000}"/>
    <cellStyle name="20% - Accent5 14 3" xfId="4171" xr:uid="{00000000-0005-0000-0000-0000D2360000}"/>
    <cellStyle name="20% - Accent5 14 3 2" xfId="8754" xr:uid="{00000000-0005-0000-0000-0000D3360000}"/>
    <cellStyle name="20% - Accent5 14 3 2 2" xfId="19851" xr:uid="{00000000-0005-0000-0000-0000D4360000}"/>
    <cellStyle name="20% - Accent5 14 3 2 2 2" xfId="42115" xr:uid="{00000000-0005-0000-0000-0000D5360000}"/>
    <cellStyle name="20% - Accent5 14 3 2 3" xfId="31023" xr:uid="{00000000-0005-0000-0000-0000D6360000}"/>
    <cellStyle name="20% - Accent5 14 3 3" xfId="15268" xr:uid="{00000000-0005-0000-0000-0000D7360000}"/>
    <cellStyle name="20% - Accent5 14 3 3 2" xfId="37533" xr:uid="{00000000-0005-0000-0000-0000D8360000}"/>
    <cellStyle name="20% - Accent5 14 3 4" xfId="26441" xr:uid="{00000000-0005-0000-0000-0000D9360000}"/>
    <cellStyle name="20% - Accent5 14 4" xfId="2362" xr:uid="{00000000-0005-0000-0000-0000DA360000}"/>
    <cellStyle name="20% - Accent5 14 4 2" xfId="6945" xr:uid="{00000000-0005-0000-0000-0000DB360000}"/>
    <cellStyle name="20% - Accent5 14 4 2 2" xfId="18042" xr:uid="{00000000-0005-0000-0000-0000DC360000}"/>
    <cellStyle name="20% - Accent5 14 4 2 2 2" xfId="40306" xr:uid="{00000000-0005-0000-0000-0000DD360000}"/>
    <cellStyle name="20% - Accent5 14 4 2 3" xfId="29214" xr:uid="{00000000-0005-0000-0000-0000DE360000}"/>
    <cellStyle name="20% - Accent5 14 4 3" xfId="13459" xr:uid="{00000000-0005-0000-0000-0000DF360000}"/>
    <cellStyle name="20% - Accent5 14 4 3 2" xfId="35724" xr:uid="{00000000-0005-0000-0000-0000E0360000}"/>
    <cellStyle name="20% - Accent5 14 4 4" xfId="24632" xr:uid="{00000000-0005-0000-0000-0000E1360000}"/>
    <cellStyle name="20% - Accent5 14 5" xfId="5096" xr:uid="{00000000-0005-0000-0000-0000E2360000}"/>
    <cellStyle name="20% - Accent5 14 5 2" xfId="16193" xr:uid="{00000000-0005-0000-0000-0000E3360000}"/>
    <cellStyle name="20% - Accent5 14 5 2 2" xfId="38457" xr:uid="{00000000-0005-0000-0000-0000E4360000}"/>
    <cellStyle name="20% - Accent5 14 5 3" xfId="27365" xr:uid="{00000000-0005-0000-0000-0000E5360000}"/>
    <cellStyle name="20% - Accent5 14 6" xfId="505" xr:uid="{00000000-0005-0000-0000-0000E6360000}"/>
    <cellStyle name="20% - Accent5 14 6 2" xfId="11621" xr:uid="{00000000-0005-0000-0000-0000E7360000}"/>
    <cellStyle name="20% - Accent5 14 6 2 2" xfId="33887" xr:uid="{00000000-0005-0000-0000-0000E8360000}"/>
    <cellStyle name="20% - Accent5 14 6 3" xfId="22795" xr:uid="{00000000-0005-0000-0000-0000E9360000}"/>
    <cellStyle name="20% - Accent5 14 7" xfId="11424" xr:uid="{00000000-0005-0000-0000-0000EA360000}"/>
    <cellStyle name="20% - Accent5 14 7 2" xfId="33690" xr:uid="{00000000-0005-0000-0000-0000EB360000}"/>
    <cellStyle name="20% - Accent5 14 8" xfId="22598" xr:uid="{00000000-0005-0000-0000-0000EC360000}"/>
    <cellStyle name="20% - Accent5 140" xfId="10640" xr:uid="{00000000-0005-0000-0000-0000ED360000}"/>
    <cellStyle name="20% - Accent5 140 2" xfId="21736" xr:uid="{00000000-0005-0000-0000-0000EE360000}"/>
    <cellStyle name="20% - Accent5 140 2 2" xfId="44000" xr:uid="{00000000-0005-0000-0000-0000EF360000}"/>
    <cellStyle name="20% - Accent5 140 3" xfId="32908" xr:uid="{00000000-0005-0000-0000-0000F0360000}"/>
    <cellStyle name="20% - Accent5 141" xfId="10653" xr:uid="{00000000-0005-0000-0000-0000F1360000}"/>
    <cellStyle name="20% - Accent5 141 2" xfId="21749" xr:uid="{00000000-0005-0000-0000-0000F2360000}"/>
    <cellStyle name="20% - Accent5 141 2 2" xfId="44013" xr:uid="{00000000-0005-0000-0000-0000F3360000}"/>
    <cellStyle name="20% - Accent5 141 3" xfId="32921" xr:uid="{00000000-0005-0000-0000-0000F4360000}"/>
    <cellStyle name="20% - Accent5 142" xfId="10666" xr:uid="{00000000-0005-0000-0000-0000F5360000}"/>
    <cellStyle name="20% - Accent5 142 2" xfId="21762" xr:uid="{00000000-0005-0000-0000-0000F6360000}"/>
    <cellStyle name="20% - Accent5 142 2 2" xfId="44026" xr:uid="{00000000-0005-0000-0000-0000F7360000}"/>
    <cellStyle name="20% - Accent5 142 3" xfId="32934" xr:uid="{00000000-0005-0000-0000-0000F8360000}"/>
    <cellStyle name="20% - Accent5 143" xfId="10679" xr:uid="{00000000-0005-0000-0000-0000F9360000}"/>
    <cellStyle name="20% - Accent5 143 2" xfId="21775" xr:uid="{00000000-0005-0000-0000-0000FA360000}"/>
    <cellStyle name="20% - Accent5 143 2 2" xfId="44039" xr:uid="{00000000-0005-0000-0000-0000FB360000}"/>
    <cellStyle name="20% - Accent5 143 3" xfId="32947" xr:uid="{00000000-0005-0000-0000-0000FC360000}"/>
    <cellStyle name="20% - Accent5 144" xfId="10692" xr:uid="{00000000-0005-0000-0000-0000FD360000}"/>
    <cellStyle name="20% - Accent5 144 2" xfId="21788" xr:uid="{00000000-0005-0000-0000-0000FE360000}"/>
    <cellStyle name="20% - Accent5 144 2 2" xfId="44052" xr:uid="{00000000-0005-0000-0000-0000FF360000}"/>
    <cellStyle name="20% - Accent5 144 3" xfId="32960" xr:uid="{00000000-0005-0000-0000-000000370000}"/>
    <cellStyle name="20% - Accent5 145" xfId="10705" xr:uid="{00000000-0005-0000-0000-000001370000}"/>
    <cellStyle name="20% - Accent5 145 2" xfId="21801" xr:uid="{00000000-0005-0000-0000-000002370000}"/>
    <cellStyle name="20% - Accent5 145 2 2" xfId="44065" xr:uid="{00000000-0005-0000-0000-000003370000}"/>
    <cellStyle name="20% - Accent5 145 3" xfId="32973" xr:uid="{00000000-0005-0000-0000-000004370000}"/>
    <cellStyle name="20% - Accent5 146" xfId="10718" xr:uid="{00000000-0005-0000-0000-000005370000}"/>
    <cellStyle name="20% - Accent5 146 2" xfId="21814" xr:uid="{00000000-0005-0000-0000-000006370000}"/>
    <cellStyle name="20% - Accent5 146 2 2" xfId="44078" xr:uid="{00000000-0005-0000-0000-000007370000}"/>
    <cellStyle name="20% - Accent5 146 3" xfId="32986" xr:uid="{00000000-0005-0000-0000-000008370000}"/>
    <cellStyle name="20% - Accent5 147" xfId="10731" xr:uid="{00000000-0005-0000-0000-000009370000}"/>
    <cellStyle name="20% - Accent5 147 2" xfId="21827" xr:uid="{00000000-0005-0000-0000-00000A370000}"/>
    <cellStyle name="20% - Accent5 147 2 2" xfId="44091" xr:uid="{00000000-0005-0000-0000-00000B370000}"/>
    <cellStyle name="20% - Accent5 147 3" xfId="32999" xr:uid="{00000000-0005-0000-0000-00000C370000}"/>
    <cellStyle name="20% - Accent5 148" xfId="10744" xr:uid="{00000000-0005-0000-0000-00000D370000}"/>
    <cellStyle name="20% - Accent5 148 2" xfId="21840" xr:uid="{00000000-0005-0000-0000-00000E370000}"/>
    <cellStyle name="20% - Accent5 148 2 2" xfId="44104" xr:uid="{00000000-0005-0000-0000-00000F370000}"/>
    <cellStyle name="20% - Accent5 148 3" xfId="33012" xr:uid="{00000000-0005-0000-0000-000010370000}"/>
    <cellStyle name="20% - Accent5 149" xfId="10757" xr:uid="{00000000-0005-0000-0000-000011370000}"/>
    <cellStyle name="20% - Accent5 149 2" xfId="21853" xr:uid="{00000000-0005-0000-0000-000012370000}"/>
    <cellStyle name="20% - Accent5 149 2 2" xfId="44117" xr:uid="{00000000-0005-0000-0000-000013370000}"/>
    <cellStyle name="20% - Accent5 149 3" xfId="33025" xr:uid="{00000000-0005-0000-0000-000014370000}"/>
    <cellStyle name="20% - Accent5 15" xfId="330" xr:uid="{00000000-0005-0000-0000-000015370000}"/>
    <cellStyle name="20% - Accent5 15 2" xfId="1442" xr:uid="{00000000-0005-0000-0000-000016370000}"/>
    <cellStyle name="20% - Accent5 15 2 2" xfId="3260" xr:uid="{00000000-0005-0000-0000-000017370000}"/>
    <cellStyle name="20% - Accent5 15 2 2 2" xfId="7843" xr:uid="{00000000-0005-0000-0000-000018370000}"/>
    <cellStyle name="20% - Accent5 15 2 2 2 2" xfId="18940" xr:uid="{00000000-0005-0000-0000-000019370000}"/>
    <cellStyle name="20% - Accent5 15 2 2 2 2 2" xfId="41204" xr:uid="{00000000-0005-0000-0000-00001A370000}"/>
    <cellStyle name="20% - Accent5 15 2 2 2 3" xfId="30112" xr:uid="{00000000-0005-0000-0000-00001B370000}"/>
    <cellStyle name="20% - Accent5 15 2 2 3" xfId="14357" xr:uid="{00000000-0005-0000-0000-00001C370000}"/>
    <cellStyle name="20% - Accent5 15 2 2 3 2" xfId="36622" xr:uid="{00000000-0005-0000-0000-00001D370000}"/>
    <cellStyle name="20% - Accent5 15 2 2 4" xfId="25530" xr:uid="{00000000-0005-0000-0000-00001E370000}"/>
    <cellStyle name="20% - Accent5 15 2 3" xfId="6034" xr:uid="{00000000-0005-0000-0000-00001F370000}"/>
    <cellStyle name="20% - Accent5 15 2 3 2" xfId="17131" xr:uid="{00000000-0005-0000-0000-000020370000}"/>
    <cellStyle name="20% - Accent5 15 2 3 2 2" xfId="39395" xr:uid="{00000000-0005-0000-0000-000021370000}"/>
    <cellStyle name="20% - Accent5 15 2 3 3" xfId="28303" xr:uid="{00000000-0005-0000-0000-000022370000}"/>
    <cellStyle name="20% - Accent5 15 2 4" xfId="12547" xr:uid="{00000000-0005-0000-0000-000023370000}"/>
    <cellStyle name="20% - Accent5 15 2 4 2" xfId="34812" xr:uid="{00000000-0005-0000-0000-000024370000}"/>
    <cellStyle name="20% - Accent5 15 2 5" xfId="23720" xr:uid="{00000000-0005-0000-0000-000025370000}"/>
    <cellStyle name="20% - Accent5 15 3" xfId="4184" xr:uid="{00000000-0005-0000-0000-000026370000}"/>
    <cellStyle name="20% - Accent5 15 3 2" xfId="8767" xr:uid="{00000000-0005-0000-0000-000027370000}"/>
    <cellStyle name="20% - Accent5 15 3 2 2" xfId="19864" xr:uid="{00000000-0005-0000-0000-000028370000}"/>
    <cellStyle name="20% - Accent5 15 3 2 2 2" xfId="42128" xr:uid="{00000000-0005-0000-0000-000029370000}"/>
    <cellStyle name="20% - Accent5 15 3 2 3" xfId="31036" xr:uid="{00000000-0005-0000-0000-00002A370000}"/>
    <cellStyle name="20% - Accent5 15 3 3" xfId="15281" xr:uid="{00000000-0005-0000-0000-00002B370000}"/>
    <cellStyle name="20% - Accent5 15 3 3 2" xfId="37546" xr:uid="{00000000-0005-0000-0000-00002C370000}"/>
    <cellStyle name="20% - Accent5 15 3 4" xfId="26454" xr:uid="{00000000-0005-0000-0000-00002D370000}"/>
    <cellStyle name="20% - Accent5 15 4" xfId="2375" xr:uid="{00000000-0005-0000-0000-00002E370000}"/>
    <cellStyle name="20% - Accent5 15 4 2" xfId="6958" xr:uid="{00000000-0005-0000-0000-00002F370000}"/>
    <cellStyle name="20% - Accent5 15 4 2 2" xfId="18055" xr:uid="{00000000-0005-0000-0000-000030370000}"/>
    <cellStyle name="20% - Accent5 15 4 2 2 2" xfId="40319" xr:uid="{00000000-0005-0000-0000-000031370000}"/>
    <cellStyle name="20% - Accent5 15 4 2 3" xfId="29227" xr:uid="{00000000-0005-0000-0000-000032370000}"/>
    <cellStyle name="20% - Accent5 15 4 3" xfId="13472" xr:uid="{00000000-0005-0000-0000-000033370000}"/>
    <cellStyle name="20% - Accent5 15 4 3 2" xfId="35737" xr:uid="{00000000-0005-0000-0000-000034370000}"/>
    <cellStyle name="20% - Accent5 15 4 4" xfId="24645" xr:uid="{00000000-0005-0000-0000-000035370000}"/>
    <cellStyle name="20% - Accent5 15 5" xfId="5109" xr:uid="{00000000-0005-0000-0000-000036370000}"/>
    <cellStyle name="20% - Accent5 15 5 2" xfId="16206" xr:uid="{00000000-0005-0000-0000-000037370000}"/>
    <cellStyle name="20% - Accent5 15 5 2 2" xfId="38470" xr:uid="{00000000-0005-0000-0000-000038370000}"/>
    <cellStyle name="20% - Accent5 15 5 3" xfId="27378" xr:uid="{00000000-0005-0000-0000-000039370000}"/>
    <cellStyle name="20% - Accent5 15 6" xfId="11451" xr:uid="{00000000-0005-0000-0000-00003A370000}"/>
    <cellStyle name="20% - Accent5 15 6 2" xfId="33717" xr:uid="{00000000-0005-0000-0000-00003B370000}"/>
    <cellStyle name="20% - Accent5 15 7" xfId="22625" xr:uid="{00000000-0005-0000-0000-00003C370000}"/>
    <cellStyle name="20% - Accent5 150" xfId="10770" xr:uid="{00000000-0005-0000-0000-00003D370000}"/>
    <cellStyle name="20% - Accent5 150 2" xfId="21866" xr:uid="{00000000-0005-0000-0000-00003E370000}"/>
    <cellStyle name="20% - Accent5 150 2 2" xfId="44130" xr:uid="{00000000-0005-0000-0000-00003F370000}"/>
    <cellStyle name="20% - Accent5 150 3" xfId="33038" xr:uid="{00000000-0005-0000-0000-000040370000}"/>
    <cellStyle name="20% - Accent5 151" xfId="10796" xr:uid="{00000000-0005-0000-0000-000041370000}"/>
    <cellStyle name="20% - Accent5 151 2" xfId="21892" xr:uid="{00000000-0005-0000-0000-000042370000}"/>
    <cellStyle name="20% - Accent5 151 2 2" xfId="44156" xr:uid="{00000000-0005-0000-0000-000043370000}"/>
    <cellStyle name="20% - Accent5 151 3" xfId="33064" xr:uid="{00000000-0005-0000-0000-000044370000}"/>
    <cellStyle name="20% - Accent5 152" xfId="10809" xr:uid="{00000000-0005-0000-0000-000045370000}"/>
    <cellStyle name="20% - Accent5 152 2" xfId="21905" xr:uid="{00000000-0005-0000-0000-000046370000}"/>
    <cellStyle name="20% - Accent5 152 2 2" xfId="44169" xr:uid="{00000000-0005-0000-0000-000047370000}"/>
    <cellStyle name="20% - Accent5 152 3" xfId="33077" xr:uid="{00000000-0005-0000-0000-000048370000}"/>
    <cellStyle name="20% - Accent5 153" xfId="10822" xr:uid="{00000000-0005-0000-0000-000049370000}"/>
    <cellStyle name="20% - Accent5 153 2" xfId="21918" xr:uid="{00000000-0005-0000-0000-00004A370000}"/>
    <cellStyle name="20% - Accent5 153 2 2" xfId="44182" xr:uid="{00000000-0005-0000-0000-00004B370000}"/>
    <cellStyle name="20% - Accent5 153 3" xfId="33090" xr:uid="{00000000-0005-0000-0000-00004C370000}"/>
    <cellStyle name="20% - Accent5 154" xfId="10835" xr:uid="{00000000-0005-0000-0000-00004D370000}"/>
    <cellStyle name="20% - Accent5 154 2" xfId="21931" xr:uid="{00000000-0005-0000-0000-00004E370000}"/>
    <cellStyle name="20% - Accent5 154 2 2" xfId="44195" xr:uid="{00000000-0005-0000-0000-00004F370000}"/>
    <cellStyle name="20% - Accent5 154 3" xfId="33103" xr:uid="{00000000-0005-0000-0000-000050370000}"/>
    <cellStyle name="20% - Accent5 155" xfId="10848" xr:uid="{00000000-0005-0000-0000-000051370000}"/>
    <cellStyle name="20% - Accent5 155 2" xfId="33116" xr:uid="{00000000-0005-0000-0000-000052370000}"/>
    <cellStyle name="20% - Accent5 156" xfId="10861" xr:uid="{00000000-0005-0000-0000-000053370000}"/>
    <cellStyle name="20% - Accent5 156 2" xfId="33129" xr:uid="{00000000-0005-0000-0000-000054370000}"/>
    <cellStyle name="20% - Accent5 157" xfId="10874" xr:uid="{00000000-0005-0000-0000-000055370000}"/>
    <cellStyle name="20% - Accent5 157 2" xfId="33142" xr:uid="{00000000-0005-0000-0000-000056370000}"/>
    <cellStyle name="20% - Accent5 158" xfId="10887" xr:uid="{00000000-0005-0000-0000-000057370000}"/>
    <cellStyle name="20% - Accent5 158 2" xfId="33155" xr:uid="{00000000-0005-0000-0000-000058370000}"/>
    <cellStyle name="20% - Accent5 159" xfId="10900" xr:uid="{00000000-0005-0000-0000-000059370000}"/>
    <cellStyle name="20% - Accent5 159 2" xfId="33168" xr:uid="{00000000-0005-0000-0000-00005A370000}"/>
    <cellStyle name="20% - Accent5 16" xfId="518" xr:uid="{00000000-0005-0000-0000-00005B370000}"/>
    <cellStyle name="20% - Accent5 16 2" xfId="1455" xr:uid="{00000000-0005-0000-0000-00005C370000}"/>
    <cellStyle name="20% - Accent5 16 2 2" xfId="3273" xr:uid="{00000000-0005-0000-0000-00005D370000}"/>
    <cellStyle name="20% - Accent5 16 2 2 2" xfId="7856" xr:uid="{00000000-0005-0000-0000-00005E370000}"/>
    <cellStyle name="20% - Accent5 16 2 2 2 2" xfId="18953" xr:uid="{00000000-0005-0000-0000-00005F370000}"/>
    <cellStyle name="20% - Accent5 16 2 2 2 2 2" xfId="41217" xr:uid="{00000000-0005-0000-0000-000060370000}"/>
    <cellStyle name="20% - Accent5 16 2 2 2 3" xfId="30125" xr:uid="{00000000-0005-0000-0000-000061370000}"/>
    <cellStyle name="20% - Accent5 16 2 2 3" xfId="14370" xr:uid="{00000000-0005-0000-0000-000062370000}"/>
    <cellStyle name="20% - Accent5 16 2 2 3 2" xfId="36635" xr:uid="{00000000-0005-0000-0000-000063370000}"/>
    <cellStyle name="20% - Accent5 16 2 2 4" xfId="25543" xr:uid="{00000000-0005-0000-0000-000064370000}"/>
    <cellStyle name="20% - Accent5 16 2 3" xfId="6047" xr:uid="{00000000-0005-0000-0000-000065370000}"/>
    <cellStyle name="20% - Accent5 16 2 3 2" xfId="17144" xr:uid="{00000000-0005-0000-0000-000066370000}"/>
    <cellStyle name="20% - Accent5 16 2 3 2 2" xfId="39408" xr:uid="{00000000-0005-0000-0000-000067370000}"/>
    <cellStyle name="20% - Accent5 16 2 3 3" xfId="28316" xr:uid="{00000000-0005-0000-0000-000068370000}"/>
    <cellStyle name="20% - Accent5 16 2 4" xfId="12560" xr:uid="{00000000-0005-0000-0000-000069370000}"/>
    <cellStyle name="20% - Accent5 16 2 4 2" xfId="34825" xr:uid="{00000000-0005-0000-0000-00006A370000}"/>
    <cellStyle name="20% - Accent5 16 2 5" xfId="23733" xr:uid="{00000000-0005-0000-0000-00006B370000}"/>
    <cellStyle name="20% - Accent5 16 3" xfId="4197" xr:uid="{00000000-0005-0000-0000-00006C370000}"/>
    <cellStyle name="20% - Accent5 16 3 2" xfId="8780" xr:uid="{00000000-0005-0000-0000-00006D370000}"/>
    <cellStyle name="20% - Accent5 16 3 2 2" xfId="19877" xr:uid="{00000000-0005-0000-0000-00006E370000}"/>
    <cellStyle name="20% - Accent5 16 3 2 2 2" xfId="42141" xr:uid="{00000000-0005-0000-0000-00006F370000}"/>
    <cellStyle name="20% - Accent5 16 3 2 3" xfId="31049" xr:uid="{00000000-0005-0000-0000-000070370000}"/>
    <cellStyle name="20% - Accent5 16 3 3" xfId="15294" xr:uid="{00000000-0005-0000-0000-000071370000}"/>
    <cellStyle name="20% - Accent5 16 3 3 2" xfId="37559" xr:uid="{00000000-0005-0000-0000-000072370000}"/>
    <cellStyle name="20% - Accent5 16 3 4" xfId="26467" xr:uid="{00000000-0005-0000-0000-000073370000}"/>
    <cellStyle name="20% - Accent5 16 4" xfId="2388" xr:uid="{00000000-0005-0000-0000-000074370000}"/>
    <cellStyle name="20% - Accent5 16 4 2" xfId="6971" xr:uid="{00000000-0005-0000-0000-000075370000}"/>
    <cellStyle name="20% - Accent5 16 4 2 2" xfId="18068" xr:uid="{00000000-0005-0000-0000-000076370000}"/>
    <cellStyle name="20% - Accent5 16 4 2 2 2" xfId="40332" xr:uid="{00000000-0005-0000-0000-000077370000}"/>
    <cellStyle name="20% - Accent5 16 4 2 3" xfId="29240" xr:uid="{00000000-0005-0000-0000-000078370000}"/>
    <cellStyle name="20% - Accent5 16 4 3" xfId="13485" xr:uid="{00000000-0005-0000-0000-000079370000}"/>
    <cellStyle name="20% - Accent5 16 4 3 2" xfId="35750" xr:uid="{00000000-0005-0000-0000-00007A370000}"/>
    <cellStyle name="20% - Accent5 16 4 4" xfId="24658" xr:uid="{00000000-0005-0000-0000-00007B370000}"/>
    <cellStyle name="20% - Accent5 16 5" xfId="5122" xr:uid="{00000000-0005-0000-0000-00007C370000}"/>
    <cellStyle name="20% - Accent5 16 5 2" xfId="16219" xr:uid="{00000000-0005-0000-0000-00007D370000}"/>
    <cellStyle name="20% - Accent5 16 5 2 2" xfId="38483" xr:uid="{00000000-0005-0000-0000-00007E370000}"/>
    <cellStyle name="20% - Accent5 16 5 3" xfId="27391" xr:uid="{00000000-0005-0000-0000-00007F370000}"/>
    <cellStyle name="20% - Accent5 16 6" xfId="11634" xr:uid="{00000000-0005-0000-0000-000080370000}"/>
    <cellStyle name="20% - Accent5 16 6 2" xfId="33900" xr:uid="{00000000-0005-0000-0000-000081370000}"/>
    <cellStyle name="20% - Accent5 16 7" xfId="22808" xr:uid="{00000000-0005-0000-0000-000082370000}"/>
    <cellStyle name="20% - Accent5 160" xfId="10913" xr:uid="{00000000-0005-0000-0000-000083370000}"/>
    <cellStyle name="20% - Accent5 160 2" xfId="33181" xr:uid="{00000000-0005-0000-0000-000084370000}"/>
    <cellStyle name="20% - Accent5 161" xfId="10926" xr:uid="{00000000-0005-0000-0000-000085370000}"/>
    <cellStyle name="20% - Accent5 161 2" xfId="33194" xr:uid="{00000000-0005-0000-0000-000086370000}"/>
    <cellStyle name="20% - Accent5 162" xfId="10939" xr:uid="{00000000-0005-0000-0000-000087370000}"/>
    <cellStyle name="20% - Accent5 162 2" xfId="33207" xr:uid="{00000000-0005-0000-0000-000088370000}"/>
    <cellStyle name="20% - Accent5 163" xfId="10952" xr:uid="{00000000-0005-0000-0000-000089370000}"/>
    <cellStyle name="20% - Accent5 163 2" xfId="33220" xr:uid="{00000000-0005-0000-0000-00008A370000}"/>
    <cellStyle name="20% - Accent5 164" xfId="10965" xr:uid="{00000000-0005-0000-0000-00008B370000}"/>
    <cellStyle name="20% - Accent5 164 2" xfId="33233" xr:uid="{00000000-0005-0000-0000-00008C370000}"/>
    <cellStyle name="20% - Accent5 165" xfId="10978" xr:uid="{00000000-0005-0000-0000-00008D370000}"/>
    <cellStyle name="20% - Accent5 165 2" xfId="33246" xr:uid="{00000000-0005-0000-0000-00008E370000}"/>
    <cellStyle name="20% - Accent5 166" xfId="10991" xr:uid="{00000000-0005-0000-0000-00008F370000}"/>
    <cellStyle name="20% - Accent5 166 2" xfId="33259" xr:uid="{00000000-0005-0000-0000-000090370000}"/>
    <cellStyle name="20% - Accent5 167" xfId="11004" xr:uid="{00000000-0005-0000-0000-000091370000}"/>
    <cellStyle name="20% - Accent5 167 2" xfId="33272" xr:uid="{00000000-0005-0000-0000-000092370000}"/>
    <cellStyle name="20% - Accent5 168" xfId="11017" xr:uid="{00000000-0005-0000-0000-000093370000}"/>
    <cellStyle name="20% - Accent5 168 2" xfId="33285" xr:uid="{00000000-0005-0000-0000-000094370000}"/>
    <cellStyle name="20% - Accent5 169" xfId="11030" xr:uid="{00000000-0005-0000-0000-000095370000}"/>
    <cellStyle name="20% - Accent5 169 2" xfId="33298" xr:uid="{00000000-0005-0000-0000-000096370000}"/>
    <cellStyle name="20% - Accent5 17" xfId="531" xr:uid="{00000000-0005-0000-0000-000097370000}"/>
    <cellStyle name="20% - Accent5 17 2" xfId="1468" xr:uid="{00000000-0005-0000-0000-000098370000}"/>
    <cellStyle name="20% - Accent5 17 2 2" xfId="3286" xr:uid="{00000000-0005-0000-0000-000099370000}"/>
    <cellStyle name="20% - Accent5 17 2 2 2" xfId="7869" xr:uid="{00000000-0005-0000-0000-00009A370000}"/>
    <cellStyle name="20% - Accent5 17 2 2 2 2" xfId="18966" xr:uid="{00000000-0005-0000-0000-00009B370000}"/>
    <cellStyle name="20% - Accent5 17 2 2 2 2 2" xfId="41230" xr:uid="{00000000-0005-0000-0000-00009C370000}"/>
    <cellStyle name="20% - Accent5 17 2 2 2 3" xfId="30138" xr:uid="{00000000-0005-0000-0000-00009D370000}"/>
    <cellStyle name="20% - Accent5 17 2 2 3" xfId="14383" xr:uid="{00000000-0005-0000-0000-00009E370000}"/>
    <cellStyle name="20% - Accent5 17 2 2 3 2" xfId="36648" xr:uid="{00000000-0005-0000-0000-00009F370000}"/>
    <cellStyle name="20% - Accent5 17 2 2 4" xfId="25556" xr:uid="{00000000-0005-0000-0000-0000A0370000}"/>
    <cellStyle name="20% - Accent5 17 2 3" xfId="6060" xr:uid="{00000000-0005-0000-0000-0000A1370000}"/>
    <cellStyle name="20% - Accent5 17 2 3 2" xfId="17157" xr:uid="{00000000-0005-0000-0000-0000A2370000}"/>
    <cellStyle name="20% - Accent5 17 2 3 2 2" xfId="39421" xr:uid="{00000000-0005-0000-0000-0000A3370000}"/>
    <cellStyle name="20% - Accent5 17 2 3 3" xfId="28329" xr:uid="{00000000-0005-0000-0000-0000A4370000}"/>
    <cellStyle name="20% - Accent5 17 2 4" xfId="12573" xr:uid="{00000000-0005-0000-0000-0000A5370000}"/>
    <cellStyle name="20% - Accent5 17 2 4 2" xfId="34838" xr:uid="{00000000-0005-0000-0000-0000A6370000}"/>
    <cellStyle name="20% - Accent5 17 2 5" xfId="23746" xr:uid="{00000000-0005-0000-0000-0000A7370000}"/>
    <cellStyle name="20% - Accent5 17 3" xfId="4210" xr:uid="{00000000-0005-0000-0000-0000A8370000}"/>
    <cellStyle name="20% - Accent5 17 3 2" xfId="8793" xr:uid="{00000000-0005-0000-0000-0000A9370000}"/>
    <cellStyle name="20% - Accent5 17 3 2 2" xfId="19890" xr:uid="{00000000-0005-0000-0000-0000AA370000}"/>
    <cellStyle name="20% - Accent5 17 3 2 2 2" xfId="42154" xr:uid="{00000000-0005-0000-0000-0000AB370000}"/>
    <cellStyle name="20% - Accent5 17 3 2 3" xfId="31062" xr:uid="{00000000-0005-0000-0000-0000AC370000}"/>
    <cellStyle name="20% - Accent5 17 3 3" xfId="15307" xr:uid="{00000000-0005-0000-0000-0000AD370000}"/>
    <cellStyle name="20% - Accent5 17 3 3 2" xfId="37572" xr:uid="{00000000-0005-0000-0000-0000AE370000}"/>
    <cellStyle name="20% - Accent5 17 3 4" xfId="26480" xr:uid="{00000000-0005-0000-0000-0000AF370000}"/>
    <cellStyle name="20% - Accent5 17 4" xfId="2401" xr:uid="{00000000-0005-0000-0000-0000B0370000}"/>
    <cellStyle name="20% - Accent5 17 4 2" xfId="6984" xr:uid="{00000000-0005-0000-0000-0000B1370000}"/>
    <cellStyle name="20% - Accent5 17 4 2 2" xfId="18081" xr:uid="{00000000-0005-0000-0000-0000B2370000}"/>
    <cellStyle name="20% - Accent5 17 4 2 2 2" xfId="40345" xr:uid="{00000000-0005-0000-0000-0000B3370000}"/>
    <cellStyle name="20% - Accent5 17 4 2 3" xfId="29253" xr:uid="{00000000-0005-0000-0000-0000B4370000}"/>
    <cellStyle name="20% - Accent5 17 4 3" xfId="13498" xr:uid="{00000000-0005-0000-0000-0000B5370000}"/>
    <cellStyle name="20% - Accent5 17 4 3 2" xfId="35763" xr:uid="{00000000-0005-0000-0000-0000B6370000}"/>
    <cellStyle name="20% - Accent5 17 4 4" xfId="24671" xr:uid="{00000000-0005-0000-0000-0000B7370000}"/>
    <cellStyle name="20% - Accent5 17 5" xfId="5135" xr:uid="{00000000-0005-0000-0000-0000B8370000}"/>
    <cellStyle name="20% - Accent5 17 5 2" xfId="16232" xr:uid="{00000000-0005-0000-0000-0000B9370000}"/>
    <cellStyle name="20% - Accent5 17 5 2 2" xfId="38496" xr:uid="{00000000-0005-0000-0000-0000BA370000}"/>
    <cellStyle name="20% - Accent5 17 5 3" xfId="27404" xr:uid="{00000000-0005-0000-0000-0000BB370000}"/>
    <cellStyle name="20% - Accent5 17 6" xfId="11647" xr:uid="{00000000-0005-0000-0000-0000BC370000}"/>
    <cellStyle name="20% - Accent5 17 6 2" xfId="33913" xr:uid="{00000000-0005-0000-0000-0000BD370000}"/>
    <cellStyle name="20% - Accent5 17 7" xfId="22821" xr:uid="{00000000-0005-0000-0000-0000BE370000}"/>
    <cellStyle name="20% - Accent5 170" xfId="11043" xr:uid="{00000000-0005-0000-0000-0000BF370000}"/>
    <cellStyle name="20% - Accent5 170 2" xfId="33311" xr:uid="{00000000-0005-0000-0000-0000C0370000}"/>
    <cellStyle name="20% - Accent5 171" xfId="11056" xr:uid="{00000000-0005-0000-0000-0000C1370000}"/>
    <cellStyle name="20% - Accent5 171 2" xfId="33324" xr:uid="{00000000-0005-0000-0000-0000C2370000}"/>
    <cellStyle name="20% - Accent5 172" xfId="11069" xr:uid="{00000000-0005-0000-0000-0000C3370000}"/>
    <cellStyle name="20% - Accent5 172 2" xfId="33337" xr:uid="{00000000-0005-0000-0000-0000C4370000}"/>
    <cellStyle name="20% - Accent5 173" xfId="11082" xr:uid="{00000000-0005-0000-0000-0000C5370000}"/>
    <cellStyle name="20% - Accent5 173 2" xfId="33350" xr:uid="{00000000-0005-0000-0000-0000C6370000}"/>
    <cellStyle name="20% - Accent5 174" xfId="11095" xr:uid="{00000000-0005-0000-0000-0000C7370000}"/>
    <cellStyle name="20% - Accent5 174 2" xfId="33363" xr:uid="{00000000-0005-0000-0000-0000C8370000}"/>
    <cellStyle name="20% - Accent5 175" xfId="11108" xr:uid="{00000000-0005-0000-0000-0000C9370000}"/>
    <cellStyle name="20% - Accent5 175 2" xfId="33376" xr:uid="{00000000-0005-0000-0000-0000CA370000}"/>
    <cellStyle name="20% - Accent5 176" xfId="11121" xr:uid="{00000000-0005-0000-0000-0000CB370000}"/>
    <cellStyle name="20% - Accent5 176 2" xfId="33389" xr:uid="{00000000-0005-0000-0000-0000CC370000}"/>
    <cellStyle name="20% - Accent5 177" xfId="11134" xr:uid="{00000000-0005-0000-0000-0000CD370000}"/>
    <cellStyle name="20% - Accent5 177 2" xfId="33402" xr:uid="{00000000-0005-0000-0000-0000CE370000}"/>
    <cellStyle name="20% - Accent5 178" xfId="11147" xr:uid="{00000000-0005-0000-0000-0000CF370000}"/>
    <cellStyle name="20% - Accent5 178 2" xfId="33415" xr:uid="{00000000-0005-0000-0000-0000D0370000}"/>
    <cellStyle name="20% - Accent5 179" xfId="11160" xr:uid="{00000000-0005-0000-0000-0000D1370000}"/>
    <cellStyle name="20% - Accent5 179 2" xfId="33428" xr:uid="{00000000-0005-0000-0000-0000D2370000}"/>
    <cellStyle name="20% - Accent5 18" xfId="544" xr:uid="{00000000-0005-0000-0000-0000D3370000}"/>
    <cellStyle name="20% - Accent5 18 2" xfId="1481" xr:uid="{00000000-0005-0000-0000-0000D4370000}"/>
    <cellStyle name="20% - Accent5 18 2 2" xfId="3299" xr:uid="{00000000-0005-0000-0000-0000D5370000}"/>
    <cellStyle name="20% - Accent5 18 2 2 2" xfId="7882" xr:uid="{00000000-0005-0000-0000-0000D6370000}"/>
    <cellStyle name="20% - Accent5 18 2 2 2 2" xfId="18979" xr:uid="{00000000-0005-0000-0000-0000D7370000}"/>
    <cellStyle name="20% - Accent5 18 2 2 2 2 2" xfId="41243" xr:uid="{00000000-0005-0000-0000-0000D8370000}"/>
    <cellStyle name="20% - Accent5 18 2 2 2 3" xfId="30151" xr:uid="{00000000-0005-0000-0000-0000D9370000}"/>
    <cellStyle name="20% - Accent5 18 2 2 3" xfId="14396" xr:uid="{00000000-0005-0000-0000-0000DA370000}"/>
    <cellStyle name="20% - Accent5 18 2 2 3 2" xfId="36661" xr:uid="{00000000-0005-0000-0000-0000DB370000}"/>
    <cellStyle name="20% - Accent5 18 2 2 4" xfId="25569" xr:uid="{00000000-0005-0000-0000-0000DC370000}"/>
    <cellStyle name="20% - Accent5 18 2 3" xfId="6073" xr:uid="{00000000-0005-0000-0000-0000DD370000}"/>
    <cellStyle name="20% - Accent5 18 2 3 2" xfId="17170" xr:uid="{00000000-0005-0000-0000-0000DE370000}"/>
    <cellStyle name="20% - Accent5 18 2 3 2 2" xfId="39434" xr:uid="{00000000-0005-0000-0000-0000DF370000}"/>
    <cellStyle name="20% - Accent5 18 2 3 3" xfId="28342" xr:uid="{00000000-0005-0000-0000-0000E0370000}"/>
    <cellStyle name="20% - Accent5 18 2 4" xfId="12586" xr:uid="{00000000-0005-0000-0000-0000E1370000}"/>
    <cellStyle name="20% - Accent5 18 2 4 2" xfId="34851" xr:uid="{00000000-0005-0000-0000-0000E2370000}"/>
    <cellStyle name="20% - Accent5 18 2 5" xfId="23759" xr:uid="{00000000-0005-0000-0000-0000E3370000}"/>
    <cellStyle name="20% - Accent5 18 3" xfId="4223" xr:uid="{00000000-0005-0000-0000-0000E4370000}"/>
    <cellStyle name="20% - Accent5 18 3 2" xfId="8806" xr:uid="{00000000-0005-0000-0000-0000E5370000}"/>
    <cellStyle name="20% - Accent5 18 3 2 2" xfId="19903" xr:uid="{00000000-0005-0000-0000-0000E6370000}"/>
    <cellStyle name="20% - Accent5 18 3 2 2 2" xfId="42167" xr:uid="{00000000-0005-0000-0000-0000E7370000}"/>
    <cellStyle name="20% - Accent5 18 3 2 3" xfId="31075" xr:uid="{00000000-0005-0000-0000-0000E8370000}"/>
    <cellStyle name="20% - Accent5 18 3 3" xfId="15320" xr:uid="{00000000-0005-0000-0000-0000E9370000}"/>
    <cellStyle name="20% - Accent5 18 3 3 2" xfId="37585" xr:uid="{00000000-0005-0000-0000-0000EA370000}"/>
    <cellStyle name="20% - Accent5 18 3 4" xfId="26493" xr:uid="{00000000-0005-0000-0000-0000EB370000}"/>
    <cellStyle name="20% - Accent5 18 4" xfId="2414" xr:uid="{00000000-0005-0000-0000-0000EC370000}"/>
    <cellStyle name="20% - Accent5 18 4 2" xfId="6997" xr:uid="{00000000-0005-0000-0000-0000ED370000}"/>
    <cellStyle name="20% - Accent5 18 4 2 2" xfId="18094" xr:uid="{00000000-0005-0000-0000-0000EE370000}"/>
    <cellStyle name="20% - Accent5 18 4 2 2 2" xfId="40358" xr:uid="{00000000-0005-0000-0000-0000EF370000}"/>
    <cellStyle name="20% - Accent5 18 4 2 3" xfId="29266" xr:uid="{00000000-0005-0000-0000-0000F0370000}"/>
    <cellStyle name="20% - Accent5 18 4 3" xfId="13511" xr:uid="{00000000-0005-0000-0000-0000F1370000}"/>
    <cellStyle name="20% - Accent5 18 4 3 2" xfId="35776" xr:uid="{00000000-0005-0000-0000-0000F2370000}"/>
    <cellStyle name="20% - Accent5 18 4 4" xfId="24684" xr:uid="{00000000-0005-0000-0000-0000F3370000}"/>
    <cellStyle name="20% - Accent5 18 5" xfId="5148" xr:uid="{00000000-0005-0000-0000-0000F4370000}"/>
    <cellStyle name="20% - Accent5 18 5 2" xfId="16245" xr:uid="{00000000-0005-0000-0000-0000F5370000}"/>
    <cellStyle name="20% - Accent5 18 5 2 2" xfId="38509" xr:uid="{00000000-0005-0000-0000-0000F6370000}"/>
    <cellStyle name="20% - Accent5 18 5 3" xfId="27417" xr:uid="{00000000-0005-0000-0000-0000F7370000}"/>
    <cellStyle name="20% - Accent5 18 6" xfId="11660" xr:uid="{00000000-0005-0000-0000-0000F8370000}"/>
    <cellStyle name="20% - Accent5 18 6 2" xfId="33926" xr:uid="{00000000-0005-0000-0000-0000F9370000}"/>
    <cellStyle name="20% - Accent5 18 7" xfId="22834" xr:uid="{00000000-0005-0000-0000-0000FA370000}"/>
    <cellStyle name="20% - Accent5 180" xfId="11173" xr:uid="{00000000-0005-0000-0000-0000FB370000}"/>
    <cellStyle name="20% - Accent5 180 2" xfId="33441" xr:uid="{00000000-0005-0000-0000-0000FC370000}"/>
    <cellStyle name="20% - Accent5 181" xfId="11214" xr:uid="{00000000-0005-0000-0000-0000FD370000}"/>
    <cellStyle name="20% - Accent5 181 2" xfId="33481" xr:uid="{00000000-0005-0000-0000-0000FE370000}"/>
    <cellStyle name="20% - Accent5 182" xfId="21944" xr:uid="{00000000-0005-0000-0000-0000FF370000}"/>
    <cellStyle name="20% - Accent5 182 2" xfId="44208" xr:uid="{00000000-0005-0000-0000-000000380000}"/>
    <cellStyle name="20% - Accent5 183" xfId="21957" xr:uid="{00000000-0005-0000-0000-000001380000}"/>
    <cellStyle name="20% - Accent5 183 2" xfId="44221" xr:uid="{00000000-0005-0000-0000-000002380000}"/>
    <cellStyle name="20% - Accent5 184" xfId="21971" xr:uid="{00000000-0005-0000-0000-000003380000}"/>
    <cellStyle name="20% - Accent5 184 2" xfId="44235" xr:uid="{00000000-0005-0000-0000-000004380000}"/>
    <cellStyle name="20% - Accent5 185" xfId="21984" xr:uid="{00000000-0005-0000-0000-000005380000}"/>
    <cellStyle name="20% - Accent5 185 2" xfId="44248" xr:uid="{00000000-0005-0000-0000-000006380000}"/>
    <cellStyle name="20% - Accent5 186" xfId="21997" xr:uid="{00000000-0005-0000-0000-000007380000}"/>
    <cellStyle name="20% - Accent5 186 2" xfId="44261" xr:uid="{00000000-0005-0000-0000-000008380000}"/>
    <cellStyle name="20% - Accent5 187" xfId="22010" xr:uid="{00000000-0005-0000-0000-000009380000}"/>
    <cellStyle name="20% - Accent5 187 2" xfId="44274" xr:uid="{00000000-0005-0000-0000-00000A380000}"/>
    <cellStyle name="20% - Accent5 188" xfId="22023" xr:uid="{00000000-0005-0000-0000-00000B380000}"/>
    <cellStyle name="20% - Accent5 188 2" xfId="44287" xr:uid="{00000000-0005-0000-0000-00000C380000}"/>
    <cellStyle name="20% - Accent5 189" xfId="22036" xr:uid="{00000000-0005-0000-0000-00000D380000}"/>
    <cellStyle name="20% - Accent5 189 2" xfId="44300" xr:uid="{00000000-0005-0000-0000-00000E380000}"/>
    <cellStyle name="20% - Accent5 19" xfId="557" xr:uid="{00000000-0005-0000-0000-00000F380000}"/>
    <cellStyle name="20% - Accent5 19 2" xfId="1494" xr:uid="{00000000-0005-0000-0000-000010380000}"/>
    <cellStyle name="20% - Accent5 19 2 2" xfId="3312" xr:uid="{00000000-0005-0000-0000-000011380000}"/>
    <cellStyle name="20% - Accent5 19 2 2 2" xfId="7895" xr:uid="{00000000-0005-0000-0000-000012380000}"/>
    <cellStyle name="20% - Accent5 19 2 2 2 2" xfId="18992" xr:uid="{00000000-0005-0000-0000-000013380000}"/>
    <cellStyle name="20% - Accent5 19 2 2 2 2 2" xfId="41256" xr:uid="{00000000-0005-0000-0000-000014380000}"/>
    <cellStyle name="20% - Accent5 19 2 2 2 3" xfId="30164" xr:uid="{00000000-0005-0000-0000-000015380000}"/>
    <cellStyle name="20% - Accent5 19 2 2 3" xfId="14409" xr:uid="{00000000-0005-0000-0000-000016380000}"/>
    <cellStyle name="20% - Accent5 19 2 2 3 2" xfId="36674" xr:uid="{00000000-0005-0000-0000-000017380000}"/>
    <cellStyle name="20% - Accent5 19 2 2 4" xfId="25582" xr:uid="{00000000-0005-0000-0000-000018380000}"/>
    <cellStyle name="20% - Accent5 19 2 3" xfId="6086" xr:uid="{00000000-0005-0000-0000-000019380000}"/>
    <cellStyle name="20% - Accent5 19 2 3 2" xfId="17183" xr:uid="{00000000-0005-0000-0000-00001A380000}"/>
    <cellStyle name="20% - Accent5 19 2 3 2 2" xfId="39447" xr:uid="{00000000-0005-0000-0000-00001B380000}"/>
    <cellStyle name="20% - Accent5 19 2 3 3" xfId="28355" xr:uid="{00000000-0005-0000-0000-00001C380000}"/>
    <cellStyle name="20% - Accent5 19 2 4" xfId="12599" xr:uid="{00000000-0005-0000-0000-00001D380000}"/>
    <cellStyle name="20% - Accent5 19 2 4 2" xfId="34864" xr:uid="{00000000-0005-0000-0000-00001E380000}"/>
    <cellStyle name="20% - Accent5 19 2 5" xfId="23772" xr:uid="{00000000-0005-0000-0000-00001F380000}"/>
    <cellStyle name="20% - Accent5 19 3" xfId="4236" xr:uid="{00000000-0005-0000-0000-000020380000}"/>
    <cellStyle name="20% - Accent5 19 3 2" xfId="8819" xr:uid="{00000000-0005-0000-0000-000021380000}"/>
    <cellStyle name="20% - Accent5 19 3 2 2" xfId="19916" xr:uid="{00000000-0005-0000-0000-000022380000}"/>
    <cellStyle name="20% - Accent5 19 3 2 2 2" xfId="42180" xr:uid="{00000000-0005-0000-0000-000023380000}"/>
    <cellStyle name="20% - Accent5 19 3 2 3" xfId="31088" xr:uid="{00000000-0005-0000-0000-000024380000}"/>
    <cellStyle name="20% - Accent5 19 3 3" xfId="15333" xr:uid="{00000000-0005-0000-0000-000025380000}"/>
    <cellStyle name="20% - Accent5 19 3 3 2" xfId="37598" xr:uid="{00000000-0005-0000-0000-000026380000}"/>
    <cellStyle name="20% - Accent5 19 3 4" xfId="26506" xr:uid="{00000000-0005-0000-0000-000027380000}"/>
    <cellStyle name="20% - Accent5 19 4" xfId="2427" xr:uid="{00000000-0005-0000-0000-000028380000}"/>
    <cellStyle name="20% - Accent5 19 4 2" xfId="7010" xr:uid="{00000000-0005-0000-0000-000029380000}"/>
    <cellStyle name="20% - Accent5 19 4 2 2" xfId="18107" xr:uid="{00000000-0005-0000-0000-00002A380000}"/>
    <cellStyle name="20% - Accent5 19 4 2 2 2" xfId="40371" xr:uid="{00000000-0005-0000-0000-00002B380000}"/>
    <cellStyle name="20% - Accent5 19 4 2 3" xfId="29279" xr:uid="{00000000-0005-0000-0000-00002C380000}"/>
    <cellStyle name="20% - Accent5 19 4 3" xfId="13524" xr:uid="{00000000-0005-0000-0000-00002D380000}"/>
    <cellStyle name="20% - Accent5 19 4 3 2" xfId="35789" xr:uid="{00000000-0005-0000-0000-00002E380000}"/>
    <cellStyle name="20% - Accent5 19 4 4" xfId="24697" xr:uid="{00000000-0005-0000-0000-00002F380000}"/>
    <cellStyle name="20% - Accent5 19 5" xfId="5161" xr:uid="{00000000-0005-0000-0000-000030380000}"/>
    <cellStyle name="20% - Accent5 19 5 2" xfId="16258" xr:uid="{00000000-0005-0000-0000-000031380000}"/>
    <cellStyle name="20% - Accent5 19 5 2 2" xfId="38522" xr:uid="{00000000-0005-0000-0000-000032380000}"/>
    <cellStyle name="20% - Accent5 19 5 3" xfId="27430" xr:uid="{00000000-0005-0000-0000-000033380000}"/>
    <cellStyle name="20% - Accent5 19 6" xfId="11673" xr:uid="{00000000-0005-0000-0000-000034380000}"/>
    <cellStyle name="20% - Accent5 19 6 2" xfId="33939" xr:uid="{00000000-0005-0000-0000-000035380000}"/>
    <cellStyle name="20% - Accent5 19 7" xfId="22847" xr:uid="{00000000-0005-0000-0000-000036380000}"/>
    <cellStyle name="20% - Accent5 190" xfId="22049" xr:uid="{00000000-0005-0000-0000-000037380000}"/>
    <cellStyle name="20% - Accent5 190 2" xfId="44313" xr:uid="{00000000-0005-0000-0000-000038380000}"/>
    <cellStyle name="20% - Accent5 191" xfId="22062" xr:uid="{00000000-0005-0000-0000-000039380000}"/>
    <cellStyle name="20% - Accent5 191 2" xfId="44326" xr:uid="{00000000-0005-0000-0000-00003A380000}"/>
    <cellStyle name="20% - Accent5 192" xfId="22075" xr:uid="{00000000-0005-0000-0000-00003B380000}"/>
    <cellStyle name="20% - Accent5 192 2" xfId="44339" xr:uid="{00000000-0005-0000-0000-00003C380000}"/>
    <cellStyle name="20% - Accent5 193" xfId="22088" xr:uid="{00000000-0005-0000-0000-00003D380000}"/>
    <cellStyle name="20% - Accent5 193 2" xfId="44352" xr:uid="{00000000-0005-0000-0000-00003E380000}"/>
    <cellStyle name="20% - Accent5 194" xfId="22101" xr:uid="{00000000-0005-0000-0000-00003F380000}"/>
    <cellStyle name="20% - Accent5 194 2" xfId="44365" xr:uid="{00000000-0005-0000-0000-000040380000}"/>
    <cellStyle name="20% - Accent5 195" xfId="22114" xr:uid="{00000000-0005-0000-0000-000041380000}"/>
    <cellStyle name="20% - Accent5 195 2" xfId="44378" xr:uid="{00000000-0005-0000-0000-000042380000}"/>
    <cellStyle name="20% - Accent5 196" xfId="22127" xr:uid="{00000000-0005-0000-0000-000043380000}"/>
    <cellStyle name="20% - Accent5 196 2" xfId="44391" xr:uid="{00000000-0005-0000-0000-000044380000}"/>
    <cellStyle name="20% - Accent5 197" xfId="22140" xr:uid="{00000000-0005-0000-0000-000045380000}"/>
    <cellStyle name="20% - Accent5 197 2" xfId="44404" xr:uid="{00000000-0005-0000-0000-000046380000}"/>
    <cellStyle name="20% - Accent5 198" xfId="22153" xr:uid="{00000000-0005-0000-0000-000047380000}"/>
    <cellStyle name="20% - Accent5 198 2" xfId="44417" xr:uid="{00000000-0005-0000-0000-000048380000}"/>
    <cellStyle name="20% - Accent5 199" xfId="22166" xr:uid="{00000000-0005-0000-0000-000049380000}"/>
    <cellStyle name="20% - Accent5 199 2" xfId="44430" xr:uid="{00000000-0005-0000-0000-00004A380000}"/>
    <cellStyle name="20% - Accent5 2" xfId="9" xr:uid="{00000000-0005-0000-0000-00004B380000}"/>
    <cellStyle name="20% - Accent5 2 10" xfId="9600" xr:uid="{00000000-0005-0000-0000-00004C380000}"/>
    <cellStyle name="20% - Accent5 2 10 2" xfId="20696" xr:uid="{00000000-0005-0000-0000-00004D380000}"/>
    <cellStyle name="20% - Accent5 2 10 2 2" xfId="42960" xr:uid="{00000000-0005-0000-0000-00004E380000}"/>
    <cellStyle name="20% - Accent5 2 10 3" xfId="31868" xr:uid="{00000000-0005-0000-0000-00004F380000}"/>
    <cellStyle name="20% - Accent5 2 11" xfId="9626" xr:uid="{00000000-0005-0000-0000-000050380000}"/>
    <cellStyle name="20% - Accent5 2 11 2" xfId="20722" xr:uid="{00000000-0005-0000-0000-000051380000}"/>
    <cellStyle name="20% - Accent5 2 11 2 2" xfId="42986" xr:uid="{00000000-0005-0000-0000-000052380000}"/>
    <cellStyle name="20% - Accent5 2 11 3" xfId="31894" xr:uid="{00000000-0005-0000-0000-000053380000}"/>
    <cellStyle name="20% - Accent5 2 12" xfId="9652" xr:uid="{00000000-0005-0000-0000-000054380000}"/>
    <cellStyle name="20% - Accent5 2 12 2" xfId="20748" xr:uid="{00000000-0005-0000-0000-000055380000}"/>
    <cellStyle name="20% - Accent5 2 12 2 2" xfId="43012" xr:uid="{00000000-0005-0000-0000-000056380000}"/>
    <cellStyle name="20% - Accent5 2 12 3" xfId="31920" xr:uid="{00000000-0005-0000-0000-000057380000}"/>
    <cellStyle name="20% - Accent5 2 13" xfId="9678" xr:uid="{00000000-0005-0000-0000-000058380000}"/>
    <cellStyle name="20% - Accent5 2 13 2" xfId="20774" xr:uid="{00000000-0005-0000-0000-000059380000}"/>
    <cellStyle name="20% - Accent5 2 13 2 2" xfId="43038" xr:uid="{00000000-0005-0000-0000-00005A380000}"/>
    <cellStyle name="20% - Accent5 2 13 3" xfId="31946" xr:uid="{00000000-0005-0000-0000-00005B380000}"/>
    <cellStyle name="20% - Accent5 2 14" xfId="9704" xr:uid="{00000000-0005-0000-0000-00005C380000}"/>
    <cellStyle name="20% - Accent5 2 14 2" xfId="20800" xr:uid="{00000000-0005-0000-0000-00005D380000}"/>
    <cellStyle name="20% - Accent5 2 14 2 2" xfId="43064" xr:uid="{00000000-0005-0000-0000-00005E380000}"/>
    <cellStyle name="20% - Accent5 2 14 3" xfId="31972" xr:uid="{00000000-0005-0000-0000-00005F380000}"/>
    <cellStyle name="20% - Accent5 2 15" xfId="9730" xr:uid="{00000000-0005-0000-0000-000060380000}"/>
    <cellStyle name="20% - Accent5 2 15 2" xfId="20826" xr:uid="{00000000-0005-0000-0000-000061380000}"/>
    <cellStyle name="20% - Accent5 2 15 2 2" xfId="43090" xr:uid="{00000000-0005-0000-0000-000062380000}"/>
    <cellStyle name="20% - Accent5 2 15 3" xfId="31998" xr:uid="{00000000-0005-0000-0000-000063380000}"/>
    <cellStyle name="20% - Accent5 2 16" xfId="9756" xr:uid="{00000000-0005-0000-0000-000064380000}"/>
    <cellStyle name="20% - Accent5 2 16 2" xfId="20852" xr:uid="{00000000-0005-0000-0000-000065380000}"/>
    <cellStyle name="20% - Accent5 2 16 2 2" xfId="43116" xr:uid="{00000000-0005-0000-0000-000066380000}"/>
    <cellStyle name="20% - Accent5 2 16 3" xfId="32024" xr:uid="{00000000-0005-0000-0000-000067380000}"/>
    <cellStyle name="20% - Accent5 2 17" xfId="9782" xr:uid="{00000000-0005-0000-0000-000068380000}"/>
    <cellStyle name="20% - Accent5 2 17 2" xfId="20878" xr:uid="{00000000-0005-0000-0000-000069380000}"/>
    <cellStyle name="20% - Accent5 2 17 2 2" xfId="43142" xr:uid="{00000000-0005-0000-0000-00006A380000}"/>
    <cellStyle name="20% - Accent5 2 17 3" xfId="32050" xr:uid="{00000000-0005-0000-0000-00006B380000}"/>
    <cellStyle name="20% - Accent5 2 18" xfId="9808" xr:uid="{00000000-0005-0000-0000-00006C380000}"/>
    <cellStyle name="20% - Accent5 2 18 2" xfId="20904" xr:uid="{00000000-0005-0000-0000-00006D380000}"/>
    <cellStyle name="20% - Accent5 2 18 2 2" xfId="43168" xr:uid="{00000000-0005-0000-0000-00006E380000}"/>
    <cellStyle name="20% - Accent5 2 18 3" xfId="32076" xr:uid="{00000000-0005-0000-0000-00006F380000}"/>
    <cellStyle name="20% - Accent5 2 19" xfId="9834" xr:uid="{00000000-0005-0000-0000-000070380000}"/>
    <cellStyle name="20% - Accent5 2 19 2" xfId="20930" xr:uid="{00000000-0005-0000-0000-000071380000}"/>
    <cellStyle name="20% - Accent5 2 19 2 2" xfId="43194" xr:uid="{00000000-0005-0000-0000-000072380000}"/>
    <cellStyle name="20% - Accent5 2 19 3" xfId="32102" xr:uid="{00000000-0005-0000-0000-000073380000}"/>
    <cellStyle name="20% - Accent5 2 2" xfId="101" xr:uid="{00000000-0005-0000-0000-000074380000}"/>
    <cellStyle name="20% - Accent5 2 2 2" xfId="3091" xr:uid="{00000000-0005-0000-0000-000075380000}"/>
    <cellStyle name="20% - Accent5 2 2 2 2" xfId="7674" xr:uid="{00000000-0005-0000-0000-000076380000}"/>
    <cellStyle name="20% - Accent5 2 2 2 2 2" xfId="18771" xr:uid="{00000000-0005-0000-0000-000077380000}"/>
    <cellStyle name="20% - Accent5 2 2 2 2 2 2" xfId="41035" xr:uid="{00000000-0005-0000-0000-000078380000}"/>
    <cellStyle name="20% - Accent5 2 2 2 2 3" xfId="29943" xr:uid="{00000000-0005-0000-0000-000079380000}"/>
    <cellStyle name="20% - Accent5 2 2 2 3" xfId="14188" xr:uid="{00000000-0005-0000-0000-00007A380000}"/>
    <cellStyle name="20% - Accent5 2 2 2 3 2" xfId="36453" xr:uid="{00000000-0005-0000-0000-00007B380000}"/>
    <cellStyle name="20% - Accent5 2 2 2 4" xfId="25361" xr:uid="{00000000-0005-0000-0000-00007C380000}"/>
    <cellStyle name="20% - Accent5 2 2 3" xfId="5865" xr:uid="{00000000-0005-0000-0000-00007D380000}"/>
    <cellStyle name="20% - Accent5 2 2 3 2" xfId="16962" xr:uid="{00000000-0005-0000-0000-00007E380000}"/>
    <cellStyle name="20% - Accent5 2 2 3 2 2" xfId="39226" xr:uid="{00000000-0005-0000-0000-00007F380000}"/>
    <cellStyle name="20% - Accent5 2 2 3 3" xfId="28134" xr:uid="{00000000-0005-0000-0000-000080380000}"/>
    <cellStyle name="20% - Accent5 2 2 4" xfId="1271" xr:uid="{00000000-0005-0000-0000-000081380000}"/>
    <cellStyle name="20% - Accent5 2 2 4 2" xfId="12378" xr:uid="{00000000-0005-0000-0000-000082380000}"/>
    <cellStyle name="20% - Accent5 2 2 4 2 2" xfId="34643" xr:uid="{00000000-0005-0000-0000-000083380000}"/>
    <cellStyle name="20% - Accent5 2 2 4 3" xfId="23551" xr:uid="{00000000-0005-0000-0000-000084380000}"/>
    <cellStyle name="20% - Accent5 2 2 5" xfId="11223" xr:uid="{00000000-0005-0000-0000-000085380000}"/>
    <cellStyle name="20% - Accent5 2 2 5 2" xfId="33490" xr:uid="{00000000-0005-0000-0000-000086380000}"/>
    <cellStyle name="20% - Accent5 2 2 6" xfId="22398" xr:uid="{00000000-0005-0000-0000-000087380000}"/>
    <cellStyle name="20% - Accent5 2 20" xfId="9860" xr:uid="{00000000-0005-0000-0000-000088380000}"/>
    <cellStyle name="20% - Accent5 2 20 2" xfId="20956" xr:uid="{00000000-0005-0000-0000-000089380000}"/>
    <cellStyle name="20% - Accent5 2 20 2 2" xfId="43220" xr:uid="{00000000-0005-0000-0000-00008A380000}"/>
    <cellStyle name="20% - Accent5 2 20 3" xfId="32128" xr:uid="{00000000-0005-0000-0000-00008B380000}"/>
    <cellStyle name="20% - Accent5 2 21" xfId="9886" xr:uid="{00000000-0005-0000-0000-00008C380000}"/>
    <cellStyle name="20% - Accent5 2 21 2" xfId="20982" xr:uid="{00000000-0005-0000-0000-00008D380000}"/>
    <cellStyle name="20% - Accent5 2 21 2 2" xfId="43246" xr:uid="{00000000-0005-0000-0000-00008E380000}"/>
    <cellStyle name="20% - Accent5 2 21 3" xfId="32154" xr:uid="{00000000-0005-0000-0000-00008F380000}"/>
    <cellStyle name="20% - Accent5 2 22" xfId="9925" xr:uid="{00000000-0005-0000-0000-000090380000}"/>
    <cellStyle name="20% - Accent5 2 22 2" xfId="21021" xr:uid="{00000000-0005-0000-0000-000091380000}"/>
    <cellStyle name="20% - Accent5 2 22 2 2" xfId="43285" xr:uid="{00000000-0005-0000-0000-000092380000}"/>
    <cellStyle name="20% - Accent5 2 22 3" xfId="32193" xr:uid="{00000000-0005-0000-0000-000093380000}"/>
    <cellStyle name="20% - Accent5 2 23" xfId="10263" xr:uid="{00000000-0005-0000-0000-000094380000}"/>
    <cellStyle name="20% - Accent5 2 23 2" xfId="21359" xr:uid="{00000000-0005-0000-0000-000095380000}"/>
    <cellStyle name="20% - Accent5 2 23 2 2" xfId="43623" xr:uid="{00000000-0005-0000-0000-000096380000}"/>
    <cellStyle name="20% - Accent5 2 23 3" xfId="32531" xr:uid="{00000000-0005-0000-0000-000097380000}"/>
    <cellStyle name="20% - Accent5 2 24" xfId="10289" xr:uid="{00000000-0005-0000-0000-000098380000}"/>
    <cellStyle name="20% - Accent5 2 24 2" xfId="21385" xr:uid="{00000000-0005-0000-0000-000099380000}"/>
    <cellStyle name="20% - Accent5 2 24 2 2" xfId="43649" xr:uid="{00000000-0005-0000-0000-00009A380000}"/>
    <cellStyle name="20% - Accent5 2 24 3" xfId="32557" xr:uid="{00000000-0005-0000-0000-00009B380000}"/>
    <cellStyle name="20% - Accent5 2 25" xfId="10341" xr:uid="{00000000-0005-0000-0000-00009C380000}"/>
    <cellStyle name="20% - Accent5 2 25 2" xfId="21437" xr:uid="{00000000-0005-0000-0000-00009D380000}"/>
    <cellStyle name="20% - Accent5 2 25 2 2" xfId="43701" xr:uid="{00000000-0005-0000-0000-00009E380000}"/>
    <cellStyle name="20% - Accent5 2 25 3" xfId="32609" xr:uid="{00000000-0005-0000-0000-00009F380000}"/>
    <cellStyle name="20% - Accent5 2 26" xfId="10367" xr:uid="{00000000-0005-0000-0000-0000A0380000}"/>
    <cellStyle name="20% - Accent5 2 26 2" xfId="21463" xr:uid="{00000000-0005-0000-0000-0000A1380000}"/>
    <cellStyle name="20% - Accent5 2 26 2 2" xfId="43727" xr:uid="{00000000-0005-0000-0000-0000A2380000}"/>
    <cellStyle name="20% - Accent5 2 26 3" xfId="32635" xr:uid="{00000000-0005-0000-0000-0000A3380000}"/>
    <cellStyle name="20% - Accent5 2 27" xfId="10393" xr:uid="{00000000-0005-0000-0000-0000A4380000}"/>
    <cellStyle name="20% - Accent5 2 27 2" xfId="21489" xr:uid="{00000000-0005-0000-0000-0000A5380000}"/>
    <cellStyle name="20% - Accent5 2 27 2 2" xfId="43753" xr:uid="{00000000-0005-0000-0000-0000A6380000}"/>
    <cellStyle name="20% - Accent5 2 27 3" xfId="32661" xr:uid="{00000000-0005-0000-0000-0000A7380000}"/>
    <cellStyle name="20% - Accent5 2 28" xfId="10419" xr:uid="{00000000-0005-0000-0000-0000A8380000}"/>
    <cellStyle name="20% - Accent5 2 28 2" xfId="21515" xr:uid="{00000000-0005-0000-0000-0000A9380000}"/>
    <cellStyle name="20% - Accent5 2 28 2 2" xfId="43779" xr:uid="{00000000-0005-0000-0000-0000AA380000}"/>
    <cellStyle name="20% - Accent5 2 28 3" xfId="32687" xr:uid="{00000000-0005-0000-0000-0000AB380000}"/>
    <cellStyle name="20% - Accent5 2 29" xfId="10445" xr:uid="{00000000-0005-0000-0000-0000AC380000}"/>
    <cellStyle name="20% - Accent5 2 29 2" xfId="21541" xr:uid="{00000000-0005-0000-0000-0000AD380000}"/>
    <cellStyle name="20% - Accent5 2 29 2 2" xfId="43805" xr:uid="{00000000-0005-0000-0000-0000AE380000}"/>
    <cellStyle name="20% - Accent5 2 29 3" xfId="32713" xr:uid="{00000000-0005-0000-0000-0000AF380000}"/>
    <cellStyle name="20% - Accent5 2 3" xfId="146" xr:uid="{00000000-0005-0000-0000-0000B0380000}"/>
    <cellStyle name="20% - Accent5 2 3 2" xfId="8598" xr:uid="{00000000-0005-0000-0000-0000B1380000}"/>
    <cellStyle name="20% - Accent5 2 3 2 2" xfId="19695" xr:uid="{00000000-0005-0000-0000-0000B2380000}"/>
    <cellStyle name="20% - Accent5 2 3 2 2 2" xfId="41959" xr:uid="{00000000-0005-0000-0000-0000B3380000}"/>
    <cellStyle name="20% - Accent5 2 3 2 3" xfId="30867" xr:uid="{00000000-0005-0000-0000-0000B4380000}"/>
    <cellStyle name="20% - Accent5 2 3 3" xfId="4015" xr:uid="{00000000-0005-0000-0000-0000B5380000}"/>
    <cellStyle name="20% - Accent5 2 3 3 2" xfId="15112" xr:uid="{00000000-0005-0000-0000-0000B6380000}"/>
    <cellStyle name="20% - Accent5 2 3 3 2 2" xfId="37377" xr:uid="{00000000-0005-0000-0000-0000B7380000}"/>
    <cellStyle name="20% - Accent5 2 3 3 3" xfId="26285" xr:uid="{00000000-0005-0000-0000-0000B8380000}"/>
    <cellStyle name="20% - Accent5 2 3 4" xfId="11268" xr:uid="{00000000-0005-0000-0000-0000B9380000}"/>
    <cellStyle name="20% - Accent5 2 3 4 2" xfId="33534" xr:uid="{00000000-0005-0000-0000-0000BA380000}"/>
    <cellStyle name="20% - Accent5 2 3 5" xfId="22442" xr:uid="{00000000-0005-0000-0000-0000BB380000}"/>
    <cellStyle name="20% - Accent5 2 30" xfId="10471" xr:uid="{00000000-0005-0000-0000-0000BC380000}"/>
    <cellStyle name="20% - Accent5 2 30 2" xfId="21567" xr:uid="{00000000-0005-0000-0000-0000BD380000}"/>
    <cellStyle name="20% - Accent5 2 30 2 2" xfId="43831" xr:uid="{00000000-0005-0000-0000-0000BE380000}"/>
    <cellStyle name="20% - Accent5 2 30 3" xfId="32739" xr:uid="{00000000-0005-0000-0000-0000BF380000}"/>
    <cellStyle name="20% - Accent5 2 31" xfId="10497" xr:uid="{00000000-0005-0000-0000-0000C0380000}"/>
    <cellStyle name="20% - Accent5 2 31 2" xfId="21593" xr:uid="{00000000-0005-0000-0000-0000C1380000}"/>
    <cellStyle name="20% - Accent5 2 31 2 2" xfId="43857" xr:uid="{00000000-0005-0000-0000-0000C2380000}"/>
    <cellStyle name="20% - Accent5 2 31 3" xfId="32765" xr:uid="{00000000-0005-0000-0000-0000C3380000}"/>
    <cellStyle name="20% - Accent5 2 32" xfId="10523" xr:uid="{00000000-0005-0000-0000-0000C4380000}"/>
    <cellStyle name="20% - Accent5 2 32 2" xfId="21619" xr:uid="{00000000-0005-0000-0000-0000C5380000}"/>
    <cellStyle name="20% - Accent5 2 32 2 2" xfId="43883" xr:uid="{00000000-0005-0000-0000-0000C6380000}"/>
    <cellStyle name="20% - Accent5 2 32 3" xfId="32791" xr:uid="{00000000-0005-0000-0000-0000C7380000}"/>
    <cellStyle name="20% - Accent5 2 33" xfId="10601" xr:uid="{00000000-0005-0000-0000-0000C8380000}"/>
    <cellStyle name="20% - Accent5 2 33 2" xfId="21697" xr:uid="{00000000-0005-0000-0000-0000C9380000}"/>
    <cellStyle name="20% - Accent5 2 33 2 2" xfId="43961" xr:uid="{00000000-0005-0000-0000-0000CA380000}"/>
    <cellStyle name="20% - Accent5 2 33 3" xfId="32869" xr:uid="{00000000-0005-0000-0000-0000CB380000}"/>
    <cellStyle name="20% - Accent5 2 34" xfId="10783" xr:uid="{00000000-0005-0000-0000-0000CC380000}"/>
    <cellStyle name="20% - Accent5 2 34 2" xfId="21879" xr:uid="{00000000-0005-0000-0000-0000CD380000}"/>
    <cellStyle name="20% - Accent5 2 34 2 2" xfId="44143" xr:uid="{00000000-0005-0000-0000-0000CE380000}"/>
    <cellStyle name="20% - Accent5 2 34 3" xfId="33051" xr:uid="{00000000-0005-0000-0000-0000CF380000}"/>
    <cellStyle name="20% - Accent5 2 35" xfId="11187" xr:uid="{00000000-0005-0000-0000-0000D0380000}"/>
    <cellStyle name="20% - Accent5 2 35 2" xfId="33455" xr:uid="{00000000-0005-0000-0000-0000D1380000}"/>
    <cellStyle name="20% - Accent5 2 36" xfId="22363" xr:uid="{00000000-0005-0000-0000-0000D2380000}"/>
    <cellStyle name="20% - Accent5 2 4" xfId="173" xr:uid="{00000000-0005-0000-0000-0000D3380000}"/>
    <cellStyle name="20% - Accent5 2 4 2" xfId="6789" xr:uid="{00000000-0005-0000-0000-0000D4380000}"/>
    <cellStyle name="20% - Accent5 2 4 2 2" xfId="17886" xr:uid="{00000000-0005-0000-0000-0000D5380000}"/>
    <cellStyle name="20% - Accent5 2 4 2 2 2" xfId="40150" xr:uid="{00000000-0005-0000-0000-0000D6380000}"/>
    <cellStyle name="20% - Accent5 2 4 2 3" xfId="29058" xr:uid="{00000000-0005-0000-0000-0000D7380000}"/>
    <cellStyle name="20% - Accent5 2 4 3" xfId="2206" xr:uid="{00000000-0005-0000-0000-0000D8380000}"/>
    <cellStyle name="20% - Accent5 2 4 3 2" xfId="13303" xr:uid="{00000000-0005-0000-0000-0000D9380000}"/>
    <cellStyle name="20% - Accent5 2 4 3 2 2" xfId="35568" xr:uid="{00000000-0005-0000-0000-0000DA380000}"/>
    <cellStyle name="20% - Accent5 2 4 3 3" xfId="24476" xr:uid="{00000000-0005-0000-0000-0000DB380000}"/>
    <cellStyle name="20% - Accent5 2 4 4" xfId="11294" xr:uid="{00000000-0005-0000-0000-0000DC380000}"/>
    <cellStyle name="20% - Accent5 2 4 4 2" xfId="33560" xr:uid="{00000000-0005-0000-0000-0000DD380000}"/>
    <cellStyle name="20% - Accent5 2 4 5" xfId="22468" xr:uid="{00000000-0005-0000-0000-0000DE380000}"/>
    <cellStyle name="20% - Accent5 2 5" xfId="277" xr:uid="{00000000-0005-0000-0000-0000DF380000}"/>
    <cellStyle name="20% - Accent5 2 5 2" xfId="9482" xr:uid="{00000000-0005-0000-0000-0000E0380000}"/>
    <cellStyle name="20% - Accent5 2 5 2 2" xfId="20579" xr:uid="{00000000-0005-0000-0000-0000E1380000}"/>
    <cellStyle name="20% - Accent5 2 5 2 2 2" xfId="42843" xr:uid="{00000000-0005-0000-0000-0000E2380000}"/>
    <cellStyle name="20% - Accent5 2 5 2 3" xfId="31751" xr:uid="{00000000-0005-0000-0000-0000E3380000}"/>
    <cellStyle name="20% - Accent5 2 5 3" xfId="4899" xr:uid="{00000000-0005-0000-0000-0000E4380000}"/>
    <cellStyle name="20% - Accent5 2 5 3 2" xfId="15996" xr:uid="{00000000-0005-0000-0000-0000E5380000}"/>
    <cellStyle name="20% - Accent5 2 5 3 2 2" xfId="38261" xr:uid="{00000000-0005-0000-0000-0000E6380000}"/>
    <cellStyle name="20% - Accent5 2 5 3 3" xfId="27169" xr:uid="{00000000-0005-0000-0000-0000E7380000}"/>
    <cellStyle name="20% - Accent5 2 5 4" xfId="11398" xr:uid="{00000000-0005-0000-0000-0000E8380000}"/>
    <cellStyle name="20% - Accent5 2 5 4 2" xfId="33664" xr:uid="{00000000-0005-0000-0000-0000E9380000}"/>
    <cellStyle name="20% - Accent5 2 5 5" xfId="22572" xr:uid="{00000000-0005-0000-0000-0000EA380000}"/>
    <cellStyle name="20% - Accent5 2 6" xfId="316" xr:uid="{00000000-0005-0000-0000-0000EB380000}"/>
    <cellStyle name="20% - Accent5 2 6 2" xfId="4940" xr:uid="{00000000-0005-0000-0000-0000EC380000}"/>
    <cellStyle name="20% - Accent5 2 6 2 2" xfId="16037" xr:uid="{00000000-0005-0000-0000-0000ED380000}"/>
    <cellStyle name="20% - Accent5 2 6 2 2 2" xfId="38301" xr:uid="{00000000-0005-0000-0000-0000EE380000}"/>
    <cellStyle name="20% - Accent5 2 6 2 3" xfId="27209" xr:uid="{00000000-0005-0000-0000-0000EF380000}"/>
    <cellStyle name="20% - Accent5 2 6 3" xfId="11437" xr:uid="{00000000-0005-0000-0000-0000F0380000}"/>
    <cellStyle name="20% - Accent5 2 6 3 2" xfId="33703" xr:uid="{00000000-0005-0000-0000-0000F1380000}"/>
    <cellStyle name="20% - Accent5 2 6 4" xfId="22611" xr:uid="{00000000-0005-0000-0000-0000F2380000}"/>
    <cellStyle name="20% - Accent5 2 7" xfId="345" xr:uid="{00000000-0005-0000-0000-0000F3380000}"/>
    <cellStyle name="20% - Accent5 2 7 2" xfId="11465" xr:uid="{00000000-0005-0000-0000-0000F4380000}"/>
    <cellStyle name="20% - Accent5 2 7 2 2" xfId="33731" xr:uid="{00000000-0005-0000-0000-0000F5380000}"/>
    <cellStyle name="20% - Accent5 2 7 3" xfId="22639" xr:uid="{00000000-0005-0000-0000-0000F6380000}"/>
    <cellStyle name="20% - Accent5 2 8" xfId="9548" xr:uid="{00000000-0005-0000-0000-0000F7380000}"/>
    <cellStyle name="20% - Accent5 2 8 2" xfId="20644" xr:uid="{00000000-0005-0000-0000-0000F8380000}"/>
    <cellStyle name="20% - Accent5 2 8 2 2" xfId="42908" xr:uid="{00000000-0005-0000-0000-0000F9380000}"/>
    <cellStyle name="20% - Accent5 2 8 3" xfId="31816" xr:uid="{00000000-0005-0000-0000-0000FA380000}"/>
    <cellStyle name="20% - Accent5 2 9" xfId="9574" xr:uid="{00000000-0005-0000-0000-0000FB380000}"/>
    <cellStyle name="20% - Accent5 2 9 2" xfId="20670" xr:uid="{00000000-0005-0000-0000-0000FC380000}"/>
    <cellStyle name="20% - Accent5 2 9 2 2" xfId="42934" xr:uid="{00000000-0005-0000-0000-0000FD380000}"/>
    <cellStyle name="20% - Accent5 2 9 3" xfId="31842" xr:uid="{00000000-0005-0000-0000-0000FE380000}"/>
    <cellStyle name="20% - Accent5 20" xfId="571" xr:uid="{00000000-0005-0000-0000-0000FF380000}"/>
    <cellStyle name="20% - Accent5 20 2" xfId="1508" xr:uid="{00000000-0005-0000-0000-000000390000}"/>
    <cellStyle name="20% - Accent5 20 2 2" xfId="3325" xr:uid="{00000000-0005-0000-0000-000001390000}"/>
    <cellStyle name="20% - Accent5 20 2 2 2" xfId="7908" xr:uid="{00000000-0005-0000-0000-000002390000}"/>
    <cellStyle name="20% - Accent5 20 2 2 2 2" xfId="19005" xr:uid="{00000000-0005-0000-0000-000003390000}"/>
    <cellStyle name="20% - Accent5 20 2 2 2 2 2" xfId="41269" xr:uid="{00000000-0005-0000-0000-000004390000}"/>
    <cellStyle name="20% - Accent5 20 2 2 2 3" xfId="30177" xr:uid="{00000000-0005-0000-0000-000005390000}"/>
    <cellStyle name="20% - Accent5 20 2 2 3" xfId="14422" xr:uid="{00000000-0005-0000-0000-000006390000}"/>
    <cellStyle name="20% - Accent5 20 2 2 3 2" xfId="36687" xr:uid="{00000000-0005-0000-0000-000007390000}"/>
    <cellStyle name="20% - Accent5 20 2 2 4" xfId="25595" xr:uid="{00000000-0005-0000-0000-000008390000}"/>
    <cellStyle name="20% - Accent5 20 2 3" xfId="6099" xr:uid="{00000000-0005-0000-0000-000009390000}"/>
    <cellStyle name="20% - Accent5 20 2 3 2" xfId="17196" xr:uid="{00000000-0005-0000-0000-00000A390000}"/>
    <cellStyle name="20% - Accent5 20 2 3 2 2" xfId="39460" xr:uid="{00000000-0005-0000-0000-00000B390000}"/>
    <cellStyle name="20% - Accent5 20 2 3 3" xfId="28368" xr:uid="{00000000-0005-0000-0000-00000C390000}"/>
    <cellStyle name="20% - Accent5 20 2 4" xfId="12612" xr:uid="{00000000-0005-0000-0000-00000D390000}"/>
    <cellStyle name="20% - Accent5 20 2 4 2" xfId="34877" xr:uid="{00000000-0005-0000-0000-00000E390000}"/>
    <cellStyle name="20% - Accent5 20 2 5" xfId="23785" xr:uid="{00000000-0005-0000-0000-00000F390000}"/>
    <cellStyle name="20% - Accent5 20 3" xfId="4249" xr:uid="{00000000-0005-0000-0000-000010390000}"/>
    <cellStyle name="20% - Accent5 20 3 2" xfId="8832" xr:uid="{00000000-0005-0000-0000-000011390000}"/>
    <cellStyle name="20% - Accent5 20 3 2 2" xfId="19929" xr:uid="{00000000-0005-0000-0000-000012390000}"/>
    <cellStyle name="20% - Accent5 20 3 2 2 2" xfId="42193" xr:uid="{00000000-0005-0000-0000-000013390000}"/>
    <cellStyle name="20% - Accent5 20 3 2 3" xfId="31101" xr:uid="{00000000-0005-0000-0000-000014390000}"/>
    <cellStyle name="20% - Accent5 20 3 3" xfId="15346" xr:uid="{00000000-0005-0000-0000-000015390000}"/>
    <cellStyle name="20% - Accent5 20 3 3 2" xfId="37611" xr:uid="{00000000-0005-0000-0000-000016390000}"/>
    <cellStyle name="20% - Accent5 20 3 4" xfId="26519" xr:uid="{00000000-0005-0000-0000-000017390000}"/>
    <cellStyle name="20% - Accent5 20 4" xfId="2440" xr:uid="{00000000-0005-0000-0000-000018390000}"/>
    <cellStyle name="20% - Accent5 20 4 2" xfId="7023" xr:uid="{00000000-0005-0000-0000-000019390000}"/>
    <cellStyle name="20% - Accent5 20 4 2 2" xfId="18120" xr:uid="{00000000-0005-0000-0000-00001A390000}"/>
    <cellStyle name="20% - Accent5 20 4 2 2 2" xfId="40384" xr:uid="{00000000-0005-0000-0000-00001B390000}"/>
    <cellStyle name="20% - Accent5 20 4 2 3" xfId="29292" xr:uid="{00000000-0005-0000-0000-00001C390000}"/>
    <cellStyle name="20% - Accent5 20 4 3" xfId="13537" xr:uid="{00000000-0005-0000-0000-00001D390000}"/>
    <cellStyle name="20% - Accent5 20 4 3 2" xfId="35802" xr:uid="{00000000-0005-0000-0000-00001E390000}"/>
    <cellStyle name="20% - Accent5 20 4 4" xfId="24710" xr:uid="{00000000-0005-0000-0000-00001F390000}"/>
    <cellStyle name="20% - Accent5 20 5" xfId="5174" xr:uid="{00000000-0005-0000-0000-000020390000}"/>
    <cellStyle name="20% - Accent5 20 5 2" xfId="16271" xr:uid="{00000000-0005-0000-0000-000021390000}"/>
    <cellStyle name="20% - Accent5 20 5 2 2" xfId="38535" xr:uid="{00000000-0005-0000-0000-000022390000}"/>
    <cellStyle name="20% - Accent5 20 5 3" xfId="27443" xr:uid="{00000000-0005-0000-0000-000023390000}"/>
    <cellStyle name="20% - Accent5 20 6" xfId="11686" xr:uid="{00000000-0005-0000-0000-000024390000}"/>
    <cellStyle name="20% - Accent5 20 6 2" xfId="33952" xr:uid="{00000000-0005-0000-0000-000025390000}"/>
    <cellStyle name="20% - Accent5 20 7" xfId="22860" xr:uid="{00000000-0005-0000-0000-000026390000}"/>
    <cellStyle name="20% - Accent5 200" xfId="22179" xr:uid="{00000000-0005-0000-0000-000027390000}"/>
    <cellStyle name="20% - Accent5 200 2" xfId="44443" xr:uid="{00000000-0005-0000-0000-000028390000}"/>
    <cellStyle name="20% - Accent5 201" xfId="22192" xr:uid="{00000000-0005-0000-0000-000029390000}"/>
    <cellStyle name="20% - Accent5 201 2" xfId="44456" xr:uid="{00000000-0005-0000-0000-00002A390000}"/>
    <cellStyle name="20% - Accent5 202" xfId="22205" xr:uid="{00000000-0005-0000-0000-00002B390000}"/>
    <cellStyle name="20% - Accent5 202 2" xfId="44469" xr:uid="{00000000-0005-0000-0000-00002C390000}"/>
    <cellStyle name="20% - Accent5 203" xfId="22218" xr:uid="{00000000-0005-0000-0000-00002D390000}"/>
    <cellStyle name="20% - Accent5 203 2" xfId="44482" xr:uid="{00000000-0005-0000-0000-00002E390000}"/>
    <cellStyle name="20% - Accent5 204" xfId="22231" xr:uid="{00000000-0005-0000-0000-00002F390000}"/>
    <cellStyle name="20% - Accent5 204 2" xfId="44495" xr:uid="{00000000-0005-0000-0000-000030390000}"/>
    <cellStyle name="20% - Accent5 205" xfId="22244" xr:uid="{00000000-0005-0000-0000-000031390000}"/>
    <cellStyle name="20% - Accent5 205 2" xfId="44508" xr:uid="{00000000-0005-0000-0000-000032390000}"/>
    <cellStyle name="20% - Accent5 206" xfId="22257" xr:uid="{00000000-0005-0000-0000-000033390000}"/>
    <cellStyle name="20% - Accent5 206 2" xfId="44521" xr:uid="{00000000-0005-0000-0000-000034390000}"/>
    <cellStyle name="20% - Accent5 207" xfId="22270" xr:uid="{00000000-0005-0000-0000-000035390000}"/>
    <cellStyle name="20% - Accent5 207 2" xfId="44534" xr:uid="{00000000-0005-0000-0000-000036390000}"/>
    <cellStyle name="20% - Accent5 208" xfId="22283" xr:uid="{00000000-0005-0000-0000-000037390000}"/>
    <cellStyle name="20% - Accent5 208 2" xfId="44547" xr:uid="{00000000-0005-0000-0000-000038390000}"/>
    <cellStyle name="20% - Accent5 209" xfId="22296" xr:uid="{00000000-0005-0000-0000-000039390000}"/>
    <cellStyle name="20% - Accent5 209 2" xfId="44560" xr:uid="{00000000-0005-0000-0000-00003A390000}"/>
    <cellStyle name="20% - Accent5 21" xfId="584" xr:uid="{00000000-0005-0000-0000-00003B390000}"/>
    <cellStyle name="20% - Accent5 21 2" xfId="1521" xr:uid="{00000000-0005-0000-0000-00003C390000}"/>
    <cellStyle name="20% - Accent5 21 2 2" xfId="3338" xr:uid="{00000000-0005-0000-0000-00003D390000}"/>
    <cellStyle name="20% - Accent5 21 2 2 2" xfId="7921" xr:uid="{00000000-0005-0000-0000-00003E390000}"/>
    <cellStyle name="20% - Accent5 21 2 2 2 2" xfId="19018" xr:uid="{00000000-0005-0000-0000-00003F390000}"/>
    <cellStyle name="20% - Accent5 21 2 2 2 2 2" xfId="41282" xr:uid="{00000000-0005-0000-0000-000040390000}"/>
    <cellStyle name="20% - Accent5 21 2 2 2 3" xfId="30190" xr:uid="{00000000-0005-0000-0000-000041390000}"/>
    <cellStyle name="20% - Accent5 21 2 2 3" xfId="14435" xr:uid="{00000000-0005-0000-0000-000042390000}"/>
    <cellStyle name="20% - Accent5 21 2 2 3 2" xfId="36700" xr:uid="{00000000-0005-0000-0000-000043390000}"/>
    <cellStyle name="20% - Accent5 21 2 2 4" xfId="25608" xr:uid="{00000000-0005-0000-0000-000044390000}"/>
    <cellStyle name="20% - Accent5 21 2 3" xfId="6112" xr:uid="{00000000-0005-0000-0000-000045390000}"/>
    <cellStyle name="20% - Accent5 21 2 3 2" xfId="17209" xr:uid="{00000000-0005-0000-0000-000046390000}"/>
    <cellStyle name="20% - Accent5 21 2 3 2 2" xfId="39473" xr:uid="{00000000-0005-0000-0000-000047390000}"/>
    <cellStyle name="20% - Accent5 21 2 3 3" xfId="28381" xr:uid="{00000000-0005-0000-0000-000048390000}"/>
    <cellStyle name="20% - Accent5 21 2 4" xfId="12625" xr:uid="{00000000-0005-0000-0000-000049390000}"/>
    <cellStyle name="20% - Accent5 21 2 4 2" xfId="34890" xr:uid="{00000000-0005-0000-0000-00004A390000}"/>
    <cellStyle name="20% - Accent5 21 2 5" xfId="23798" xr:uid="{00000000-0005-0000-0000-00004B390000}"/>
    <cellStyle name="20% - Accent5 21 3" xfId="4262" xr:uid="{00000000-0005-0000-0000-00004C390000}"/>
    <cellStyle name="20% - Accent5 21 3 2" xfId="8845" xr:uid="{00000000-0005-0000-0000-00004D390000}"/>
    <cellStyle name="20% - Accent5 21 3 2 2" xfId="19942" xr:uid="{00000000-0005-0000-0000-00004E390000}"/>
    <cellStyle name="20% - Accent5 21 3 2 2 2" xfId="42206" xr:uid="{00000000-0005-0000-0000-00004F390000}"/>
    <cellStyle name="20% - Accent5 21 3 2 3" xfId="31114" xr:uid="{00000000-0005-0000-0000-000050390000}"/>
    <cellStyle name="20% - Accent5 21 3 3" xfId="15359" xr:uid="{00000000-0005-0000-0000-000051390000}"/>
    <cellStyle name="20% - Accent5 21 3 3 2" xfId="37624" xr:uid="{00000000-0005-0000-0000-000052390000}"/>
    <cellStyle name="20% - Accent5 21 3 4" xfId="26532" xr:uid="{00000000-0005-0000-0000-000053390000}"/>
    <cellStyle name="20% - Accent5 21 4" xfId="2453" xr:uid="{00000000-0005-0000-0000-000054390000}"/>
    <cellStyle name="20% - Accent5 21 4 2" xfId="7036" xr:uid="{00000000-0005-0000-0000-000055390000}"/>
    <cellStyle name="20% - Accent5 21 4 2 2" xfId="18133" xr:uid="{00000000-0005-0000-0000-000056390000}"/>
    <cellStyle name="20% - Accent5 21 4 2 2 2" xfId="40397" xr:uid="{00000000-0005-0000-0000-000057390000}"/>
    <cellStyle name="20% - Accent5 21 4 2 3" xfId="29305" xr:uid="{00000000-0005-0000-0000-000058390000}"/>
    <cellStyle name="20% - Accent5 21 4 3" xfId="13550" xr:uid="{00000000-0005-0000-0000-000059390000}"/>
    <cellStyle name="20% - Accent5 21 4 3 2" xfId="35815" xr:uid="{00000000-0005-0000-0000-00005A390000}"/>
    <cellStyle name="20% - Accent5 21 4 4" xfId="24723" xr:uid="{00000000-0005-0000-0000-00005B390000}"/>
    <cellStyle name="20% - Accent5 21 5" xfId="5187" xr:uid="{00000000-0005-0000-0000-00005C390000}"/>
    <cellStyle name="20% - Accent5 21 5 2" xfId="16284" xr:uid="{00000000-0005-0000-0000-00005D390000}"/>
    <cellStyle name="20% - Accent5 21 5 2 2" xfId="38548" xr:uid="{00000000-0005-0000-0000-00005E390000}"/>
    <cellStyle name="20% - Accent5 21 5 3" xfId="27456" xr:uid="{00000000-0005-0000-0000-00005F390000}"/>
    <cellStyle name="20% - Accent5 21 6" xfId="11699" xr:uid="{00000000-0005-0000-0000-000060390000}"/>
    <cellStyle name="20% - Accent5 21 6 2" xfId="33965" xr:uid="{00000000-0005-0000-0000-000061390000}"/>
    <cellStyle name="20% - Accent5 21 7" xfId="22873" xr:uid="{00000000-0005-0000-0000-000062390000}"/>
    <cellStyle name="20% - Accent5 210" xfId="22309" xr:uid="{00000000-0005-0000-0000-000063390000}"/>
    <cellStyle name="20% - Accent5 210 2" xfId="44573" xr:uid="{00000000-0005-0000-0000-000064390000}"/>
    <cellStyle name="20% - Accent5 211" xfId="22322" xr:uid="{00000000-0005-0000-0000-000065390000}"/>
    <cellStyle name="20% - Accent5 211 2" xfId="44586" xr:uid="{00000000-0005-0000-0000-000066390000}"/>
    <cellStyle name="20% - Accent5 212" xfId="22335" xr:uid="{00000000-0005-0000-0000-000067390000}"/>
    <cellStyle name="20% - Accent5 212 2" xfId="44599" xr:uid="{00000000-0005-0000-0000-000068390000}"/>
    <cellStyle name="20% - Accent5 213" xfId="22348" xr:uid="{00000000-0005-0000-0000-000069390000}"/>
    <cellStyle name="20% - Accent5 213 2" xfId="44612" xr:uid="{00000000-0005-0000-0000-00006A390000}"/>
    <cellStyle name="20% - Accent5 214" xfId="22389" xr:uid="{00000000-0005-0000-0000-00006B390000}"/>
    <cellStyle name="20% - Accent5 22" xfId="597" xr:uid="{00000000-0005-0000-0000-00006C390000}"/>
    <cellStyle name="20% - Accent5 22 2" xfId="1534" xr:uid="{00000000-0005-0000-0000-00006D390000}"/>
    <cellStyle name="20% - Accent5 22 2 2" xfId="3351" xr:uid="{00000000-0005-0000-0000-00006E390000}"/>
    <cellStyle name="20% - Accent5 22 2 2 2" xfId="7934" xr:uid="{00000000-0005-0000-0000-00006F390000}"/>
    <cellStyle name="20% - Accent5 22 2 2 2 2" xfId="19031" xr:uid="{00000000-0005-0000-0000-000070390000}"/>
    <cellStyle name="20% - Accent5 22 2 2 2 2 2" xfId="41295" xr:uid="{00000000-0005-0000-0000-000071390000}"/>
    <cellStyle name="20% - Accent5 22 2 2 2 3" xfId="30203" xr:uid="{00000000-0005-0000-0000-000072390000}"/>
    <cellStyle name="20% - Accent5 22 2 2 3" xfId="14448" xr:uid="{00000000-0005-0000-0000-000073390000}"/>
    <cellStyle name="20% - Accent5 22 2 2 3 2" xfId="36713" xr:uid="{00000000-0005-0000-0000-000074390000}"/>
    <cellStyle name="20% - Accent5 22 2 2 4" xfId="25621" xr:uid="{00000000-0005-0000-0000-000075390000}"/>
    <cellStyle name="20% - Accent5 22 2 3" xfId="6125" xr:uid="{00000000-0005-0000-0000-000076390000}"/>
    <cellStyle name="20% - Accent5 22 2 3 2" xfId="17222" xr:uid="{00000000-0005-0000-0000-000077390000}"/>
    <cellStyle name="20% - Accent5 22 2 3 2 2" xfId="39486" xr:uid="{00000000-0005-0000-0000-000078390000}"/>
    <cellStyle name="20% - Accent5 22 2 3 3" xfId="28394" xr:uid="{00000000-0005-0000-0000-000079390000}"/>
    <cellStyle name="20% - Accent5 22 2 4" xfId="12638" xr:uid="{00000000-0005-0000-0000-00007A390000}"/>
    <cellStyle name="20% - Accent5 22 2 4 2" xfId="34903" xr:uid="{00000000-0005-0000-0000-00007B390000}"/>
    <cellStyle name="20% - Accent5 22 2 5" xfId="23811" xr:uid="{00000000-0005-0000-0000-00007C390000}"/>
    <cellStyle name="20% - Accent5 22 3" xfId="4275" xr:uid="{00000000-0005-0000-0000-00007D390000}"/>
    <cellStyle name="20% - Accent5 22 3 2" xfId="8858" xr:uid="{00000000-0005-0000-0000-00007E390000}"/>
    <cellStyle name="20% - Accent5 22 3 2 2" xfId="19955" xr:uid="{00000000-0005-0000-0000-00007F390000}"/>
    <cellStyle name="20% - Accent5 22 3 2 2 2" xfId="42219" xr:uid="{00000000-0005-0000-0000-000080390000}"/>
    <cellStyle name="20% - Accent5 22 3 2 3" xfId="31127" xr:uid="{00000000-0005-0000-0000-000081390000}"/>
    <cellStyle name="20% - Accent5 22 3 3" xfId="15372" xr:uid="{00000000-0005-0000-0000-000082390000}"/>
    <cellStyle name="20% - Accent5 22 3 3 2" xfId="37637" xr:uid="{00000000-0005-0000-0000-000083390000}"/>
    <cellStyle name="20% - Accent5 22 3 4" xfId="26545" xr:uid="{00000000-0005-0000-0000-000084390000}"/>
    <cellStyle name="20% - Accent5 22 4" xfId="2466" xr:uid="{00000000-0005-0000-0000-000085390000}"/>
    <cellStyle name="20% - Accent5 22 4 2" xfId="7049" xr:uid="{00000000-0005-0000-0000-000086390000}"/>
    <cellStyle name="20% - Accent5 22 4 2 2" xfId="18146" xr:uid="{00000000-0005-0000-0000-000087390000}"/>
    <cellStyle name="20% - Accent5 22 4 2 2 2" xfId="40410" xr:uid="{00000000-0005-0000-0000-000088390000}"/>
    <cellStyle name="20% - Accent5 22 4 2 3" xfId="29318" xr:uid="{00000000-0005-0000-0000-000089390000}"/>
    <cellStyle name="20% - Accent5 22 4 3" xfId="13563" xr:uid="{00000000-0005-0000-0000-00008A390000}"/>
    <cellStyle name="20% - Accent5 22 4 3 2" xfId="35828" xr:uid="{00000000-0005-0000-0000-00008B390000}"/>
    <cellStyle name="20% - Accent5 22 4 4" xfId="24736" xr:uid="{00000000-0005-0000-0000-00008C390000}"/>
    <cellStyle name="20% - Accent5 22 5" xfId="5200" xr:uid="{00000000-0005-0000-0000-00008D390000}"/>
    <cellStyle name="20% - Accent5 22 5 2" xfId="16297" xr:uid="{00000000-0005-0000-0000-00008E390000}"/>
    <cellStyle name="20% - Accent5 22 5 2 2" xfId="38561" xr:uid="{00000000-0005-0000-0000-00008F390000}"/>
    <cellStyle name="20% - Accent5 22 5 3" xfId="27469" xr:uid="{00000000-0005-0000-0000-000090390000}"/>
    <cellStyle name="20% - Accent5 22 6" xfId="11712" xr:uid="{00000000-0005-0000-0000-000091390000}"/>
    <cellStyle name="20% - Accent5 22 6 2" xfId="33978" xr:uid="{00000000-0005-0000-0000-000092390000}"/>
    <cellStyle name="20% - Accent5 22 7" xfId="22886" xr:uid="{00000000-0005-0000-0000-000093390000}"/>
    <cellStyle name="20% - Accent5 23" xfId="610" xr:uid="{00000000-0005-0000-0000-000094390000}"/>
    <cellStyle name="20% - Accent5 23 2" xfId="1547" xr:uid="{00000000-0005-0000-0000-000095390000}"/>
    <cellStyle name="20% - Accent5 23 2 2" xfId="3364" xr:uid="{00000000-0005-0000-0000-000096390000}"/>
    <cellStyle name="20% - Accent5 23 2 2 2" xfId="7947" xr:uid="{00000000-0005-0000-0000-000097390000}"/>
    <cellStyle name="20% - Accent5 23 2 2 2 2" xfId="19044" xr:uid="{00000000-0005-0000-0000-000098390000}"/>
    <cellStyle name="20% - Accent5 23 2 2 2 2 2" xfId="41308" xr:uid="{00000000-0005-0000-0000-000099390000}"/>
    <cellStyle name="20% - Accent5 23 2 2 2 3" xfId="30216" xr:uid="{00000000-0005-0000-0000-00009A390000}"/>
    <cellStyle name="20% - Accent5 23 2 2 3" xfId="14461" xr:uid="{00000000-0005-0000-0000-00009B390000}"/>
    <cellStyle name="20% - Accent5 23 2 2 3 2" xfId="36726" xr:uid="{00000000-0005-0000-0000-00009C390000}"/>
    <cellStyle name="20% - Accent5 23 2 2 4" xfId="25634" xr:uid="{00000000-0005-0000-0000-00009D390000}"/>
    <cellStyle name="20% - Accent5 23 2 3" xfId="6138" xr:uid="{00000000-0005-0000-0000-00009E390000}"/>
    <cellStyle name="20% - Accent5 23 2 3 2" xfId="17235" xr:uid="{00000000-0005-0000-0000-00009F390000}"/>
    <cellStyle name="20% - Accent5 23 2 3 2 2" xfId="39499" xr:uid="{00000000-0005-0000-0000-0000A0390000}"/>
    <cellStyle name="20% - Accent5 23 2 3 3" xfId="28407" xr:uid="{00000000-0005-0000-0000-0000A1390000}"/>
    <cellStyle name="20% - Accent5 23 2 4" xfId="12651" xr:uid="{00000000-0005-0000-0000-0000A2390000}"/>
    <cellStyle name="20% - Accent5 23 2 4 2" xfId="34916" xr:uid="{00000000-0005-0000-0000-0000A3390000}"/>
    <cellStyle name="20% - Accent5 23 2 5" xfId="23824" xr:uid="{00000000-0005-0000-0000-0000A4390000}"/>
    <cellStyle name="20% - Accent5 23 3" xfId="4288" xr:uid="{00000000-0005-0000-0000-0000A5390000}"/>
    <cellStyle name="20% - Accent5 23 3 2" xfId="8871" xr:uid="{00000000-0005-0000-0000-0000A6390000}"/>
    <cellStyle name="20% - Accent5 23 3 2 2" xfId="19968" xr:uid="{00000000-0005-0000-0000-0000A7390000}"/>
    <cellStyle name="20% - Accent5 23 3 2 2 2" xfId="42232" xr:uid="{00000000-0005-0000-0000-0000A8390000}"/>
    <cellStyle name="20% - Accent5 23 3 2 3" xfId="31140" xr:uid="{00000000-0005-0000-0000-0000A9390000}"/>
    <cellStyle name="20% - Accent5 23 3 3" xfId="15385" xr:uid="{00000000-0005-0000-0000-0000AA390000}"/>
    <cellStyle name="20% - Accent5 23 3 3 2" xfId="37650" xr:uid="{00000000-0005-0000-0000-0000AB390000}"/>
    <cellStyle name="20% - Accent5 23 3 4" xfId="26558" xr:uid="{00000000-0005-0000-0000-0000AC390000}"/>
    <cellStyle name="20% - Accent5 23 4" xfId="2479" xr:uid="{00000000-0005-0000-0000-0000AD390000}"/>
    <cellStyle name="20% - Accent5 23 4 2" xfId="7062" xr:uid="{00000000-0005-0000-0000-0000AE390000}"/>
    <cellStyle name="20% - Accent5 23 4 2 2" xfId="18159" xr:uid="{00000000-0005-0000-0000-0000AF390000}"/>
    <cellStyle name="20% - Accent5 23 4 2 2 2" xfId="40423" xr:uid="{00000000-0005-0000-0000-0000B0390000}"/>
    <cellStyle name="20% - Accent5 23 4 2 3" xfId="29331" xr:uid="{00000000-0005-0000-0000-0000B1390000}"/>
    <cellStyle name="20% - Accent5 23 4 3" xfId="13576" xr:uid="{00000000-0005-0000-0000-0000B2390000}"/>
    <cellStyle name="20% - Accent5 23 4 3 2" xfId="35841" xr:uid="{00000000-0005-0000-0000-0000B3390000}"/>
    <cellStyle name="20% - Accent5 23 4 4" xfId="24749" xr:uid="{00000000-0005-0000-0000-0000B4390000}"/>
    <cellStyle name="20% - Accent5 23 5" xfId="5213" xr:uid="{00000000-0005-0000-0000-0000B5390000}"/>
    <cellStyle name="20% - Accent5 23 5 2" xfId="16310" xr:uid="{00000000-0005-0000-0000-0000B6390000}"/>
    <cellStyle name="20% - Accent5 23 5 2 2" xfId="38574" xr:uid="{00000000-0005-0000-0000-0000B7390000}"/>
    <cellStyle name="20% - Accent5 23 5 3" xfId="27482" xr:uid="{00000000-0005-0000-0000-0000B8390000}"/>
    <cellStyle name="20% - Accent5 23 6" xfId="11725" xr:uid="{00000000-0005-0000-0000-0000B9390000}"/>
    <cellStyle name="20% - Accent5 23 6 2" xfId="33991" xr:uid="{00000000-0005-0000-0000-0000BA390000}"/>
    <cellStyle name="20% - Accent5 23 7" xfId="22899" xr:uid="{00000000-0005-0000-0000-0000BB390000}"/>
    <cellStyle name="20% - Accent5 24" xfId="623" xr:uid="{00000000-0005-0000-0000-0000BC390000}"/>
    <cellStyle name="20% - Accent5 24 2" xfId="1560" xr:uid="{00000000-0005-0000-0000-0000BD390000}"/>
    <cellStyle name="20% - Accent5 24 2 2" xfId="3377" xr:uid="{00000000-0005-0000-0000-0000BE390000}"/>
    <cellStyle name="20% - Accent5 24 2 2 2" xfId="7960" xr:uid="{00000000-0005-0000-0000-0000BF390000}"/>
    <cellStyle name="20% - Accent5 24 2 2 2 2" xfId="19057" xr:uid="{00000000-0005-0000-0000-0000C0390000}"/>
    <cellStyle name="20% - Accent5 24 2 2 2 2 2" xfId="41321" xr:uid="{00000000-0005-0000-0000-0000C1390000}"/>
    <cellStyle name="20% - Accent5 24 2 2 2 3" xfId="30229" xr:uid="{00000000-0005-0000-0000-0000C2390000}"/>
    <cellStyle name="20% - Accent5 24 2 2 3" xfId="14474" xr:uid="{00000000-0005-0000-0000-0000C3390000}"/>
    <cellStyle name="20% - Accent5 24 2 2 3 2" xfId="36739" xr:uid="{00000000-0005-0000-0000-0000C4390000}"/>
    <cellStyle name="20% - Accent5 24 2 2 4" xfId="25647" xr:uid="{00000000-0005-0000-0000-0000C5390000}"/>
    <cellStyle name="20% - Accent5 24 2 3" xfId="6151" xr:uid="{00000000-0005-0000-0000-0000C6390000}"/>
    <cellStyle name="20% - Accent5 24 2 3 2" xfId="17248" xr:uid="{00000000-0005-0000-0000-0000C7390000}"/>
    <cellStyle name="20% - Accent5 24 2 3 2 2" xfId="39512" xr:uid="{00000000-0005-0000-0000-0000C8390000}"/>
    <cellStyle name="20% - Accent5 24 2 3 3" xfId="28420" xr:uid="{00000000-0005-0000-0000-0000C9390000}"/>
    <cellStyle name="20% - Accent5 24 2 4" xfId="12664" xr:uid="{00000000-0005-0000-0000-0000CA390000}"/>
    <cellStyle name="20% - Accent5 24 2 4 2" xfId="34929" xr:uid="{00000000-0005-0000-0000-0000CB390000}"/>
    <cellStyle name="20% - Accent5 24 2 5" xfId="23837" xr:uid="{00000000-0005-0000-0000-0000CC390000}"/>
    <cellStyle name="20% - Accent5 24 3" xfId="4301" xr:uid="{00000000-0005-0000-0000-0000CD390000}"/>
    <cellStyle name="20% - Accent5 24 3 2" xfId="8884" xr:uid="{00000000-0005-0000-0000-0000CE390000}"/>
    <cellStyle name="20% - Accent5 24 3 2 2" xfId="19981" xr:uid="{00000000-0005-0000-0000-0000CF390000}"/>
    <cellStyle name="20% - Accent5 24 3 2 2 2" xfId="42245" xr:uid="{00000000-0005-0000-0000-0000D0390000}"/>
    <cellStyle name="20% - Accent5 24 3 2 3" xfId="31153" xr:uid="{00000000-0005-0000-0000-0000D1390000}"/>
    <cellStyle name="20% - Accent5 24 3 3" xfId="15398" xr:uid="{00000000-0005-0000-0000-0000D2390000}"/>
    <cellStyle name="20% - Accent5 24 3 3 2" xfId="37663" xr:uid="{00000000-0005-0000-0000-0000D3390000}"/>
    <cellStyle name="20% - Accent5 24 3 4" xfId="26571" xr:uid="{00000000-0005-0000-0000-0000D4390000}"/>
    <cellStyle name="20% - Accent5 24 4" xfId="2492" xr:uid="{00000000-0005-0000-0000-0000D5390000}"/>
    <cellStyle name="20% - Accent5 24 4 2" xfId="7075" xr:uid="{00000000-0005-0000-0000-0000D6390000}"/>
    <cellStyle name="20% - Accent5 24 4 2 2" xfId="18172" xr:uid="{00000000-0005-0000-0000-0000D7390000}"/>
    <cellStyle name="20% - Accent5 24 4 2 2 2" xfId="40436" xr:uid="{00000000-0005-0000-0000-0000D8390000}"/>
    <cellStyle name="20% - Accent5 24 4 2 3" xfId="29344" xr:uid="{00000000-0005-0000-0000-0000D9390000}"/>
    <cellStyle name="20% - Accent5 24 4 3" xfId="13589" xr:uid="{00000000-0005-0000-0000-0000DA390000}"/>
    <cellStyle name="20% - Accent5 24 4 3 2" xfId="35854" xr:uid="{00000000-0005-0000-0000-0000DB390000}"/>
    <cellStyle name="20% - Accent5 24 4 4" xfId="24762" xr:uid="{00000000-0005-0000-0000-0000DC390000}"/>
    <cellStyle name="20% - Accent5 24 5" xfId="5226" xr:uid="{00000000-0005-0000-0000-0000DD390000}"/>
    <cellStyle name="20% - Accent5 24 5 2" xfId="16323" xr:uid="{00000000-0005-0000-0000-0000DE390000}"/>
    <cellStyle name="20% - Accent5 24 5 2 2" xfId="38587" xr:uid="{00000000-0005-0000-0000-0000DF390000}"/>
    <cellStyle name="20% - Accent5 24 5 3" xfId="27495" xr:uid="{00000000-0005-0000-0000-0000E0390000}"/>
    <cellStyle name="20% - Accent5 24 6" xfId="11738" xr:uid="{00000000-0005-0000-0000-0000E1390000}"/>
    <cellStyle name="20% - Accent5 24 6 2" xfId="34004" xr:uid="{00000000-0005-0000-0000-0000E2390000}"/>
    <cellStyle name="20% - Accent5 24 7" xfId="22912" xr:uid="{00000000-0005-0000-0000-0000E3390000}"/>
    <cellStyle name="20% - Accent5 25" xfId="637" xr:uid="{00000000-0005-0000-0000-0000E4390000}"/>
    <cellStyle name="20% - Accent5 25 2" xfId="1574" xr:uid="{00000000-0005-0000-0000-0000E5390000}"/>
    <cellStyle name="20% - Accent5 25 2 2" xfId="3390" xr:uid="{00000000-0005-0000-0000-0000E6390000}"/>
    <cellStyle name="20% - Accent5 25 2 2 2" xfId="7973" xr:uid="{00000000-0005-0000-0000-0000E7390000}"/>
    <cellStyle name="20% - Accent5 25 2 2 2 2" xfId="19070" xr:uid="{00000000-0005-0000-0000-0000E8390000}"/>
    <cellStyle name="20% - Accent5 25 2 2 2 2 2" xfId="41334" xr:uid="{00000000-0005-0000-0000-0000E9390000}"/>
    <cellStyle name="20% - Accent5 25 2 2 2 3" xfId="30242" xr:uid="{00000000-0005-0000-0000-0000EA390000}"/>
    <cellStyle name="20% - Accent5 25 2 2 3" xfId="14487" xr:uid="{00000000-0005-0000-0000-0000EB390000}"/>
    <cellStyle name="20% - Accent5 25 2 2 3 2" xfId="36752" xr:uid="{00000000-0005-0000-0000-0000EC390000}"/>
    <cellStyle name="20% - Accent5 25 2 2 4" xfId="25660" xr:uid="{00000000-0005-0000-0000-0000ED390000}"/>
    <cellStyle name="20% - Accent5 25 2 3" xfId="6164" xr:uid="{00000000-0005-0000-0000-0000EE390000}"/>
    <cellStyle name="20% - Accent5 25 2 3 2" xfId="17261" xr:uid="{00000000-0005-0000-0000-0000EF390000}"/>
    <cellStyle name="20% - Accent5 25 2 3 2 2" xfId="39525" xr:uid="{00000000-0005-0000-0000-0000F0390000}"/>
    <cellStyle name="20% - Accent5 25 2 3 3" xfId="28433" xr:uid="{00000000-0005-0000-0000-0000F1390000}"/>
    <cellStyle name="20% - Accent5 25 2 4" xfId="12677" xr:uid="{00000000-0005-0000-0000-0000F2390000}"/>
    <cellStyle name="20% - Accent5 25 2 4 2" xfId="34942" xr:uid="{00000000-0005-0000-0000-0000F3390000}"/>
    <cellStyle name="20% - Accent5 25 2 5" xfId="23850" xr:uid="{00000000-0005-0000-0000-0000F4390000}"/>
    <cellStyle name="20% - Accent5 25 3" xfId="4314" xr:uid="{00000000-0005-0000-0000-0000F5390000}"/>
    <cellStyle name="20% - Accent5 25 3 2" xfId="8897" xr:uid="{00000000-0005-0000-0000-0000F6390000}"/>
    <cellStyle name="20% - Accent5 25 3 2 2" xfId="19994" xr:uid="{00000000-0005-0000-0000-0000F7390000}"/>
    <cellStyle name="20% - Accent5 25 3 2 2 2" xfId="42258" xr:uid="{00000000-0005-0000-0000-0000F8390000}"/>
    <cellStyle name="20% - Accent5 25 3 2 3" xfId="31166" xr:uid="{00000000-0005-0000-0000-0000F9390000}"/>
    <cellStyle name="20% - Accent5 25 3 3" xfId="15411" xr:uid="{00000000-0005-0000-0000-0000FA390000}"/>
    <cellStyle name="20% - Accent5 25 3 3 2" xfId="37676" xr:uid="{00000000-0005-0000-0000-0000FB390000}"/>
    <cellStyle name="20% - Accent5 25 3 4" xfId="26584" xr:uid="{00000000-0005-0000-0000-0000FC390000}"/>
    <cellStyle name="20% - Accent5 25 4" xfId="2505" xr:uid="{00000000-0005-0000-0000-0000FD390000}"/>
    <cellStyle name="20% - Accent5 25 4 2" xfId="7088" xr:uid="{00000000-0005-0000-0000-0000FE390000}"/>
    <cellStyle name="20% - Accent5 25 4 2 2" xfId="18185" xr:uid="{00000000-0005-0000-0000-0000FF390000}"/>
    <cellStyle name="20% - Accent5 25 4 2 2 2" xfId="40449" xr:uid="{00000000-0005-0000-0000-0000003A0000}"/>
    <cellStyle name="20% - Accent5 25 4 2 3" xfId="29357" xr:uid="{00000000-0005-0000-0000-0000013A0000}"/>
    <cellStyle name="20% - Accent5 25 4 3" xfId="13602" xr:uid="{00000000-0005-0000-0000-0000023A0000}"/>
    <cellStyle name="20% - Accent5 25 4 3 2" xfId="35867" xr:uid="{00000000-0005-0000-0000-0000033A0000}"/>
    <cellStyle name="20% - Accent5 25 4 4" xfId="24775" xr:uid="{00000000-0005-0000-0000-0000043A0000}"/>
    <cellStyle name="20% - Accent5 25 5" xfId="5239" xr:uid="{00000000-0005-0000-0000-0000053A0000}"/>
    <cellStyle name="20% - Accent5 25 5 2" xfId="16336" xr:uid="{00000000-0005-0000-0000-0000063A0000}"/>
    <cellStyle name="20% - Accent5 25 5 2 2" xfId="38600" xr:uid="{00000000-0005-0000-0000-0000073A0000}"/>
    <cellStyle name="20% - Accent5 25 5 3" xfId="27508" xr:uid="{00000000-0005-0000-0000-0000083A0000}"/>
    <cellStyle name="20% - Accent5 25 6" xfId="11751" xr:uid="{00000000-0005-0000-0000-0000093A0000}"/>
    <cellStyle name="20% - Accent5 25 6 2" xfId="34017" xr:uid="{00000000-0005-0000-0000-00000A3A0000}"/>
    <cellStyle name="20% - Accent5 25 7" xfId="22925" xr:uid="{00000000-0005-0000-0000-00000B3A0000}"/>
    <cellStyle name="20% - Accent5 26" xfId="650" xr:uid="{00000000-0005-0000-0000-00000C3A0000}"/>
    <cellStyle name="20% - Accent5 26 2" xfId="1587" xr:uid="{00000000-0005-0000-0000-00000D3A0000}"/>
    <cellStyle name="20% - Accent5 26 2 2" xfId="3403" xr:uid="{00000000-0005-0000-0000-00000E3A0000}"/>
    <cellStyle name="20% - Accent5 26 2 2 2" xfId="7986" xr:uid="{00000000-0005-0000-0000-00000F3A0000}"/>
    <cellStyle name="20% - Accent5 26 2 2 2 2" xfId="19083" xr:uid="{00000000-0005-0000-0000-0000103A0000}"/>
    <cellStyle name="20% - Accent5 26 2 2 2 2 2" xfId="41347" xr:uid="{00000000-0005-0000-0000-0000113A0000}"/>
    <cellStyle name="20% - Accent5 26 2 2 2 3" xfId="30255" xr:uid="{00000000-0005-0000-0000-0000123A0000}"/>
    <cellStyle name="20% - Accent5 26 2 2 3" xfId="14500" xr:uid="{00000000-0005-0000-0000-0000133A0000}"/>
    <cellStyle name="20% - Accent5 26 2 2 3 2" xfId="36765" xr:uid="{00000000-0005-0000-0000-0000143A0000}"/>
    <cellStyle name="20% - Accent5 26 2 2 4" xfId="25673" xr:uid="{00000000-0005-0000-0000-0000153A0000}"/>
    <cellStyle name="20% - Accent5 26 2 3" xfId="6177" xr:uid="{00000000-0005-0000-0000-0000163A0000}"/>
    <cellStyle name="20% - Accent5 26 2 3 2" xfId="17274" xr:uid="{00000000-0005-0000-0000-0000173A0000}"/>
    <cellStyle name="20% - Accent5 26 2 3 2 2" xfId="39538" xr:uid="{00000000-0005-0000-0000-0000183A0000}"/>
    <cellStyle name="20% - Accent5 26 2 3 3" xfId="28446" xr:uid="{00000000-0005-0000-0000-0000193A0000}"/>
    <cellStyle name="20% - Accent5 26 2 4" xfId="12690" xr:uid="{00000000-0005-0000-0000-00001A3A0000}"/>
    <cellStyle name="20% - Accent5 26 2 4 2" xfId="34955" xr:uid="{00000000-0005-0000-0000-00001B3A0000}"/>
    <cellStyle name="20% - Accent5 26 2 5" xfId="23863" xr:uid="{00000000-0005-0000-0000-00001C3A0000}"/>
    <cellStyle name="20% - Accent5 26 3" xfId="4327" xr:uid="{00000000-0005-0000-0000-00001D3A0000}"/>
    <cellStyle name="20% - Accent5 26 3 2" xfId="8910" xr:uid="{00000000-0005-0000-0000-00001E3A0000}"/>
    <cellStyle name="20% - Accent5 26 3 2 2" xfId="20007" xr:uid="{00000000-0005-0000-0000-00001F3A0000}"/>
    <cellStyle name="20% - Accent5 26 3 2 2 2" xfId="42271" xr:uid="{00000000-0005-0000-0000-0000203A0000}"/>
    <cellStyle name="20% - Accent5 26 3 2 3" xfId="31179" xr:uid="{00000000-0005-0000-0000-0000213A0000}"/>
    <cellStyle name="20% - Accent5 26 3 3" xfId="15424" xr:uid="{00000000-0005-0000-0000-0000223A0000}"/>
    <cellStyle name="20% - Accent5 26 3 3 2" xfId="37689" xr:uid="{00000000-0005-0000-0000-0000233A0000}"/>
    <cellStyle name="20% - Accent5 26 3 4" xfId="26597" xr:uid="{00000000-0005-0000-0000-0000243A0000}"/>
    <cellStyle name="20% - Accent5 26 4" xfId="2518" xr:uid="{00000000-0005-0000-0000-0000253A0000}"/>
    <cellStyle name="20% - Accent5 26 4 2" xfId="7101" xr:uid="{00000000-0005-0000-0000-0000263A0000}"/>
    <cellStyle name="20% - Accent5 26 4 2 2" xfId="18198" xr:uid="{00000000-0005-0000-0000-0000273A0000}"/>
    <cellStyle name="20% - Accent5 26 4 2 2 2" xfId="40462" xr:uid="{00000000-0005-0000-0000-0000283A0000}"/>
    <cellStyle name="20% - Accent5 26 4 2 3" xfId="29370" xr:uid="{00000000-0005-0000-0000-0000293A0000}"/>
    <cellStyle name="20% - Accent5 26 4 3" xfId="13615" xr:uid="{00000000-0005-0000-0000-00002A3A0000}"/>
    <cellStyle name="20% - Accent5 26 4 3 2" xfId="35880" xr:uid="{00000000-0005-0000-0000-00002B3A0000}"/>
    <cellStyle name="20% - Accent5 26 4 4" xfId="24788" xr:uid="{00000000-0005-0000-0000-00002C3A0000}"/>
    <cellStyle name="20% - Accent5 26 5" xfId="5252" xr:uid="{00000000-0005-0000-0000-00002D3A0000}"/>
    <cellStyle name="20% - Accent5 26 5 2" xfId="16349" xr:uid="{00000000-0005-0000-0000-00002E3A0000}"/>
    <cellStyle name="20% - Accent5 26 5 2 2" xfId="38613" xr:uid="{00000000-0005-0000-0000-00002F3A0000}"/>
    <cellStyle name="20% - Accent5 26 5 3" xfId="27521" xr:uid="{00000000-0005-0000-0000-0000303A0000}"/>
    <cellStyle name="20% - Accent5 26 6" xfId="11764" xr:uid="{00000000-0005-0000-0000-0000313A0000}"/>
    <cellStyle name="20% - Accent5 26 6 2" xfId="34030" xr:uid="{00000000-0005-0000-0000-0000323A0000}"/>
    <cellStyle name="20% - Accent5 26 7" xfId="22938" xr:uid="{00000000-0005-0000-0000-0000333A0000}"/>
    <cellStyle name="20% - Accent5 27" xfId="663" xr:uid="{00000000-0005-0000-0000-0000343A0000}"/>
    <cellStyle name="20% - Accent5 27 2" xfId="1600" xr:uid="{00000000-0005-0000-0000-0000353A0000}"/>
    <cellStyle name="20% - Accent5 27 2 2" xfId="3416" xr:uid="{00000000-0005-0000-0000-0000363A0000}"/>
    <cellStyle name="20% - Accent5 27 2 2 2" xfId="7999" xr:uid="{00000000-0005-0000-0000-0000373A0000}"/>
    <cellStyle name="20% - Accent5 27 2 2 2 2" xfId="19096" xr:uid="{00000000-0005-0000-0000-0000383A0000}"/>
    <cellStyle name="20% - Accent5 27 2 2 2 2 2" xfId="41360" xr:uid="{00000000-0005-0000-0000-0000393A0000}"/>
    <cellStyle name="20% - Accent5 27 2 2 2 3" xfId="30268" xr:uid="{00000000-0005-0000-0000-00003A3A0000}"/>
    <cellStyle name="20% - Accent5 27 2 2 3" xfId="14513" xr:uid="{00000000-0005-0000-0000-00003B3A0000}"/>
    <cellStyle name="20% - Accent5 27 2 2 3 2" xfId="36778" xr:uid="{00000000-0005-0000-0000-00003C3A0000}"/>
    <cellStyle name="20% - Accent5 27 2 2 4" xfId="25686" xr:uid="{00000000-0005-0000-0000-00003D3A0000}"/>
    <cellStyle name="20% - Accent5 27 2 3" xfId="6190" xr:uid="{00000000-0005-0000-0000-00003E3A0000}"/>
    <cellStyle name="20% - Accent5 27 2 3 2" xfId="17287" xr:uid="{00000000-0005-0000-0000-00003F3A0000}"/>
    <cellStyle name="20% - Accent5 27 2 3 2 2" xfId="39551" xr:uid="{00000000-0005-0000-0000-0000403A0000}"/>
    <cellStyle name="20% - Accent5 27 2 3 3" xfId="28459" xr:uid="{00000000-0005-0000-0000-0000413A0000}"/>
    <cellStyle name="20% - Accent5 27 2 4" xfId="12703" xr:uid="{00000000-0005-0000-0000-0000423A0000}"/>
    <cellStyle name="20% - Accent5 27 2 4 2" xfId="34968" xr:uid="{00000000-0005-0000-0000-0000433A0000}"/>
    <cellStyle name="20% - Accent5 27 2 5" xfId="23876" xr:uid="{00000000-0005-0000-0000-0000443A0000}"/>
    <cellStyle name="20% - Accent5 27 3" xfId="4340" xr:uid="{00000000-0005-0000-0000-0000453A0000}"/>
    <cellStyle name="20% - Accent5 27 3 2" xfId="8923" xr:uid="{00000000-0005-0000-0000-0000463A0000}"/>
    <cellStyle name="20% - Accent5 27 3 2 2" xfId="20020" xr:uid="{00000000-0005-0000-0000-0000473A0000}"/>
    <cellStyle name="20% - Accent5 27 3 2 2 2" xfId="42284" xr:uid="{00000000-0005-0000-0000-0000483A0000}"/>
    <cellStyle name="20% - Accent5 27 3 2 3" xfId="31192" xr:uid="{00000000-0005-0000-0000-0000493A0000}"/>
    <cellStyle name="20% - Accent5 27 3 3" xfId="15437" xr:uid="{00000000-0005-0000-0000-00004A3A0000}"/>
    <cellStyle name="20% - Accent5 27 3 3 2" xfId="37702" xr:uid="{00000000-0005-0000-0000-00004B3A0000}"/>
    <cellStyle name="20% - Accent5 27 3 4" xfId="26610" xr:uid="{00000000-0005-0000-0000-00004C3A0000}"/>
    <cellStyle name="20% - Accent5 27 4" xfId="2531" xr:uid="{00000000-0005-0000-0000-00004D3A0000}"/>
    <cellStyle name="20% - Accent5 27 4 2" xfId="7114" xr:uid="{00000000-0005-0000-0000-00004E3A0000}"/>
    <cellStyle name="20% - Accent5 27 4 2 2" xfId="18211" xr:uid="{00000000-0005-0000-0000-00004F3A0000}"/>
    <cellStyle name="20% - Accent5 27 4 2 2 2" xfId="40475" xr:uid="{00000000-0005-0000-0000-0000503A0000}"/>
    <cellStyle name="20% - Accent5 27 4 2 3" xfId="29383" xr:uid="{00000000-0005-0000-0000-0000513A0000}"/>
    <cellStyle name="20% - Accent5 27 4 3" xfId="13628" xr:uid="{00000000-0005-0000-0000-0000523A0000}"/>
    <cellStyle name="20% - Accent5 27 4 3 2" xfId="35893" xr:uid="{00000000-0005-0000-0000-0000533A0000}"/>
    <cellStyle name="20% - Accent5 27 4 4" xfId="24801" xr:uid="{00000000-0005-0000-0000-0000543A0000}"/>
    <cellStyle name="20% - Accent5 27 5" xfId="5265" xr:uid="{00000000-0005-0000-0000-0000553A0000}"/>
    <cellStyle name="20% - Accent5 27 5 2" xfId="16362" xr:uid="{00000000-0005-0000-0000-0000563A0000}"/>
    <cellStyle name="20% - Accent5 27 5 2 2" xfId="38626" xr:uid="{00000000-0005-0000-0000-0000573A0000}"/>
    <cellStyle name="20% - Accent5 27 5 3" xfId="27534" xr:uid="{00000000-0005-0000-0000-0000583A0000}"/>
    <cellStyle name="20% - Accent5 27 6" xfId="11777" xr:uid="{00000000-0005-0000-0000-0000593A0000}"/>
    <cellStyle name="20% - Accent5 27 6 2" xfId="34043" xr:uid="{00000000-0005-0000-0000-00005A3A0000}"/>
    <cellStyle name="20% - Accent5 27 7" xfId="22951" xr:uid="{00000000-0005-0000-0000-00005B3A0000}"/>
    <cellStyle name="20% - Accent5 28" xfId="676" xr:uid="{00000000-0005-0000-0000-00005C3A0000}"/>
    <cellStyle name="20% - Accent5 28 2" xfId="1613" xr:uid="{00000000-0005-0000-0000-00005D3A0000}"/>
    <cellStyle name="20% - Accent5 28 2 2" xfId="3429" xr:uid="{00000000-0005-0000-0000-00005E3A0000}"/>
    <cellStyle name="20% - Accent5 28 2 2 2" xfId="8012" xr:uid="{00000000-0005-0000-0000-00005F3A0000}"/>
    <cellStyle name="20% - Accent5 28 2 2 2 2" xfId="19109" xr:uid="{00000000-0005-0000-0000-0000603A0000}"/>
    <cellStyle name="20% - Accent5 28 2 2 2 2 2" xfId="41373" xr:uid="{00000000-0005-0000-0000-0000613A0000}"/>
    <cellStyle name="20% - Accent5 28 2 2 2 3" xfId="30281" xr:uid="{00000000-0005-0000-0000-0000623A0000}"/>
    <cellStyle name="20% - Accent5 28 2 2 3" xfId="14526" xr:uid="{00000000-0005-0000-0000-0000633A0000}"/>
    <cellStyle name="20% - Accent5 28 2 2 3 2" xfId="36791" xr:uid="{00000000-0005-0000-0000-0000643A0000}"/>
    <cellStyle name="20% - Accent5 28 2 2 4" xfId="25699" xr:uid="{00000000-0005-0000-0000-0000653A0000}"/>
    <cellStyle name="20% - Accent5 28 2 3" xfId="6203" xr:uid="{00000000-0005-0000-0000-0000663A0000}"/>
    <cellStyle name="20% - Accent5 28 2 3 2" xfId="17300" xr:uid="{00000000-0005-0000-0000-0000673A0000}"/>
    <cellStyle name="20% - Accent5 28 2 3 2 2" xfId="39564" xr:uid="{00000000-0005-0000-0000-0000683A0000}"/>
    <cellStyle name="20% - Accent5 28 2 3 3" xfId="28472" xr:uid="{00000000-0005-0000-0000-0000693A0000}"/>
    <cellStyle name="20% - Accent5 28 2 4" xfId="12716" xr:uid="{00000000-0005-0000-0000-00006A3A0000}"/>
    <cellStyle name="20% - Accent5 28 2 4 2" xfId="34981" xr:uid="{00000000-0005-0000-0000-00006B3A0000}"/>
    <cellStyle name="20% - Accent5 28 2 5" xfId="23889" xr:uid="{00000000-0005-0000-0000-00006C3A0000}"/>
    <cellStyle name="20% - Accent5 28 3" xfId="4353" xr:uid="{00000000-0005-0000-0000-00006D3A0000}"/>
    <cellStyle name="20% - Accent5 28 3 2" xfId="8936" xr:uid="{00000000-0005-0000-0000-00006E3A0000}"/>
    <cellStyle name="20% - Accent5 28 3 2 2" xfId="20033" xr:uid="{00000000-0005-0000-0000-00006F3A0000}"/>
    <cellStyle name="20% - Accent5 28 3 2 2 2" xfId="42297" xr:uid="{00000000-0005-0000-0000-0000703A0000}"/>
    <cellStyle name="20% - Accent5 28 3 2 3" xfId="31205" xr:uid="{00000000-0005-0000-0000-0000713A0000}"/>
    <cellStyle name="20% - Accent5 28 3 3" xfId="15450" xr:uid="{00000000-0005-0000-0000-0000723A0000}"/>
    <cellStyle name="20% - Accent5 28 3 3 2" xfId="37715" xr:uid="{00000000-0005-0000-0000-0000733A0000}"/>
    <cellStyle name="20% - Accent5 28 3 4" xfId="26623" xr:uid="{00000000-0005-0000-0000-0000743A0000}"/>
    <cellStyle name="20% - Accent5 28 4" xfId="2544" xr:uid="{00000000-0005-0000-0000-0000753A0000}"/>
    <cellStyle name="20% - Accent5 28 4 2" xfId="7127" xr:uid="{00000000-0005-0000-0000-0000763A0000}"/>
    <cellStyle name="20% - Accent5 28 4 2 2" xfId="18224" xr:uid="{00000000-0005-0000-0000-0000773A0000}"/>
    <cellStyle name="20% - Accent5 28 4 2 2 2" xfId="40488" xr:uid="{00000000-0005-0000-0000-0000783A0000}"/>
    <cellStyle name="20% - Accent5 28 4 2 3" xfId="29396" xr:uid="{00000000-0005-0000-0000-0000793A0000}"/>
    <cellStyle name="20% - Accent5 28 4 3" xfId="13641" xr:uid="{00000000-0005-0000-0000-00007A3A0000}"/>
    <cellStyle name="20% - Accent5 28 4 3 2" xfId="35906" xr:uid="{00000000-0005-0000-0000-00007B3A0000}"/>
    <cellStyle name="20% - Accent5 28 4 4" xfId="24814" xr:uid="{00000000-0005-0000-0000-00007C3A0000}"/>
    <cellStyle name="20% - Accent5 28 5" xfId="5278" xr:uid="{00000000-0005-0000-0000-00007D3A0000}"/>
    <cellStyle name="20% - Accent5 28 5 2" xfId="16375" xr:uid="{00000000-0005-0000-0000-00007E3A0000}"/>
    <cellStyle name="20% - Accent5 28 5 2 2" xfId="38639" xr:uid="{00000000-0005-0000-0000-00007F3A0000}"/>
    <cellStyle name="20% - Accent5 28 5 3" xfId="27547" xr:uid="{00000000-0005-0000-0000-0000803A0000}"/>
    <cellStyle name="20% - Accent5 28 6" xfId="11790" xr:uid="{00000000-0005-0000-0000-0000813A0000}"/>
    <cellStyle name="20% - Accent5 28 6 2" xfId="34056" xr:uid="{00000000-0005-0000-0000-0000823A0000}"/>
    <cellStyle name="20% - Accent5 28 7" xfId="22964" xr:uid="{00000000-0005-0000-0000-0000833A0000}"/>
    <cellStyle name="20% - Accent5 29" xfId="689" xr:uid="{00000000-0005-0000-0000-0000843A0000}"/>
    <cellStyle name="20% - Accent5 29 2" xfId="1626" xr:uid="{00000000-0005-0000-0000-0000853A0000}"/>
    <cellStyle name="20% - Accent5 29 2 2" xfId="3442" xr:uid="{00000000-0005-0000-0000-0000863A0000}"/>
    <cellStyle name="20% - Accent5 29 2 2 2" xfId="8025" xr:uid="{00000000-0005-0000-0000-0000873A0000}"/>
    <cellStyle name="20% - Accent5 29 2 2 2 2" xfId="19122" xr:uid="{00000000-0005-0000-0000-0000883A0000}"/>
    <cellStyle name="20% - Accent5 29 2 2 2 2 2" xfId="41386" xr:uid="{00000000-0005-0000-0000-0000893A0000}"/>
    <cellStyle name="20% - Accent5 29 2 2 2 3" xfId="30294" xr:uid="{00000000-0005-0000-0000-00008A3A0000}"/>
    <cellStyle name="20% - Accent5 29 2 2 3" xfId="14539" xr:uid="{00000000-0005-0000-0000-00008B3A0000}"/>
    <cellStyle name="20% - Accent5 29 2 2 3 2" xfId="36804" xr:uid="{00000000-0005-0000-0000-00008C3A0000}"/>
    <cellStyle name="20% - Accent5 29 2 2 4" xfId="25712" xr:uid="{00000000-0005-0000-0000-00008D3A0000}"/>
    <cellStyle name="20% - Accent5 29 2 3" xfId="6216" xr:uid="{00000000-0005-0000-0000-00008E3A0000}"/>
    <cellStyle name="20% - Accent5 29 2 3 2" xfId="17313" xr:uid="{00000000-0005-0000-0000-00008F3A0000}"/>
    <cellStyle name="20% - Accent5 29 2 3 2 2" xfId="39577" xr:uid="{00000000-0005-0000-0000-0000903A0000}"/>
    <cellStyle name="20% - Accent5 29 2 3 3" xfId="28485" xr:uid="{00000000-0005-0000-0000-0000913A0000}"/>
    <cellStyle name="20% - Accent5 29 2 4" xfId="12729" xr:uid="{00000000-0005-0000-0000-0000923A0000}"/>
    <cellStyle name="20% - Accent5 29 2 4 2" xfId="34994" xr:uid="{00000000-0005-0000-0000-0000933A0000}"/>
    <cellStyle name="20% - Accent5 29 2 5" xfId="23902" xr:uid="{00000000-0005-0000-0000-0000943A0000}"/>
    <cellStyle name="20% - Accent5 29 3" xfId="4366" xr:uid="{00000000-0005-0000-0000-0000953A0000}"/>
    <cellStyle name="20% - Accent5 29 3 2" xfId="8949" xr:uid="{00000000-0005-0000-0000-0000963A0000}"/>
    <cellStyle name="20% - Accent5 29 3 2 2" xfId="20046" xr:uid="{00000000-0005-0000-0000-0000973A0000}"/>
    <cellStyle name="20% - Accent5 29 3 2 2 2" xfId="42310" xr:uid="{00000000-0005-0000-0000-0000983A0000}"/>
    <cellStyle name="20% - Accent5 29 3 2 3" xfId="31218" xr:uid="{00000000-0005-0000-0000-0000993A0000}"/>
    <cellStyle name="20% - Accent5 29 3 3" xfId="15463" xr:uid="{00000000-0005-0000-0000-00009A3A0000}"/>
    <cellStyle name="20% - Accent5 29 3 3 2" xfId="37728" xr:uid="{00000000-0005-0000-0000-00009B3A0000}"/>
    <cellStyle name="20% - Accent5 29 3 4" xfId="26636" xr:uid="{00000000-0005-0000-0000-00009C3A0000}"/>
    <cellStyle name="20% - Accent5 29 4" xfId="2557" xr:uid="{00000000-0005-0000-0000-00009D3A0000}"/>
    <cellStyle name="20% - Accent5 29 4 2" xfId="7140" xr:uid="{00000000-0005-0000-0000-00009E3A0000}"/>
    <cellStyle name="20% - Accent5 29 4 2 2" xfId="18237" xr:uid="{00000000-0005-0000-0000-00009F3A0000}"/>
    <cellStyle name="20% - Accent5 29 4 2 2 2" xfId="40501" xr:uid="{00000000-0005-0000-0000-0000A03A0000}"/>
    <cellStyle name="20% - Accent5 29 4 2 3" xfId="29409" xr:uid="{00000000-0005-0000-0000-0000A13A0000}"/>
    <cellStyle name="20% - Accent5 29 4 3" xfId="13654" xr:uid="{00000000-0005-0000-0000-0000A23A0000}"/>
    <cellStyle name="20% - Accent5 29 4 3 2" xfId="35919" xr:uid="{00000000-0005-0000-0000-0000A33A0000}"/>
    <cellStyle name="20% - Accent5 29 4 4" xfId="24827" xr:uid="{00000000-0005-0000-0000-0000A43A0000}"/>
    <cellStyle name="20% - Accent5 29 5" xfId="5291" xr:uid="{00000000-0005-0000-0000-0000A53A0000}"/>
    <cellStyle name="20% - Accent5 29 5 2" xfId="16388" xr:uid="{00000000-0005-0000-0000-0000A63A0000}"/>
    <cellStyle name="20% - Accent5 29 5 2 2" xfId="38652" xr:uid="{00000000-0005-0000-0000-0000A73A0000}"/>
    <cellStyle name="20% - Accent5 29 5 3" xfId="27560" xr:uid="{00000000-0005-0000-0000-0000A83A0000}"/>
    <cellStyle name="20% - Accent5 29 6" xfId="11803" xr:uid="{00000000-0005-0000-0000-0000A93A0000}"/>
    <cellStyle name="20% - Accent5 29 6 2" xfId="34069" xr:uid="{00000000-0005-0000-0000-0000AA3A0000}"/>
    <cellStyle name="20% - Accent5 29 7" xfId="22977" xr:uid="{00000000-0005-0000-0000-0000AB3A0000}"/>
    <cellStyle name="20% - Accent5 3" xfId="10" xr:uid="{00000000-0005-0000-0000-0000AC3A0000}"/>
    <cellStyle name="20% - Accent5 3 2" xfId="290" xr:uid="{00000000-0005-0000-0000-0000AD3A0000}"/>
    <cellStyle name="20% - Accent5 3 2 2" xfId="3104" xr:uid="{00000000-0005-0000-0000-0000AE3A0000}"/>
    <cellStyle name="20% - Accent5 3 2 2 2" xfId="7687" xr:uid="{00000000-0005-0000-0000-0000AF3A0000}"/>
    <cellStyle name="20% - Accent5 3 2 2 2 2" xfId="18784" xr:uid="{00000000-0005-0000-0000-0000B03A0000}"/>
    <cellStyle name="20% - Accent5 3 2 2 2 2 2" xfId="41048" xr:uid="{00000000-0005-0000-0000-0000B13A0000}"/>
    <cellStyle name="20% - Accent5 3 2 2 2 3" xfId="29956" xr:uid="{00000000-0005-0000-0000-0000B23A0000}"/>
    <cellStyle name="20% - Accent5 3 2 2 3" xfId="14201" xr:uid="{00000000-0005-0000-0000-0000B33A0000}"/>
    <cellStyle name="20% - Accent5 3 2 2 3 2" xfId="36466" xr:uid="{00000000-0005-0000-0000-0000B43A0000}"/>
    <cellStyle name="20% - Accent5 3 2 2 4" xfId="25374" xr:uid="{00000000-0005-0000-0000-0000B53A0000}"/>
    <cellStyle name="20% - Accent5 3 2 3" xfId="5878" xr:uid="{00000000-0005-0000-0000-0000B63A0000}"/>
    <cellStyle name="20% - Accent5 3 2 3 2" xfId="16975" xr:uid="{00000000-0005-0000-0000-0000B73A0000}"/>
    <cellStyle name="20% - Accent5 3 2 3 2 2" xfId="39239" xr:uid="{00000000-0005-0000-0000-0000B83A0000}"/>
    <cellStyle name="20% - Accent5 3 2 3 3" xfId="28147" xr:uid="{00000000-0005-0000-0000-0000B93A0000}"/>
    <cellStyle name="20% - Accent5 3 2 4" xfId="1284" xr:uid="{00000000-0005-0000-0000-0000BA3A0000}"/>
    <cellStyle name="20% - Accent5 3 2 4 2" xfId="12391" xr:uid="{00000000-0005-0000-0000-0000BB3A0000}"/>
    <cellStyle name="20% - Accent5 3 2 4 2 2" xfId="34656" xr:uid="{00000000-0005-0000-0000-0000BC3A0000}"/>
    <cellStyle name="20% - Accent5 3 2 4 3" xfId="23564" xr:uid="{00000000-0005-0000-0000-0000BD3A0000}"/>
    <cellStyle name="20% - Accent5 3 2 5" xfId="11411" xr:uid="{00000000-0005-0000-0000-0000BE3A0000}"/>
    <cellStyle name="20% - Accent5 3 2 5 2" xfId="33677" xr:uid="{00000000-0005-0000-0000-0000BF3A0000}"/>
    <cellStyle name="20% - Accent5 3 2 6" xfId="22585" xr:uid="{00000000-0005-0000-0000-0000C03A0000}"/>
    <cellStyle name="20% - Accent5 3 3" xfId="4028" xr:uid="{00000000-0005-0000-0000-0000C13A0000}"/>
    <cellStyle name="20% - Accent5 3 3 2" xfId="8611" xr:uid="{00000000-0005-0000-0000-0000C23A0000}"/>
    <cellStyle name="20% - Accent5 3 3 2 2" xfId="19708" xr:uid="{00000000-0005-0000-0000-0000C33A0000}"/>
    <cellStyle name="20% - Accent5 3 3 2 2 2" xfId="41972" xr:uid="{00000000-0005-0000-0000-0000C43A0000}"/>
    <cellStyle name="20% - Accent5 3 3 2 3" xfId="30880" xr:uid="{00000000-0005-0000-0000-0000C53A0000}"/>
    <cellStyle name="20% - Accent5 3 3 3" xfId="15125" xr:uid="{00000000-0005-0000-0000-0000C63A0000}"/>
    <cellStyle name="20% - Accent5 3 3 3 2" xfId="37390" xr:uid="{00000000-0005-0000-0000-0000C73A0000}"/>
    <cellStyle name="20% - Accent5 3 3 4" xfId="26298" xr:uid="{00000000-0005-0000-0000-0000C83A0000}"/>
    <cellStyle name="20% - Accent5 3 4" xfId="2219" xr:uid="{00000000-0005-0000-0000-0000C93A0000}"/>
    <cellStyle name="20% - Accent5 3 4 2" xfId="6802" xr:uid="{00000000-0005-0000-0000-0000CA3A0000}"/>
    <cellStyle name="20% - Accent5 3 4 2 2" xfId="17899" xr:uid="{00000000-0005-0000-0000-0000CB3A0000}"/>
    <cellStyle name="20% - Accent5 3 4 2 2 2" xfId="40163" xr:uid="{00000000-0005-0000-0000-0000CC3A0000}"/>
    <cellStyle name="20% - Accent5 3 4 2 3" xfId="29071" xr:uid="{00000000-0005-0000-0000-0000CD3A0000}"/>
    <cellStyle name="20% - Accent5 3 4 3" xfId="13316" xr:uid="{00000000-0005-0000-0000-0000CE3A0000}"/>
    <cellStyle name="20% - Accent5 3 4 3 2" xfId="35581" xr:uid="{00000000-0005-0000-0000-0000CF3A0000}"/>
    <cellStyle name="20% - Accent5 3 4 4" xfId="24489" xr:uid="{00000000-0005-0000-0000-0000D03A0000}"/>
    <cellStyle name="20% - Accent5 3 5" xfId="4953" xr:uid="{00000000-0005-0000-0000-0000D13A0000}"/>
    <cellStyle name="20% - Accent5 3 5 2" xfId="16050" xr:uid="{00000000-0005-0000-0000-0000D23A0000}"/>
    <cellStyle name="20% - Accent5 3 5 2 2" xfId="38314" xr:uid="{00000000-0005-0000-0000-0000D33A0000}"/>
    <cellStyle name="20% - Accent5 3 5 3" xfId="27222" xr:uid="{00000000-0005-0000-0000-0000D43A0000}"/>
    <cellStyle name="20% - Accent5 3 6" xfId="360" xr:uid="{00000000-0005-0000-0000-0000D53A0000}"/>
    <cellStyle name="20% - Accent5 3 6 2" xfId="11478" xr:uid="{00000000-0005-0000-0000-0000D63A0000}"/>
    <cellStyle name="20% - Accent5 3 6 2 2" xfId="33744" xr:uid="{00000000-0005-0000-0000-0000D73A0000}"/>
    <cellStyle name="20% - Accent5 3 6 3" xfId="22652" xr:uid="{00000000-0005-0000-0000-0000D83A0000}"/>
    <cellStyle name="20% - Accent5 3 7" xfId="11188" xr:uid="{00000000-0005-0000-0000-0000D93A0000}"/>
    <cellStyle name="20% - Accent5 3 7 2" xfId="33456" xr:uid="{00000000-0005-0000-0000-0000DA3A0000}"/>
    <cellStyle name="20% - Accent5 3 8" xfId="22364" xr:uid="{00000000-0005-0000-0000-0000DB3A0000}"/>
    <cellStyle name="20% - Accent5 30" xfId="702" xr:uid="{00000000-0005-0000-0000-0000DC3A0000}"/>
    <cellStyle name="20% - Accent5 30 2" xfId="1639" xr:uid="{00000000-0005-0000-0000-0000DD3A0000}"/>
    <cellStyle name="20% - Accent5 30 2 2" xfId="3455" xr:uid="{00000000-0005-0000-0000-0000DE3A0000}"/>
    <cellStyle name="20% - Accent5 30 2 2 2" xfId="8038" xr:uid="{00000000-0005-0000-0000-0000DF3A0000}"/>
    <cellStyle name="20% - Accent5 30 2 2 2 2" xfId="19135" xr:uid="{00000000-0005-0000-0000-0000E03A0000}"/>
    <cellStyle name="20% - Accent5 30 2 2 2 2 2" xfId="41399" xr:uid="{00000000-0005-0000-0000-0000E13A0000}"/>
    <cellStyle name="20% - Accent5 30 2 2 2 3" xfId="30307" xr:uid="{00000000-0005-0000-0000-0000E23A0000}"/>
    <cellStyle name="20% - Accent5 30 2 2 3" xfId="14552" xr:uid="{00000000-0005-0000-0000-0000E33A0000}"/>
    <cellStyle name="20% - Accent5 30 2 2 3 2" xfId="36817" xr:uid="{00000000-0005-0000-0000-0000E43A0000}"/>
    <cellStyle name="20% - Accent5 30 2 2 4" xfId="25725" xr:uid="{00000000-0005-0000-0000-0000E53A0000}"/>
    <cellStyle name="20% - Accent5 30 2 3" xfId="6229" xr:uid="{00000000-0005-0000-0000-0000E63A0000}"/>
    <cellStyle name="20% - Accent5 30 2 3 2" xfId="17326" xr:uid="{00000000-0005-0000-0000-0000E73A0000}"/>
    <cellStyle name="20% - Accent5 30 2 3 2 2" xfId="39590" xr:uid="{00000000-0005-0000-0000-0000E83A0000}"/>
    <cellStyle name="20% - Accent5 30 2 3 3" xfId="28498" xr:uid="{00000000-0005-0000-0000-0000E93A0000}"/>
    <cellStyle name="20% - Accent5 30 2 4" xfId="12742" xr:uid="{00000000-0005-0000-0000-0000EA3A0000}"/>
    <cellStyle name="20% - Accent5 30 2 4 2" xfId="35007" xr:uid="{00000000-0005-0000-0000-0000EB3A0000}"/>
    <cellStyle name="20% - Accent5 30 2 5" xfId="23915" xr:uid="{00000000-0005-0000-0000-0000EC3A0000}"/>
    <cellStyle name="20% - Accent5 30 3" xfId="4379" xr:uid="{00000000-0005-0000-0000-0000ED3A0000}"/>
    <cellStyle name="20% - Accent5 30 3 2" xfId="8962" xr:uid="{00000000-0005-0000-0000-0000EE3A0000}"/>
    <cellStyle name="20% - Accent5 30 3 2 2" xfId="20059" xr:uid="{00000000-0005-0000-0000-0000EF3A0000}"/>
    <cellStyle name="20% - Accent5 30 3 2 2 2" xfId="42323" xr:uid="{00000000-0005-0000-0000-0000F03A0000}"/>
    <cellStyle name="20% - Accent5 30 3 2 3" xfId="31231" xr:uid="{00000000-0005-0000-0000-0000F13A0000}"/>
    <cellStyle name="20% - Accent5 30 3 3" xfId="15476" xr:uid="{00000000-0005-0000-0000-0000F23A0000}"/>
    <cellStyle name="20% - Accent5 30 3 3 2" xfId="37741" xr:uid="{00000000-0005-0000-0000-0000F33A0000}"/>
    <cellStyle name="20% - Accent5 30 3 4" xfId="26649" xr:uid="{00000000-0005-0000-0000-0000F43A0000}"/>
    <cellStyle name="20% - Accent5 30 4" xfId="2570" xr:uid="{00000000-0005-0000-0000-0000F53A0000}"/>
    <cellStyle name="20% - Accent5 30 4 2" xfId="7153" xr:uid="{00000000-0005-0000-0000-0000F63A0000}"/>
    <cellStyle name="20% - Accent5 30 4 2 2" xfId="18250" xr:uid="{00000000-0005-0000-0000-0000F73A0000}"/>
    <cellStyle name="20% - Accent5 30 4 2 2 2" xfId="40514" xr:uid="{00000000-0005-0000-0000-0000F83A0000}"/>
    <cellStyle name="20% - Accent5 30 4 2 3" xfId="29422" xr:uid="{00000000-0005-0000-0000-0000F93A0000}"/>
    <cellStyle name="20% - Accent5 30 4 3" xfId="13667" xr:uid="{00000000-0005-0000-0000-0000FA3A0000}"/>
    <cellStyle name="20% - Accent5 30 4 3 2" xfId="35932" xr:uid="{00000000-0005-0000-0000-0000FB3A0000}"/>
    <cellStyle name="20% - Accent5 30 4 4" xfId="24840" xr:uid="{00000000-0005-0000-0000-0000FC3A0000}"/>
    <cellStyle name="20% - Accent5 30 5" xfId="5304" xr:uid="{00000000-0005-0000-0000-0000FD3A0000}"/>
    <cellStyle name="20% - Accent5 30 5 2" xfId="16401" xr:uid="{00000000-0005-0000-0000-0000FE3A0000}"/>
    <cellStyle name="20% - Accent5 30 5 2 2" xfId="38665" xr:uid="{00000000-0005-0000-0000-0000FF3A0000}"/>
    <cellStyle name="20% - Accent5 30 5 3" xfId="27573" xr:uid="{00000000-0005-0000-0000-0000003B0000}"/>
    <cellStyle name="20% - Accent5 30 6" xfId="11816" xr:uid="{00000000-0005-0000-0000-0000013B0000}"/>
    <cellStyle name="20% - Accent5 30 6 2" xfId="34082" xr:uid="{00000000-0005-0000-0000-0000023B0000}"/>
    <cellStyle name="20% - Accent5 30 7" xfId="22990" xr:uid="{00000000-0005-0000-0000-0000033B0000}"/>
    <cellStyle name="20% - Accent5 31" xfId="715" xr:uid="{00000000-0005-0000-0000-0000043B0000}"/>
    <cellStyle name="20% - Accent5 31 2" xfId="1652" xr:uid="{00000000-0005-0000-0000-0000053B0000}"/>
    <cellStyle name="20% - Accent5 31 2 2" xfId="3468" xr:uid="{00000000-0005-0000-0000-0000063B0000}"/>
    <cellStyle name="20% - Accent5 31 2 2 2" xfId="8051" xr:uid="{00000000-0005-0000-0000-0000073B0000}"/>
    <cellStyle name="20% - Accent5 31 2 2 2 2" xfId="19148" xr:uid="{00000000-0005-0000-0000-0000083B0000}"/>
    <cellStyle name="20% - Accent5 31 2 2 2 2 2" xfId="41412" xr:uid="{00000000-0005-0000-0000-0000093B0000}"/>
    <cellStyle name="20% - Accent5 31 2 2 2 3" xfId="30320" xr:uid="{00000000-0005-0000-0000-00000A3B0000}"/>
    <cellStyle name="20% - Accent5 31 2 2 3" xfId="14565" xr:uid="{00000000-0005-0000-0000-00000B3B0000}"/>
    <cellStyle name="20% - Accent5 31 2 2 3 2" xfId="36830" xr:uid="{00000000-0005-0000-0000-00000C3B0000}"/>
    <cellStyle name="20% - Accent5 31 2 2 4" xfId="25738" xr:uid="{00000000-0005-0000-0000-00000D3B0000}"/>
    <cellStyle name="20% - Accent5 31 2 3" xfId="6242" xr:uid="{00000000-0005-0000-0000-00000E3B0000}"/>
    <cellStyle name="20% - Accent5 31 2 3 2" xfId="17339" xr:uid="{00000000-0005-0000-0000-00000F3B0000}"/>
    <cellStyle name="20% - Accent5 31 2 3 2 2" xfId="39603" xr:uid="{00000000-0005-0000-0000-0000103B0000}"/>
    <cellStyle name="20% - Accent5 31 2 3 3" xfId="28511" xr:uid="{00000000-0005-0000-0000-0000113B0000}"/>
    <cellStyle name="20% - Accent5 31 2 4" xfId="12755" xr:uid="{00000000-0005-0000-0000-0000123B0000}"/>
    <cellStyle name="20% - Accent5 31 2 4 2" xfId="35020" xr:uid="{00000000-0005-0000-0000-0000133B0000}"/>
    <cellStyle name="20% - Accent5 31 2 5" xfId="23928" xr:uid="{00000000-0005-0000-0000-0000143B0000}"/>
    <cellStyle name="20% - Accent5 31 3" xfId="4392" xr:uid="{00000000-0005-0000-0000-0000153B0000}"/>
    <cellStyle name="20% - Accent5 31 3 2" xfId="8975" xr:uid="{00000000-0005-0000-0000-0000163B0000}"/>
    <cellStyle name="20% - Accent5 31 3 2 2" xfId="20072" xr:uid="{00000000-0005-0000-0000-0000173B0000}"/>
    <cellStyle name="20% - Accent5 31 3 2 2 2" xfId="42336" xr:uid="{00000000-0005-0000-0000-0000183B0000}"/>
    <cellStyle name="20% - Accent5 31 3 2 3" xfId="31244" xr:uid="{00000000-0005-0000-0000-0000193B0000}"/>
    <cellStyle name="20% - Accent5 31 3 3" xfId="15489" xr:uid="{00000000-0005-0000-0000-00001A3B0000}"/>
    <cellStyle name="20% - Accent5 31 3 3 2" xfId="37754" xr:uid="{00000000-0005-0000-0000-00001B3B0000}"/>
    <cellStyle name="20% - Accent5 31 3 4" xfId="26662" xr:uid="{00000000-0005-0000-0000-00001C3B0000}"/>
    <cellStyle name="20% - Accent5 31 4" xfId="2583" xr:uid="{00000000-0005-0000-0000-00001D3B0000}"/>
    <cellStyle name="20% - Accent5 31 4 2" xfId="7166" xr:uid="{00000000-0005-0000-0000-00001E3B0000}"/>
    <cellStyle name="20% - Accent5 31 4 2 2" xfId="18263" xr:uid="{00000000-0005-0000-0000-00001F3B0000}"/>
    <cellStyle name="20% - Accent5 31 4 2 2 2" xfId="40527" xr:uid="{00000000-0005-0000-0000-0000203B0000}"/>
    <cellStyle name="20% - Accent5 31 4 2 3" xfId="29435" xr:uid="{00000000-0005-0000-0000-0000213B0000}"/>
    <cellStyle name="20% - Accent5 31 4 3" xfId="13680" xr:uid="{00000000-0005-0000-0000-0000223B0000}"/>
    <cellStyle name="20% - Accent5 31 4 3 2" xfId="35945" xr:uid="{00000000-0005-0000-0000-0000233B0000}"/>
    <cellStyle name="20% - Accent5 31 4 4" xfId="24853" xr:uid="{00000000-0005-0000-0000-0000243B0000}"/>
    <cellStyle name="20% - Accent5 31 5" xfId="5317" xr:uid="{00000000-0005-0000-0000-0000253B0000}"/>
    <cellStyle name="20% - Accent5 31 5 2" xfId="16414" xr:uid="{00000000-0005-0000-0000-0000263B0000}"/>
    <cellStyle name="20% - Accent5 31 5 2 2" xfId="38678" xr:uid="{00000000-0005-0000-0000-0000273B0000}"/>
    <cellStyle name="20% - Accent5 31 5 3" xfId="27586" xr:uid="{00000000-0005-0000-0000-0000283B0000}"/>
    <cellStyle name="20% - Accent5 31 6" xfId="11829" xr:uid="{00000000-0005-0000-0000-0000293B0000}"/>
    <cellStyle name="20% - Accent5 31 6 2" xfId="34095" xr:uid="{00000000-0005-0000-0000-00002A3B0000}"/>
    <cellStyle name="20% - Accent5 31 7" xfId="23003" xr:uid="{00000000-0005-0000-0000-00002B3B0000}"/>
    <cellStyle name="20% - Accent5 32" xfId="728" xr:uid="{00000000-0005-0000-0000-00002C3B0000}"/>
    <cellStyle name="20% - Accent5 32 2" xfId="1665" xr:uid="{00000000-0005-0000-0000-00002D3B0000}"/>
    <cellStyle name="20% - Accent5 32 2 2" xfId="3481" xr:uid="{00000000-0005-0000-0000-00002E3B0000}"/>
    <cellStyle name="20% - Accent5 32 2 2 2" xfId="8064" xr:uid="{00000000-0005-0000-0000-00002F3B0000}"/>
    <cellStyle name="20% - Accent5 32 2 2 2 2" xfId="19161" xr:uid="{00000000-0005-0000-0000-0000303B0000}"/>
    <cellStyle name="20% - Accent5 32 2 2 2 2 2" xfId="41425" xr:uid="{00000000-0005-0000-0000-0000313B0000}"/>
    <cellStyle name="20% - Accent5 32 2 2 2 3" xfId="30333" xr:uid="{00000000-0005-0000-0000-0000323B0000}"/>
    <cellStyle name="20% - Accent5 32 2 2 3" xfId="14578" xr:uid="{00000000-0005-0000-0000-0000333B0000}"/>
    <cellStyle name="20% - Accent5 32 2 2 3 2" xfId="36843" xr:uid="{00000000-0005-0000-0000-0000343B0000}"/>
    <cellStyle name="20% - Accent5 32 2 2 4" xfId="25751" xr:uid="{00000000-0005-0000-0000-0000353B0000}"/>
    <cellStyle name="20% - Accent5 32 2 3" xfId="6255" xr:uid="{00000000-0005-0000-0000-0000363B0000}"/>
    <cellStyle name="20% - Accent5 32 2 3 2" xfId="17352" xr:uid="{00000000-0005-0000-0000-0000373B0000}"/>
    <cellStyle name="20% - Accent5 32 2 3 2 2" xfId="39616" xr:uid="{00000000-0005-0000-0000-0000383B0000}"/>
    <cellStyle name="20% - Accent5 32 2 3 3" xfId="28524" xr:uid="{00000000-0005-0000-0000-0000393B0000}"/>
    <cellStyle name="20% - Accent5 32 2 4" xfId="12768" xr:uid="{00000000-0005-0000-0000-00003A3B0000}"/>
    <cellStyle name="20% - Accent5 32 2 4 2" xfId="35033" xr:uid="{00000000-0005-0000-0000-00003B3B0000}"/>
    <cellStyle name="20% - Accent5 32 2 5" xfId="23941" xr:uid="{00000000-0005-0000-0000-00003C3B0000}"/>
    <cellStyle name="20% - Accent5 32 3" xfId="4405" xr:uid="{00000000-0005-0000-0000-00003D3B0000}"/>
    <cellStyle name="20% - Accent5 32 3 2" xfId="8988" xr:uid="{00000000-0005-0000-0000-00003E3B0000}"/>
    <cellStyle name="20% - Accent5 32 3 2 2" xfId="20085" xr:uid="{00000000-0005-0000-0000-00003F3B0000}"/>
    <cellStyle name="20% - Accent5 32 3 2 2 2" xfId="42349" xr:uid="{00000000-0005-0000-0000-0000403B0000}"/>
    <cellStyle name="20% - Accent5 32 3 2 3" xfId="31257" xr:uid="{00000000-0005-0000-0000-0000413B0000}"/>
    <cellStyle name="20% - Accent5 32 3 3" xfId="15502" xr:uid="{00000000-0005-0000-0000-0000423B0000}"/>
    <cellStyle name="20% - Accent5 32 3 3 2" xfId="37767" xr:uid="{00000000-0005-0000-0000-0000433B0000}"/>
    <cellStyle name="20% - Accent5 32 3 4" xfId="26675" xr:uid="{00000000-0005-0000-0000-0000443B0000}"/>
    <cellStyle name="20% - Accent5 32 4" xfId="2596" xr:uid="{00000000-0005-0000-0000-0000453B0000}"/>
    <cellStyle name="20% - Accent5 32 4 2" xfId="7179" xr:uid="{00000000-0005-0000-0000-0000463B0000}"/>
    <cellStyle name="20% - Accent5 32 4 2 2" xfId="18276" xr:uid="{00000000-0005-0000-0000-0000473B0000}"/>
    <cellStyle name="20% - Accent5 32 4 2 2 2" xfId="40540" xr:uid="{00000000-0005-0000-0000-0000483B0000}"/>
    <cellStyle name="20% - Accent5 32 4 2 3" xfId="29448" xr:uid="{00000000-0005-0000-0000-0000493B0000}"/>
    <cellStyle name="20% - Accent5 32 4 3" xfId="13693" xr:uid="{00000000-0005-0000-0000-00004A3B0000}"/>
    <cellStyle name="20% - Accent5 32 4 3 2" xfId="35958" xr:uid="{00000000-0005-0000-0000-00004B3B0000}"/>
    <cellStyle name="20% - Accent5 32 4 4" xfId="24866" xr:uid="{00000000-0005-0000-0000-00004C3B0000}"/>
    <cellStyle name="20% - Accent5 32 5" xfId="5330" xr:uid="{00000000-0005-0000-0000-00004D3B0000}"/>
    <cellStyle name="20% - Accent5 32 5 2" xfId="16427" xr:uid="{00000000-0005-0000-0000-00004E3B0000}"/>
    <cellStyle name="20% - Accent5 32 5 2 2" xfId="38691" xr:uid="{00000000-0005-0000-0000-00004F3B0000}"/>
    <cellStyle name="20% - Accent5 32 5 3" xfId="27599" xr:uid="{00000000-0005-0000-0000-0000503B0000}"/>
    <cellStyle name="20% - Accent5 32 6" xfId="11842" xr:uid="{00000000-0005-0000-0000-0000513B0000}"/>
    <cellStyle name="20% - Accent5 32 6 2" xfId="34108" xr:uid="{00000000-0005-0000-0000-0000523B0000}"/>
    <cellStyle name="20% - Accent5 32 7" xfId="23016" xr:uid="{00000000-0005-0000-0000-0000533B0000}"/>
    <cellStyle name="20% - Accent5 33" xfId="742" xr:uid="{00000000-0005-0000-0000-0000543B0000}"/>
    <cellStyle name="20% - Accent5 33 2" xfId="1679" xr:uid="{00000000-0005-0000-0000-0000553B0000}"/>
    <cellStyle name="20% - Accent5 33 2 2" xfId="3494" xr:uid="{00000000-0005-0000-0000-0000563B0000}"/>
    <cellStyle name="20% - Accent5 33 2 2 2" xfId="8077" xr:uid="{00000000-0005-0000-0000-0000573B0000}"/>
    <cellStyle name="20% - Accent5 33 2 2 2 2" xfId="19174" xr:uid="{00000000-0005-0000-0000-0000583B0000}"/>
    <cellStyle name="20% - Accent5 33 2 2 2 2 2" xfId="41438" xr:uid="{00000000-0005-0000-0000-0000593B0000}"/>
    <cellStyle name="20% - Accent5 33 2 2 2 3" xfId="30346" xr:uid="{00000000-0005-0000-0000-00005A3B0000}"/>
    <cellStyle name="20% - Accent5 33 2 2 3" xfId="14591" xr:uid="{00000000-0005-0000-0000-00005B3B0000}"/>
    <cellStyle name="20% - Accent5 33 2 2 3 2" xfId="36856" xr:uid="{00000000-0005-0000-0000-00005C3B0000}"/>
    <cellStyle name="20% - Accent5 33 2 2 4" xfId="25764" xr:uid="{00000000-0005-0000-0000-00005D3B0000}"/>
    <cellStyle name="20% - Accent5 33 2 3" xfId="6268" xr:uid="{00000000-0005-0000-0000-00005E3B0000}"/>
    <cellStyle name="20% - Accent5 33 2 3 2" xfId="17365" xr:uid="{00000000-0005-0000-0000-00005F3B0000}"/>
    <cellStyle name="20% - Accent5 33 2 3 2 2" xfId="39629" xr:uid="{00000000-0005-0000-0000-0000603B0000}"/>
    <cellStyle name="20% - Accent5 33 2 3 3" xfId="28537" xr:uid="{00000000-0005-0000-0000-0000613B0000}"/>
    <cellStyle name="20% - Accent5 33 2 4" xfId="12781" xr:uid="{00000000-0005-0000-0000-0000623B0000}"/>
    <cellStyle name="20% - Accent5 33 2 4 2" xfId="35046" xr:uid="{00000000-0005-0000-0000-0000633B0000}"/>
    <cellStyle name="20% - Accent5 33 2 5" xfId="23954" xr:uid="{00000000-0005-0000-0000-0000643B0000}"/>
    <cellStyle name="20% - Accent5 33 3" xfId="4418" xr:uid="{00000000-0005-0000-0000-0000653B0000}"/>
    <cellStyle name="20% - Accent5 33 3 2" xfId="9001" xr:uid="{00000000-0005-0000-0000-0000663B0000}"/>
    <cellStyle name="20% - Accent5 33 3 2 2" xfId="20098" xr:uid="{00000000-0005-0000-0000-0000673B0000}"/>
    <cellStyle name="20% - Accent5 33 3 2 2 2" xfId="42362" xr:uid="{00000000-0005-0000-0000-0000683B0000}"/>
    <cellStyle name="20% - Accent5 33 3 2 3" xfId="31270" xr:uid="{00000000-0005-0000-0000-0000693B0000}"/>
    <cellStyle name="20% - Accent5 33 3 3" xfId="15515" xr:uid="{00000000-0005-0000-0000-00006A3B0000}"/>
    <cellStyle name="20% - Accent5 33 3 3 2" xfId="37780" xr:uid="{00000000-0005-0000-0000-00006B3B0000}"/>
    <cellStyle name="20% - Accent5 33 3 4" xfId="26688" xr:uid="{00000000-0005-0000-0000-00006C3B0000}"/>
    <cellStyle name="20% - Accent5 33 4" xfId="2609" xr:uid="{00000000-0005-0000-0000-00006D3B0000}"/>
    <cellStyle name="20% - Accent5 33 4 2" xfId="7192" xr:uid="{00000000-0005-0000-0000-00006E3B0000}"/>
    <cellStyle name="20% - Accent5 33 4 2 2" xfId="18289" xr:uid="{00000000-0005-0000-0000-00006F3B0000}"/>
    <cellStyle name="20% - Accent5 33 4 2 2 2" xfId="40553" xr:uid="{00000000-0005-0000-0000-0000703B0000}"/>
    <cellStyle name="20% - Accent5 33 4 2 3" xfId="29461" xr:uid="{00000000-0005-0000-0000-0000713B0000}"/>
    <cellStyle name="20% - Accent5 33 4 3" xfId="13706" xr:uid="{00000000-0005-0000-0000-0000723B0000}"/>
    <cellStyle name="20% - Accent5 33 4 3 2" xfId="35971" xr:uid="{00000000-0005-0000-0000-0000733B0000}"/>
    <cellStyle name="20% - Accent5 33 4 4" xfId="24879" xr:uid="{00000000-0005-0000-0000-0000743B0000}"/>
    <cellStyle name="20% - Accent5 33 5" xfId="5343" xr:uid="{00000000-0005-0000-0000-0000753B0000}"/>
    <cellStyle name="20% - Accent5 33 5 2" xfId="16440" xr:uid="{00000000-0005-0000-0000-0000763B0000}"/>
    <cellStyle name="20% - Accent5 33 5 2 2" xfId="38704" xr:uid="{00000000-0005-0000-0000-0000773B0000}"/>
    <cellStyle name="20% - Accent5 33 5 3" xfId="27612" xr:uid="{00000000-0005-0000-0000-0000783B0000}"/>
    <cellStyle name="20% - Accent5 33 6" xfId="11855" xr:uid="{00000000-0005-0000-0000-0000793B0000}"/>
    <cellStyle name="20% - Accent5 33 6 2" xfId="34121" xr:uid="{00000000-0005-0000-0000-00007A3B0000}"/>
    <cellStyle name="20% - Accent5 33 7" xfId="23029" xr:uid="{00000000-0005-0000-0000-00007B3B0000}"/>
    <cellStyle name="20% - Accent5 34" xfId="755" xr:uid="{00000000-0005-0000-0000-00007C3B0000}"/>
    <cellStyle name="20% - Accent5 34 2" xfId="1692" xr:uid="{00000000-0005-0000-0000-00007D3B0000}"/>
    <cellStyle name="20% - Accent5 34 2 2" xfId="3507" xr:uid="{00000000-0005-0000-0000-00007E3B0000}"/>
    <cellStyle name="20% - Accent5 34 2 2 2" xfId="8090" xr:uid="{00000000-0005-0000-0000-00007F3B0000}"/>
    <cellStyle name="20% - Accent5 34 2 2 2 2" xfId="19187" xr:uid="{00000000-0005-0000-0000-0000803B0000}"/>
    <cellStyle name="20% - Accent5 34 2 2 2 2 2" xfId="41451" xr:uid="{00000000-0005-0000-0000-0000813B0000}"/>
    <cellStyle name="20% - Accent5 34 2 2 2 3" xfId="30359" xr:uid="{00000000-0005-0000-0000-0000823B0000}"/>
    <cellStyle name="20% - Accent5 34 2 2 3" xfId="14604" xr:uid="{00000000-0005-0000-0000-0000833B0000}"/>
    <cellStyle name="20% - Accent5 34 2 2 3 2" xfId="36869" xr:uid="{00000000-0005-0000-0000-0000843B0000}"/>
    <cellStyle name="20% - Accent5 34 2 2 4" xfId="25777" xr:uid="{00000000-0005-0000-0000-0000853B0000}"/>
    <cellStyle name="20% - Accent5 34 2 3" xfId="6281" xr:uid="{00000000-0005-0000-0000-0000863B0000}"/>
    <cellStyle name="20% - Accent5 34 2 3 2" xfId="17378" xr:uid="{00000000-0005-0000-0000-0000873B0000}"/>
    <cellStyle name="20% - Accent5 34 2 3 2 2" xfId="39642" xr:uid="{00000000-0005-0000-0000-0000883B0000}"/>
    <cellStyle name="20% - Accent5 34 2 3 3" xfId="28550" xr:uid="{00000000-0005-0000-0000-0000893B0000}"/>
    <cellStyle name="20% - Accent5 34 2 4" xfId="12794" xr:uid="{00000000-0005-0000-0000-00008A3B0000}"/>
    <cellStyle name="20% - Accent5 34 2 4 2" xfId="35059" xr:uid="{00000000-0005-0000-0000-00008B3B0000}"/>
    <cellStyle name="20% - Accent5 34 2 5" xfId="23967" xr:uid="{00000000-0005-0000-0000-00008C3B0000}"/>
    <cellStyle name="20% - Accent5 34 3" xfId="4431" xr:uid="{00000000-0005-0000-0000-00008D3B0000}"/>
    <cellStyle name="20% - Accent5 34 3 2" xfId="9014" xr:uid="{00000000-0005-0000-0000-00008E3B0000}"/>
    <cellStyle name="20% - Accent5 34 3 2 2" xfId="20111" xr:uid="{00000000-0005-0000-0000-00008F3B0000}"/>
    <cellStyle name="20% - Accent5 34 3 2 2 2" xfId="42375" xr:uid="{00000000-0005-0000-0000-0000903B0000}"/>
    <cellStyle name="20% - Accent5 34 3 2 3" xfId="31283" xr:uid="{00000000-0005-0000-0000-0000913B0000}"/>
    <cellStyle name="20% - Accent5 34 3 3" xfId="15528" xr:uid="{00000000-0005-0000-0000-0000923B0000}"/>
    <cellStyle name="20% - Accent5 34 3 3 2" xfId="37793" xr:uid="{00000000-0005-0000-0000-0000933B0000}"/>
    <cellStyle name="20% - Accent5 34 3 4" xfId="26701" xr:uid="{00000000-0005-0000-0000-0000943B0000}"/>
    <cellStyle name="20% - Accent5 34 4" xfId="2622" xr:uid="{00000000-0005-0000-0000-0000953B0000}"/>
    <cellStyle name="20% - Accent5 34 4 2" xfId="7205" xr:uid="{00000000-0005-0000-0000-0000963B0000}"/>
    <cellStyle name="20% - Accent5 34 4 2 2" xfId="18302" xr:uid="{00000000-0005-0000-0000-0000973B0000}"/>
    <cellStyle name="20% - Accent5 34 4 2 2 2" xfId="40566" xr:uid="{00000000-0005-0000-0000-0000983B0000}"/>
    <cellStyle name="20% - Accent5 34 4 2 3" xfId="29474" xr:uid="{00000000-0005-0000-0000-0000993B0000}"/>
    <cellStyle name="20% - Accent5 34 4 3" xfId="13719" xr:uid="{00000000-0005-0000-0000-00009A3B0000}"/>
    <cellStyle name="20% - Accent5 34 4 3 2" xfId="35984" xr:uid="{00000000-0005-0000-0000-00009B3B0000}"/>
    <cellStyle name="20% - Accent5 34 4 4" xfId="24892" xr:uid="{00000000-0005-0000-0000-00009C3B0000}"/>
    <cellStyle name="20% - Accent5 34 5" xfId="5356" xr:uid="{00000000-0005-0000-0000-00009D3B0000}"/>
    <cellStyle name="20% - Accent5 34 5 2" xfId="16453" xr:uid="{00000000-0005-0000-0000-00009E3B0000}"/>
    <cellStyle name="20% - Accent5 34 5 2 2" xfId="38717" xr:uid="{00000000-0005-0000-0000-00009F3B0000}"/>
    <cellStyle name="20% - Accent5 34 5 3" xfId="27625" xr:uid="{00000000-0005-0000-0000-0000A03B0000}"/>
    <cellStyle name="20% - Accent5 34 6" xfId="11868" xr:uid="{00000000-0005-0000-0000-0000A13B0000}"/>
    <cellStyle name="20% - Accent5 34 6 2" xfId="34134" xr:uid="{00000000-0005-0000-0000-0000A23B0000}"/>
    <cellStyle name="20% - Accent5 34 7" xfId="23042" xr:uid="{00000000-0005-0000-0000-0000A33B0000}"/>
    <cellStyle name="20% - Accent5 35" xfId="768" xr:uid="{00000000-0005-0000-0000-0000A43B0000}"/>
    <cellStyle name="20% - Accent5 35 2" xfId="1705" xr:uid="{00000000-0005-0000-0000-0000A53B0000}"/>
    <cellStyle name="20% - Accent5 35 2 2" xfId="3520" xr:uid="{00000000-0005-0000-0000-0000A63B0000}"/>
    <cellStyle name="20% - Accent5 35 2 2 2" xfId="8103" xr:uid="{00000000-0005-0000-0000-0000A73B0000}"/>
    <cellStyle name="20% - Accent5 35 2 2 2 2" xfId="19200" xr:uid="{00000000-0005-0000-0000-0000A83B0000}"/>
    <cellStyle name="20% - Accent5 35 2 2 2 2 2" xfId="41464" xr:uid="{00000000-0005-0000-0000-0000A93B0000}"/>
    <cellStyle name="20% - Accent5 35 2 2 2 3" xfId="30372" xr:uid="{00000000-0005-0000-0000-0000AA3B0000}"/>
    <cellStyle name="20% - Accent5 35 2 2 3" xfId="14617" xr:uid="{00000000-0005-0000-0000-0000AB3B0000}"/>
    <cellStyle name="20% - Accent5 35 2 2 3 2" xfId="36882" xr:uid="{00000000-0005-0000-0000-0000AC3B0000}"/>
    <cellStyle name="20% - Accent5 35 2 2 4" xfId="25790" xr:uid="{00000000-0005-0000-0000-0000AD3B0000}"/>
    <cellStyle name="20% - Accent5 35 2 3" xfId="6294" xr:uid="{00000000-0005-0000-0000-0000AE3B0000}"/>
    <cellStyle name="20% - Accent5 35 2 3 2" xfId="17391" xr:uid="{00000000-0005-0000-0000-0000AF3B0000}"/>
    <cellStyle name="20% - Accent5 35 2 3 2 2" xfId="39655" xr:uid="{00000000-0005-0000-0000-0000B03B0000}"/>
    <cellStyle name="20% - Accent5 35 2 3 3" xfId="28563" xr:uid="{00000000-0005-0000-0000-0000B13B0000}"/>
    <cellStyle name="20% - Accent5 35 2 4" xfId="12807" xr:uid="{00000000-0005-0000-0000-0000B23B0000}"/>
    <cellStyle name="20% - Accent5 35 2 4 2" xfId="35072" xr:uid="{00000000-0005-0000-0000-0000B33B0000}"/>
    <cellStyle name="20% - Accent5 35 2 5" xfId="23980" xr:uid="{00000000-0005-0000-0000-0000B43B0000}"/>
    <cellStyle name="20% - Accent5 35 3" xfId="4444" xr:uid="{00000000-0005-0000-0000-0000B53B0000}"/>
    <cellStyle name="20% - Accent5 35 3 2" xfId="9027" xr:uid="{00000000-0005-0000-0000-0000B63B0000}"/>
    <cellStyle name="20% - Accent5 35 3 2 2" xfId="20124" xr:uid="{00000000-0005-0000-0000-0000B73B0000}"/>
    <cellStyle name="20% - Accent5 35 3 2 2 2" xfId="42388" xr:uid="{00000000-0005-0000-0000-0000B83B0000}"/>
    <cellStyle name="20% - Accent5 35 3 2 3" xfId="31296" xr:uid="{00000000-0005-0000-0000-0000B93B0000}"/>
    <cellStyle name="20% - Accent5 35 3 3" xfId="15541" xr:uid="{00000000-0005-0000-0000-0000BA3B0000}"/>
    <cellStyle name="20% - Accent5 35 3 3 2" xfId="37806" xr:uid="{00000000-0005-0000-0000-0000BB3B0000}"/>
    <cellStyle name="20% - Accent5 35 3 4" xfId="26714" xr:uid="{00000000-0005-0000-0000-0000BC3B0000}"/>
    <cellStyle name="20% - Accent5 35 4" xfId="2635" xr:uid="{00000000-0005-0000-0000-0000BD3B0000}"/>
    <cellStyle name="20% - Accent5 35 4 2" xfId="7218" xr:uid="{00000000-0005-0000-0000-0000BE3B0000}"/>
    <cellStyle name="20% - Accent5 35 4 2 2" xfId="18315" xr:uid="{00000000-0005-0000-0000-0000BF3B0000}"/>
    <cellStyle name="20% - Accent5 35 4 2 2 2" xfId="40579" xr:uid="{00000000-0005-0000-0000-0000C03B0000}"/>
    <cellStyle name="20% - Accent5 35 4 2 3" xfId="29487" xr:uid="{00000000-0005-0000-0000-0000C13B0000}"/>
    <cellStyle name="20% - Accent5 35 4 3" xfId="13732" xr:uid="{00000000-0005-0000-0000-0000C23B0000}"/>
    <cellStyle name="20% - Accent5 35 4 3 2" xfId="35997" xr:uid="{00000000-0005-0000-0000-0000C33B0000}"/>
    <cellStyle name="20% - Accent5 35 4 4" xfId="24905" xr:uid="{00000000-0005-0000-0000-0000C43B0000}"/>
    <cellStyle name="20% - Accent5 35 5" xfId="5369" xr:uid="{00000000-0005-0000-0000-0000C53B0000}"/>
    <cellStyle name="20% - Accent5 35 5 2" xfId="16466" xr:uid="{00000000-0005-0000-0000-0000C63B0000}"/>
    <cellStyle name="20% - Accent5 35 5 2 2" xfId="38730" xr:uid="{00000000-0005-0000-0000-0000C73B0000}"/>
    <cellStyle name="20% - Accent5 35 5 3" xfId="27638" xr:uid="{00000000-0005-0000-0000-0000C83B0000}"/>
    <cellStyle name="20% - Accent5 35 6" xfId="11881" xr:uid="{00000000-0005-0000-0000-0000C93B0000}"/>
    <cellStyle name="20% - Accent5 35 6 2" xfId="34147" xr:uid="{00000000-0005-0000-0000-0000CA3B0000}"/>
    <cellStyle name="20% - Accent5 35 7" xfId="23055" xr:uid="{00000000-0005-0000-0000-0000CB3B0000}"/>
    <cellStyle name="20% - Accent5 36" xfId="781" xr:uid="{00000000-0005-0000-0000-0000CC3B0000}"/>
    <cellStyle name="20% - Accent5 36 2" xfId="1718" xr:uid="{00000000-0005-0000-0000-0000CD3B0000}"/>
    <cellStyle name="20% - Accent5 36 2 2" xfId="3533" xr:uid="{00000000-0005-0000-0000-0000CE3B0000}"/>
    <cellStyle name="20% - Accent5 36 2 2 2" xfId="8116" xr:uid="{00000000-0005-0000-0000-0000CF3B0000}"/>
    <cellStyle name="20% - Accent5 36 2 2 2 2" xfId="19213" xr:uid="{00000000-0005-0000-0000-0000D03B0000}"/>
    <cellStyle name="20% - Accent5 36 2 2 2 2 2" xfId="41477" xr:uid="{00000000-0005-0000-0000-0000D13B0000}"/>
    <cellStyle name="20% - Accent5 36 2 2 2 3" xfId="30385" xr:uid="{00000000-0005-0000-0000-0000D23B0000}"/>
    <cellStyle name="20% - Accent5 36 2 2 3" xfId="14630" xr:uid="{00000000-0005-0000-0000-0000D33B0000}"/>
    <cellStyle name="20% - Accent5 36 2 2 3 2" xfId="36895" xr:uid="{00000000-0005-0000-0000-0000D43B0000}"/>
    <cellStyle name="20% - Accent5 36 2 2 4" xfId="25803" xr:uid="{00000000-0005-0000-0000-0000D53B0000}"/>
    <cellStyle name="20% - Accent5 36 2 3" xfId="6307" xr:uid="{00000000-0005-0000-0000-0000D63B0000}"/>
    <cellStyle name="20% - Accent5 36 2 3 2" xfId="17404" xr:uid="{00000000-0005-0000-0000-0000D73B0000}"/>
    <cellStyle name="20% - Accent5 36 2 3 2 2" xfId="39668" xr:uid="{00000000-0005-0000-0000-0000D83B0000}"/>
    <cellStyle name="20% - Accent5 36 2 3 3" xfId="28576" xr:uid="{00000000-0005-0000-0000-0000D93B0000}"/>
    <cellStyle name="20% - Accent5 36 2 4" xfId="12820" xr:uid="{00000000-0005-0000-0000-0000DA3B0000}"/>
    <cellStyle name="20% - Accent5 36 2 4 2" xfId="35085" xr:uid="{00000000-0005-0000-0000-0000DB3B0000}"/>
    <cellStyle name="20% - Accent5 36 2 5" xfId="23993" xr:uid="{00000000-0005-0000-0000-0000DC3B0000}"/>
    <cellStyle name="20% - Accent5 36 3" xfId="4457" xr:uid="{00000000-0005-0000-0000-0000DD3B0000}"/>
    <cellStyle name="20% - Accent5 36 3 2" xfId="9040" xr:uid="{00000000-0005-0000-0000-0000DE3B0000}"/>
    <cellStyle name="20% - Accent5 36 3 2 2" xfId="20137" xr:uid="{00000000-0005-0000-0000-0000DF3B0000}"/>
    <cellStyle name="20% - Accent5 36 3 2 2 2" xfId="42401" xr:uid="{00000000-0005-0000-0000-0000E03B0000}"/>
    <cellStyle name="20% - Accent5 36 3 2 3" xfId="31309" xr:uid="{00000000-0005-0000-0000-0000E13B0000}"/>
    <cellStyle name="20% - Accent5 36 3 3" xfId="15554" xr:uid="{00000000-0005-0000-0000-0000E23B0000}"/>
    <cellStyle name="20% - Accent5 36 3 3 2" xfId="37819" xr:uid="{00000000-0005-0000-0000-0000E33B0000}"/>
    <cellStyle name="20% - Accent5 36 3 4" xfId="26727" xr:uid="{00000000-0005-0000-0000-0000E43B0000}"/>
    <cellStyle name="20% - Accent5 36 4" xfId="2648" xr:uid="{00000000-0005-0000-0000-0000E53B0000}"/>
    <cellStyle name="20% - Accent5 36 4 2" xfId="7231" xr:uid="{00000000-0005-0000-0000-0000E63B0000}"/>
    <cellStyle name="20% - Accent5 36 4 2 2" xfId="18328" xr:uid="{00000000-0005-0000-0000-0000E73B0000}"/>
    <cellStyle name="20% - Accent5 36 4 2 2 2" xfId="40592" xr:uid="{00000000-0005-0000-0000-0000E83B0000}"/>
    <cellStyle name="20% - Accent5 36 4 2 3" xfId="29500" xr:uid="{00000000-0005-0000-0000-0000E93B0000}"/>
    <cellStyle name="20% - Accent5 36 4 3" xfId="13745" xr:uid="{00000000-0005-0000-0000-0000EA3B0000}"/>
    <cellStyle name="20% - Accent5 36 4 3 2" xfId="36010" xr:uid="{00000000-0005-0000-0000-0000EB3B0000}"/>
    <cellStyle name="20% - Accent5 36 4 4" xfId="24918" xr:uid="{00000000-0005-0000-0000-0000EC3B0000}"/>
    <cellStyle name="20% - Accent5 36 5" xfId="5382" xr:uid="{00000000-0005-0000-0000-0000ED3B0000}"/>
    <cellStyle name="20% - Accent5 36 5 2" xfId="16479" xr:uid="{00000000-0005-0000-0000-0000EE3B0000}"/>
    <cellStyle name="20% - Accent5 36 5 2 2" xfId="38743" xr:uid="{00000000-0005-0000-0000-0000EF3B0000}"/>
    <cellStyle name="20% - Accent5 36 5 3" xfId="27651" xr:uid="{00000000-0005-0000-0000-0000F03B0000}"/>
    <cellStyle name="20% - Accent5 36 6" xfId="11894" xr:uid="{00000000-0005-0000-0000-0000F13B0000}"/>
    <cellStyle name="20% - Accent5 36 6 2" xfId="34160" xr:uid="{00000000-0005-0000-0000-0000F23B0000}"/>
    <cellStyle name="20% - Accent5 36 7" xfId="23068" xr:uid="{00000000-0005-0000-0000-0000F33B0000}"/>
    <cellStyle name="20% - Accent5 37" xfId="794" xr:uid="{00000000-0005-0000-0000-0000F43B0000}"/>
    <cellStyle name="20% - Accent5 37 2" xfId="1731" xr:uid="{00000000-0005-0000-0000-0000F53B0000}"/>
    <cellStyle name="20% - Accent5 37 2 2" xfId="3546" xr:uid="{00000000-0005-0000-0000-0000F63B0000}"/>
    <cellStyle name="20% - Accent5 37 2 2 2" xfId="8129" xr:uid="{00000000-0005-0000-0000-0000F73B0000}"/>
    <cellStyle name="20% - Accent5 37 2 2 2 2" xfId="19226" xr:uid="{00000000-0005-0000-0000-0000F83B0000}"/>
    <cellStyle name="20% - Accent5 37 2 2 2 2 2" xfId="41490" xr:uid="{00000000-0005-0000-0000-0000F93B0000}"/>
    <cellStyle name="20% - Accent5 37 2 2 2 3" xfId="30398" xr:uid="{00000000-0005-0000-0000-0000FA3B0000}"/>
    <cellStyle name="20% - Accent5 37 2 2 3" xfId="14643" xr:uid="{00000000-0005-0000-0000-0000FB3B0000}"/>
    <cellStyle name="20% - Accent5 37 2 2 3 2" xfId="36908" xr:uid="{00000000-0005-0000-0000-0000FC3B0000}"/>
    <cellStyle name="20% - Accent5 37 2 2 4" xfId="25816" xr:uid="{00000000-0005-0000-0000-0000FD3B0000}"/>
    <cellStyle name="20% - Accent5 37 2 3" xfId="6320" xr:uid="{00000000-0005-0000-0000-0000FE3B0000}"/>
    <cellStyle name="20% - Accent5 37 2 3 2" xfId="17417" xr:uid="{00000000-0005-0000-0000-0000FF3B0000}"/>
    <cellStyle name="20% - Accent5 37 2 3 2 2" xfId="39681" xr:uid="{00000000-0005-0000-0000-0000003C0000}"/>
    <cellStyle name="20% - Accent5 37 2 3 3" xfId="28589" xr:uid="{00000000-0005-0000-0000-0000013C0000}"/>
    <cellStyle name="20% - Accent5 37 2 4" xfId="12833" xr:uid="{00000000-0005-0000-0000-0000023C0000}"/>
    <cellStyle name="20% - Accent5 37 2 4 2" xfId="35098" xr:uid="{00000000-0005-0000-0000-0000033C0000}"/>
    <cellStyle name="20% - Accent5 37 2 5" xfId="24006" xr:uid="{00000000-0005-0000-0000-0000043C0000}"/>
    <cellStyle name="20% - Accent5 37 3" xfId="4470" xr:uid="{00000000-0005-0000-0000-0000053C0000}"/>
    <cellStyle name="20% - Accent5 37 3 2" xfId="9053" xr:uid="{00000000-0005-0000-0000-0000063C0000}"/>
    <cellStyle name="20% - Accent5 37 3 2 2" xfId="20150" xr:uid="{00000000-0005-0000-0000-0000073C0000}"/>
    <cellStyle name="20% - Accent5 37 3 2 2 2" xfId="42414" xr:uid="{00000000-0005-0000-0000-0000083C0000}"/>
    <cellStyle name="20% - Accent5 37 3 2 3" xfId="31322" xr:uid="{00000000-0005-0000-0000-0000093C0000}"/>
    <cellStyle name="20% - Accent5 37 3 3" xfId="15567" xr:uid="{00000000-0005-0000-0000-00000A3C0000}"/>
    <cellStyle name="20% - Accent5 37 3 3 2" xfId="37832" xr:uid="{00000000-0005-0000-0000-00000B3C0000}"/>
    <cellStyle name="20% - Accent5 37 3 4" xfId="26740" xr:uid="{00000000-0005-0000-0000-00000C3C0000}"/>
    <cellStyle name="20% - Accent5 37 4" xfId="2661" xr:uid="{00000000-0005-0000-0000-00000D3C0000}"/>
    <cellStyle name="20% - Accent5 37 4 2" xfId="7244" xr:uid="{00000000-0005-0000-0000-00000E3C0000}"/>
    <cellStyle name="20% - Accent5 37 4 2 2" xfId="18341" xr:uid="{00000000-0005-0000-0000-00000F3C0000}"/>
    <cellStyle name="20% - Accent5 37 4 2 2 2" xfId="40605" xr:uid="{00000000-0005-0000-0000-0000103C0000}"/>
    <cellStyle name="20% - Accent5 37 4 2 3" xfId="29513" xr:uid="{00000000-0005-0000-0000-0000113C0000}"/>
    <cellStyle name="20% - Accent5 37 4 3" xfId="13758" xr:uid="{00000000-0005-0000-0000-0000123C0000}"/>
    <cellStyle name="20% - Accent5 37 4 3 2" xfId="36023" xr:uid="{00000000-0005-0000-0000-0000133C0000}"/>
    <cellStyle name="20% - Accent5 37 4 4" xfId="24931" xr:uid="{00000000-0005-0000-0000-0000143C0000}"/>
    <cellStyle name="20% - Accent5 37 5" xfId="5395" xr:uid="{00000000-0005-0000-0000-0000153C0000}"/>
    <cellStyle name="20% - Accent5 37 5 2" xfId="16492" xr:uid="{00000000-0005-0000-0000-0000163C0000}"/>
    <cellStyle name="20% - Accent5 37 5 2 2" xfId="38756" xr:uid="{00000000-0005-0000-0000-0000173C0000}"/>
    <cellStyle name="20% - Accent5 37 5 3" xfId="27664" xr:uid="{00000000-0005-0000-0000-0000183C0000}"/>
    <cellStyle name="20% - Accent5 37 6" xfId="11907" xr:uid="{00000000-0005-0000-0000-0000193C0000}"/>
    <cellStyle name="20% - Accent5 37 6 2" xfId="34173" xr:uid="{00000000-0005-0000-0000-00001A3C0000}"/>
    <cellStyle name="20% - Accent5 37 7" xfId="23081" xr:uid="{00000000-0005-0000-0000-00001B3C0000}"/>
    <cellStyle name="20% - Accent5 38" xfId="808" xr:uid="{00000000-0005-0000-0000-00001C3C0000}"/>
    <cellStyle name="20% - Accent5 38 2" xfId="1745" xr:uid="{00000000-0005-0000-0000-00001D3C0000}"/>
    <cellStyle name="20% - Accent5 38 2 2" xfId="3559" xr:uid="{00000000-0005-0000-0000-00001E3C0000}"/>
    <cellStyle name="20% - Accent5 38 2 2 2" xfId="8142" xr:uid="{00000000-0005-0000-0000-00001F3C0000}"/>
    <cellStyle name="20% - Accent5 38 2 2 2 2" xfId="19239" xr:uid="{00000000-0005-0000-0000-0000203C0000}"/>
    <cellStyle name="20% - Accent5 38 2 2 2 2 2" xfId="41503" xr:uid="{00000000-0005-0000-0000-0000213C0000}"/>
    <cellStyle name="20% - Accent5 38 2 2 2 3" xfId="30411" xr:uid="{00000000-0005-0000-0000-0000223C0000}"/>
    <cellStyle name="20% - Accent5 38 2 2 3" xfId="14656" xr:uid="{00000000-0005-0000-0000-0000233C0000}"/>
    <cellStyle name="20% - Accent5 38 2 2 3 2" xfId="36921" xr:uid="{00000000-0005-0000-0000-0000243C0000}"/>
    <cellStyle name="20% - Accent5 38 2 2 4" xfId="25829" xr:uid="{00000000-0005-0000-0000-0000253C0000}"/>
    <cellStyle name="20% - Accent5 38 2 3" xfId="6333" xr:uid="{00000000-0005-0000-0000-0000263C0000}"/>
    <cellStyle name="20% - Accent5 38 2 3 2" xfId="17430" xr:uid="{00000000-0005-0000-0000-0000273C0000}"/>
    <cellStyle name="20% - Accent5 38 2 3 2 2" xfId="39694" xr:uid="{00000000-0005-0000-0000-0000283C0000}"/>
    <cellStyle name="20% - Accent5 38 2 3 3" xfId="28602" xr:uid="{00000000-0005-0000-0000-0000293C0000}"/>
    <cellStyle name="20% - Accent5 38 2 4" xfId="12846" xr:uid="{00000000-0005-0000-0000-00002A3C0000}"/>
    <cellStyle name="20% - Accent5 38 2 4 2" xfId="35111" xr:uid="{00000000-0005-0000-0000-00002B3C0000}"/>
    <cellStyle name="20% - Accent5 38 2 5" xfId="24019" xr:uid="{00000000-0005-0000-0000-00002C3C0000}"/>
    <cellStyle name="20% - Accent5 38 3" xfId="4483" xr:uid="{00000000-0005-0000-0000-00002D3C0000}"/>
    <cellStyle name="20% - Accent5 38 3 2" xfId="9066" xr:uid="{00000000-0005-0000-0000-00002E3C0000}"/>
    <cellStyle name="20% - Accent5 38 3 2 2" xfId="20163" xr:uid="{00000000-0005-0000-0000-00002F3C0000}"/>
    <cellStyle name="20% - Accent5 38 3 2 2 2" xfId="42427" xr:uid="{00000000-0005-0000-0000-0000303C0000}"/>
    <cellStyle name="20% - Accent5 38 3 2 3" xfId="31335" xr:uid="{00000000-0005-0000-0000-0000313C0000}"/>
    <cellStyle name="20% - Accent5 38 3 3" xfId="15580" xr:uid="{00000000-0005-0000-0000-0000323C0000}"/>
    <cellStyle name="20% - Accent5 38 3 3 2" xfId="37845" xr:uid="{00000000-0005-0000-0000-0000333C0000}"/>
    <cellStyle name="20% - Accent5 38 3 4" xfId="26753" xr:uid="{00000000-0005-0000-0000-0000343C0000}"/>
    <cellStyle name="20% - Accent5 38 4" xfId="2674" xr:uid="{00000000-0005-0000-0000-0000353C0000}"/>
    <cellStyle name="20% - Accent5 38 4 2" xfId="7257" xr:uid="{00000000-0005-0000-0000-0000363C0000}"/>
    <cellStyle name="20% - Accent5 38 4 2 2" xfId="18354" xr:uid="{00000000-0005-0000-0000-0000373C0000}"/>
    <cellStyle name="20% - Accent5 38 4 2 2 2" xfId="40618" xr:uid="{00000000-0005-0000-0000-0000383C0000}"/>
    <cellStyle name="20% - Accent5 38 4 2 3" xfId="29526" xr:uid="{00000000-0005-0000-0000-0000393C0000}"/>
    <cellStyle name="20% - Accent5 38 4 3" xfId="13771" xr:uid="{00000000-0005-0000-0000-00003A3C0000}"/>
    <cellStyle name="20% - Accent5 38 4 3 2" xfId="36036" xr:uid="{00000000-0005-0000-0000-00003B3C0000}"/>
    <cellStyle name="20% - Accent5 38 4 4" xfId="24944" xr:uid="{00000000-0005-0000-0000-00003C3C0000}"/>
    <cellStyle name="20% - Accent5 38 5" xfId="5408" xr:uid="{00000000-0005-0000-0000-00003D3C0000}"/>
    <cellStyle name="20% - Accent5 38 5 2" xfId="16505" xr:uid="{00000000-0005-0000-0000-00003E3C0000}"/>
    <cellStyle name="20% - Accent5 38 5 2 2" xfId="38769" xr:uid="{00000000-0005-0000-0000-00003F3C0000}"/>
    <cellStyle name="20% - Accent5 38 5 3" xfId="27677" xr:uid="{00000000-0005-0000-0000-0000403C0000}"/>
    <cellStyle name="20% - Accent5 38 6" xfId="11920" xr:uid="{00000000-0005-0000-0000-0000413C0000}"/>
    <cellStyle name="20% - Accent5 38 6 2" xfId="34186" xr:uid="{00000000-0005-0000-0000-0000423C0000}"/>
    <cellStyle name="20% - Accent5 38 7" xfId="23094" xr:uid="{00000000-0005-0000-0000-0000433C0000}"/>
    <cellStyle name="20% - Accent5 39" xfId="821" xr:uid="{00000000-0005-0000-0000-0000443C0000}"/>
    <cellStyle name="20% - Accent5 39 2" xfId="1758" xr:uid="{00000000-0005-0000-0000-0000453C0000}"/>
    <cellStyle name="20% - Accent5 39 2 2" xfId="3572" xr:uid="{00000000-0005-0000-0000-0000463C0000}"/>
    <cellStyle name="20% - Accent5 39 2 2 2" xfId="8155" xr:uid="{00000000-0005-0000-0000-0000473C0000}"/>
    <cellStyle name="20% - Accent5 39 2 2 2 2" xfId="19252" xr:uid="{00000000-0005-0000-0000-0000483C0000}"/>
    <cellStyle name="20% - Accent5 39 2 2 2 2 2" xfId="41516" xr:uid="{00000000-0005-0000-0000-0000493C0000}"/>
    <cellStyle name="20% - Accent5 39 2 2 2 3" xfId="30424" xr:uid="{00000000-0005-0000-0000-00004A3C0000}"/>
    <cellStyle name="20% - Accent5 39 2 2 3" xfId="14669" xr:uid="{00000000-0005-0000-0000-00004B3C0000}"/>
    <cellStyle name="20% - Accent5 39 2 2 3 2" xfId="36934" xr:uid="{00000000-0005-0000-0000-00004C3C0000}"/>
    <cellStyle name="20% - Accent5 39 2 2 4" xfId="25842" xr:uid="{00000000-0005-0000-0000-00004D3C0000}"/>
    <cellStyle name="20% - Accent5 39 2 3" xfId="6346" xr:uid="{00000000-0005-0000-0000-00004E3C0000}"/>
    <cellStyle name="20% - Accent5 39 2 3 2" xfId="17443" xr:uid="{00000000-0005-0000-0000-00004F3C0000}"/>
    <cellStyle name="20% - Accent5 39 2 3 2 2" xfId="39707" xr:uid="{00000000-0005-0000-0000-0000503C0000}"/>
    <cellStyle name="20% - Accent5 39 2 3 3" xfId="28615" xr:uid="{00000000-0005-0000-0000-0000513C0000}"/>
    <cellStyle name="20% - Accent5 39 2 4" xfId="12859" xr:uid="{00000000-0005-0000-0000-0000523C0000}"/>
    <cellStyle name="20% - Accent5 39 2 4 2" xfId="35124" xr:uid="{00000000-0005-0000-0000-0000533C0000}"/>
    <cellStyle name="20% - Accent5 39 2 5" xfId="24032" xr:uid="{00000000-0005-0000-0000-0000543C0000}"/>
    <cellStyle name="20% - Accent5 39 3" xfId="4496" xr:uid="{00000000-0005-0000-0000-0000553C0000}"/>
    <cellStyle name="20% - Accent5 39 3 2" xfId="9079" xr:uid="{00000000-0005-0000-0000-0000563C0000}"/>
    <cellStyle name="20% - Accent5 39 3 2 2" xfId="20176" xr:uid="{00000000-0005-0000-0000-0000573C0000}"/>
    <cellStyle name="20% - Accent5 39 3 2 2 2" xfId="42440" xr:uid="{00000000-0005-0000-0000-0000583C0000}"/>
    <cellStyle name="20% - Accent5 39 3 2 3" xfId="31348" xr:uid="{00000000-0005-0000-0000-0000593C0000}"/>
    <cellStyle name="20% - Accent5 39 3 3" xfId="15593" xr:uid="{00000000-0005-0000-0000-00005A3C0000}"/>
    <cellStyle name="20% - Accent5 39 3 3 2" xfId="37858" xr:uid="{00000000-0005-0000-0000-00005B3C0000}"/>
    <cellStyle name="20% - Accent5 39 3 4" xfId="26766" xr:uid="{00000000-0005-0000-0000-00005C3C0000}"/>
    <cellStyle name="20% - Accent5 39 4" xfId="2687" xr:uid="{00000000-0005-0000-0000-00005D3C0000}"/>
    <cellStyle name="20% - Accent5 39 4 2" xfId="7270" xr:uid="{00000000-0005-0000-0000-00005E3C0000}"/>
    <cellStyle name="20% - Accent5 39 4 2 2" xfId="18367" xr:uid="{00000000-0005-0000-0000-00005F3C0000}"/>
    <cellStyle name="20% - Accent5 39 4 2 2 2" xfId="40631" xr:uid="{00000000-0005-0000-0000-0000603C0000}"/>
    <cellStyle name="20% - Accent5 39 4 2 3" xfId="29539" xr:uid="{00000000-0005-0000-0000-0000613C0000}"/>
    <cellStyle name="20% - Accent5 39 4 3" xfId="13784" xr:uid="{00000000-0005-0000-0000-0000623C0000}"/>
    <cellStyle name="20% - Accent5 39 4 3 2" xfId="36049" xr:uid="{00000000-0005-0000-0000-0000633C0000}"/>
    <cellStyle name="20% - Accent5 39 4 4" xfId="24957" xr:uid="{00000000-0005-0000-0000-0000643C0000}"/>
    <cellStyle name="20% - Accent5 39 5" xfId="5421" xr:uid="{00000000-0005-0000-0000-0000653C0000}"/>
    <cellStyle name="20% - Accent5 39 5 2" xfId="16518" xr:uid="{00000000-0005-0000-0000-0000663C0000}"/>
    <cellStyle name="20% - Accent5 39 5 2 2" xfId="38782" xr:uid="{00000000-0005-0000-0000-0000673C0000}"/>
    <cellStyle name="20% - Accent5 39 5 3" xfId="27690" xr:uid="{00000000-0005-0000-0000-0000683C0000}"/>
    <cellStyle name="20% - Accent5 39 6" xfId="11933" xr:uid="{00000000-0005-0000-0000-0000693C0000}"/>
    <cellStyle name="20% - Accent5 39 6 2" xfId="34199" xr:uid="{00000000-0005-0000-0000-00006A3C0000}"/>
    <cellStyle name="20% - Accent5 39 7" xfId="23107" xr:uid="{00000000-0005-0000-0000-00006B3C0000}"/>
    <cellStyle name="20% - Accent5 4" xfId="120" xr:uid="{00000000-0005-0000-0000-00006C3C0000}"/>
    <cellStyle name="20% - Accent5 4 2" xfId="1297" xr:uid="{00000000-0005-0000-0000-00006D3C0000}"/>
    <cellStyle name="20% - Accent5 4 2 2" xfId="3117" xr:uid="{00000000-0005-0000-0000-00006E3C0000}"/>
    <cellStyle name="20% - Accent5 4 2 2 2" xfId="7700" xr:uid="{00000000-0005-0000-0000-00006F3C0000}"/>
    <cellStyle name="20% - Accent5 4 2 2 2 2" xfId="18797" xr:uid="{00000000-0005-0000-0000-0000703C0000}"/>
    <cellStyle name="20% - Accent5 4 2 2 2 2 2" xfId="41061" xr:uid="{00000000-0005-0000-0000-0000713C0000}"/>
    <cellStyle name="20% - Accent5 4 2 2 2 3" xfId="29969" xr:uid="{00000000-0005-0000-0000-0000723C0000}"/>
    <cellStyle name="20% - Accent5 4 2 2 3" xfId="14214" xr:uid="{00000000-0005-0000-0000-0000733C0000}"/>
    <cellStyle name="20% - Accent5 4 2 2 3 2" xfId="36479" xr:uid="{00000000-0005-0000-0000-0000743C0000}"/>
    <cellStyle name="20% - Accent5 4 2 2 4" xfId="25387" xr:uid="{00000000-0005-0000-0000-0000753C0000}"/>
    <cellStyle name="20% - Accent5 4 2 3" xfId="5891" xr:uid="{00000000-0005-0000-0000-0000763C0000}"/>
    <cellStyle name="20% - Accent5 4 2 3 2" xfId="16988" xr:uid="{00000000-0005-0000-0000-0000773C0000}"/>
    <cellStyle name="20% - Accent5 4 2 3 2 2" xfId="39252" xr:uid="{00000000-0005-0000-0000-0000783C0000}"/>
    <cellStyle name="20% - Accent5 4 2 3 3" xfId="28160" xr:uid="{00000000-0005-0000-0000-0000793C0000}"/>
    <cellStyle name="20% - Accent5 4 2 4" xfId="12404" xr:uid="{00000000-0005-0000-0000-00007A3C0000}"/>
    <cellStyle name="20% - Accent5 4 2 4 2" xfId="34669" xr:uid="{00000000-0005-0000-0000-00007B3C0000}"/>
    <cellStyle name="20% - Accent5 4 2 5" xfId="23577" xr:uid="{00000000-0005-0000-0000-00007C3C0000}"/>
    <cellStyle name="20% - Accent5 4 3" xfId="4041" xr:uid="{00000000-0005-0000-0000-00007D3C0000}"/>
    <cellStyle name="20% - Accent5 4 3 2" xfId="8624" xr:uid="{00000000-0005-0000-0000-00007E3C0000}"/>
    <cellStyle name="20% - Accent5 4 3 2 2" xfId="19721" xr:uid="{00000000-0005-0000-0000-00007F3C0000}"/>
    <cellStyle name="20% - Accent5 4 3 2 2 2" xfId="41985" xr:uid="{00000000-0005-0000-0000-0000803C0000}"/>
    <cellStyle name="20% - Accent5 4 3 2 3" xfId="30893" xr:uid="{00000000-0005-0000-0000-0000813C0000}"/>
    <cellStyle name="20% - Accent5 4 3 3" xfId="15138" xr:uid="{00000000-0005-0000-0000-0000823C0000}"/>
    <cellStyle name="20% - Accent5 4 3 3 2" xfId="37403" xr:uid="{00000000-0005-0000-0000-0000833C0000}"/>
    <cellStyle name="20% - Accent5 4 3 4" xfId="26311" xr:uid="{00000000-0005-0000-0000-0000843C0000}"/>
    <cellStyle name="20% - Accent5 4 4" xfId="2232" xr:uid="{00000000-0005-0000-0000-0000853C0000}"/>
    <cellStyle name="20% - Accent5 4 4 2" xfId="6815" xr:uid="{00000000-0005-0000-0000-0000863C0000}"/>
    <cellStyle name="20% - Accent5 4 4 2 2" xfId="17912" xr:uid="{00000000-0005-0000-0000-0000873C0000}"/>
    <cellStyle name="20% - Accent5 4 4 2 2 2" xfId="40176" xr:uid="{00000000-0005-0000-0000-0000883C0000}"/>
    <cellStyle name="20% - Accent5 4 4 2 3" xfId="29084" xr:uid="{00000000-0005-0000-0000-0000893C0000}"/>
    <cellStyle name="20% - Accent5 4 4 3" xfId="13329" xr:uid="{00000000-0005-0000-0000-00008A3C0000}"/>
    <cellStyle name="20% - Accent5 4 4 3 2" xfId="35594" xr:uid="{00000000-0005-0000-0000-00008B3C0000}"/>
    <cellStyle name="20% - Accent5 4 4 4" xfId="24502" xr:uid="{00000000-0005-0000-0000-00008C3C0000}"/>
    <cellStyle name="20% - Accent5 4 5" xfId="4966" xr:uid="{00000000-0005-0000-0000-00008D3C0000}"/>
    <cellStyle name="20% - Accent5 4 5 2" xfId="16063" xr:uid="{00000000-0005-0000-0000-00008E3C0000}"/>
    <cellStyle name="20% - Accent5 4 5 2 2" xfId="38327" xr:uid="{00000000-0005-0000-0000-00008F3C0000}"/>
    <cellStyle name="20% - Accent5 4 5 3" xfId="27235" xr:uid="{00000000-0005-0000-0000-0000903C0000}"/>
    <cellStyle name="20% - Accent5 4 6" xfId="373" xr:uid="{00000000-0005-0000-0000-0000913C0000}"/>
    <cellStyle name="20% - Accent5 4 6 2" xfId="11491" xr:uid="{00000000-0005-0000-0000-0000923C0000}"/>
    <cellStyle name="20% - Accent5 4 6 2 2" xfId="33757" xr:uid="{00000000-0005-0000-0000-0000933C0000}"/>
    <cellStyle name="20% - Accent5 4 6 3" xfId="22665" xr:uid="{00000000-0005-0000-0000-0000943C0000}"/>
    <cellStyle name="20% - Accent5 4 7" xfId="11242" xr:uid="{00000000-0005-0000-0000-0000953C0000}"/>
    <cellStyle name="20% - Accent5 4 7 2" xfId="33508" xr:uid="{00000000-0005-0000-0000-0000963C0000}"/>
    <cellStyle name="20% - Accent5 4 8" xfId="22416" xr:uid="{00000000-0005-0000-0000-0000973C0000}"/>
    <cellStyle name="20% - Accent5 40" xfId="834" xr:uid="{00000000-0005-0000-0000-0000983C0000}"/>
    <cellStyle name="20% - Accent5 40 2" xfId="1771" xr:uid="{00000000-0005-0000-0000-0000993C0000}"/>
    <cellStyle name="20% - Accent5 40 2 2" xfId="3585" xr:uid="{00000000-0005-0000-0000-00009A3C0000}"/>
    <cellStyle name="20% - Accent5 40 2 2 2" xfId="8168" xr:uid="{00000000-0005-0000-0000-00009B3C0000}"/>
    <cellStyle name="20% - Accent5 40 2 2 2 2" xfId="19265" xr:uid="{00000000-0005-0000-0000-00009C3C0000}"/>
    <cellStyle name="20% - Accent5 40 2 2 2 2 2" xfId="41529" xr:uid="{00000000-0005-0000-0000-00009D3C0000}"/>
    <cellStyle name="20% - Accent5 40 2 2 2 3" xfId="30437" xr:uid="{00000000-0005-0000-0000-00009E3C0000}"/>
    <cellStyle name="20% - Accent5 40 2 2 3" xfId="14682" xr:uid="{00000000-0005-0000-0000-00009F3C0000}"/>
    <cellStyle name="20% - Accent5 40 2 2 3 2" xfId="36947" xr:uid="{00000000-0005-0000-0000-0000A03C0000}"/>
    <cellStyle name="20% - Accent5 40 2 2 4" xfId="25855" xr:uid="{00000000-0005-0000-0000-0000A13C0000}"/>
    <cellStyle name="20% - Accent5 40 2 3" xfId="6359" xr:uid="{00000000-0005-0000-0000-0000A23C0000}"/>
    <cellStyle name="20% - Accent5 40 2 3 2" xfId="17456" xr:uid="{00000000-0005-0000-0000-0000A33C0000}"/>
    <cellStyle name="20% - Accent5 40 2 3 2 2" xfId="39720" xr:uid="{00000000-0005-0000-0000-0000A43C0000}"/>
    <cellStyle name="20% - Accent5 40 2 3 3" xfId="28628" xr:uid="{00000000-0005-0000-0000-0000A53C0000}"/>
    <cellStyle name="20% - Accent5 40 2 4" xfId="12872" xr:uid="{00000000-0005-0000-0000-0000A63C0000}"/>
    <cellStyle name="20% - Accent5 40 2 4 2" xfId="35137" xr:uid="{00000000-0005-0000-0000-0000A73C0000}"/>
    <cellStyle name="20% - Accent5 40 2 5" xfId="24045" xr:uid="{00000000-0005-0000-0000-0000A83C0000}"/>
    <cellStyle name="20% - Accent5 40 3" xfId="4509" xr:uid="{00000000-0005-0000-0000-0000A93C0000}"/>
    <cellStyle name="20% - Accent5 40 3 2" xfId="9092" xr:uid="{00000000-0005-0000-0000-0000AA3C0000}"/>
    <cellStyle name="20% - Accent5 40 3 2 2" xfId="20189" xr:uid="{00000000-0005-0000-0000-0000AB3C0000}"/>
    <cellStyle name="20% - Accent5 40 3 2 2 2" xfId="42453" xr:uid="{00000000-0005-0000-0000-0000AC3C0000}"/>
    <cellStyle name="20% - Accent5 40 3 2 3" xfId="31361" xr:uid="{00000000-0005-0000-0000-0000AD3C0000}"/>
    <cellStyle name="20% - Accent5 40 3 3" xfId="15606" xr:uid="{00000000-0005-0000-0000-0000AE3C0000}"/>
    <cellStyle name="20% - Accent5 40 3 3 2" xfId="37871" xr:uid="{00000000-0005-0000-0000-0000AF3C0000}"/>
    <cellStyle name="20% - Accent5 40 3 4" xfId="26779" xr:uid="{00000000-0005-0000-0000-0000B03C0000}"/>
    <cellStyle name="20% - Accent5 40 4" xfId="2700" xr:uid="{00000000-0005-0000-0000-0000B13C0000}"/>
    <cellStyle name="20% - Accent5 40 4 2" xfId="7283" xr:uid="{00000000-0005-0000-0000-0000B23C0000}"/>
    <cellStyle name="20% - Accent5 40 4 2 2" xfId="18380" xr:uid="{00000000-0005-0000-0000-0000B33C0000}"/>
    <cellStyle name="20% - Accent5 40 4 2 2 2" xfId="40644" xr:uid="{00000000-0005-0000-0000-0000B43C0000}"/>
    <cellStyle name="20% - Accent5 40 4 2 3" xfId="29552" xr:uid="{00000000-0005-0000-0000-0000B53C0000}"/>
    <cellStyle name="20% - Accent5 40 4 3" xfId="13797" xr:uid="{00000000-0005-0000-0000-0000B63C0000}"/>
    <cellStyle name="20% - Accent5 40 4 3 2" xfId="36062" xr:uid="{00000000-0005-0000-0000-0000B73C0000}"/>
    <cellStyle name="20% - Accent5 40 4 4" xfId="24970" xr:uid="{00000000-0005-0000-0000-0000B83C0000}"/>
    <cellStyle name="20% - Accent5 40 5" xfId="5434" xr:uid="{00000000-0005-0000-0000-0000B93C0000}"/>
    <cellStyle name="20% - Accent5 40 5 2" xfId="16531" xr:uid="{00000000-0005-0000-0000-0000BA3C0000}"/>
    <cellStyle name="20% - Accent5 40 5 2 2" xfId="38795" xr:uid="{00000000-0005-0000-0000-0000BB3C0000}"/>
    <cellStyle name="20% - Accent5 40 5 3" xfId="27703" xr:uid="{00000000-0005-0000-0000-0000BC3C0000}"/>
    <cellStyle name="20% - Accent5 40 6" xfId="11946" xr:uid="{00000000-0005-0000-0000-0000BD3C0000}"/>
    <cellStyle name="20% - Accent5 40 6 2" xfId="34212" xr:uid="{00000000-0005-0000-0000-0000BE3C0000}"/>
    <cellStyle name="20% - Accent5 40 7" xfId="23120" xr:uid="{00000000-0005-0000-0000-0000BF3C0000}"/>
    <cellStyle name="20% - Accent5 41" xfId="847" xr:uid="{00000000-0005-0000-0000-0000C03C0000}"/>
    <cellStyle name="20% - Accent5 41 2" xfId="1784" xr:uid="{00000000-0005-0000-0000-0000C13C0000}"/>
    <cellStyle name="20% - Accent5 41 2 2" xfId="3598" xr:uid="{00000000-0005-0000-0000-0000C23C0000}"/>
    <cellStyle name="20% - Accent5 41 2 2 2" xfId="8181" xr:uid="{00000000-0005-0000-0000-0000C33C0000}"/>
    <cellStyle name="20% - Accent5 41 2 2 2 2" xfId="19278" xr:uid="{00000000-0005-0000-0000-0000C43C0000}"/>
    <cellStyle name="20% - Accent5 41 2 2 2 2 2" xfId="41542" xr:uid="{00000000-0005-0000-0000-0000C53C0000}"/>
    <cellStyle name="20% - Accent5 41 2 2 2 3" xfId="30450" xr:uid="{00000000-0005-0000-0000-0000C63C0000}"/>
    <cellStyle name="20% - Accent5 41 2 2 3" xfId="14695" xr:uid="{00000000-0005-0000-0000-0000C73C0000}"/>
    <cellStyle name="20% - Accent5 41 2 2 3 2" xfId="36960" xr:uid="{00000000-0005-0000-0000-0000C83C0000}"/>
    <cellStyle name="20% - Accent5 41 2 2 4" xfId="25868" xr:uid="{00000000-0005-0000-0000-0000C93C0000}"/>
    <cellStyle name="20% - Accent5 41 2 3" xfId="6372" xr:uid="{00000000-0005-0000-0000-0000CA3C0000}"/>
    <cellStyle name="20% - Accent5 41 2 3 2" xfId="17469" xr:uid="{00000000-0005-0000-0000-0000CB3C0000}"/>
    <cellStyle name="20% - Accent5 41 2 3 2 2" xfId="39733" xr:uid="{00000000-0005-0000-0000-0000CC3C0000}"/>
    <cellStyle name="20% - Accent5 41 2 3 3" xfId="28641" xr:uid="{00000000-0005-0000-0000-0000CD3C0000}"/>
    <cellStyle name="20% - Accent5 41 2 4" xfId="12885" xr:uid="{00000000-0005-0000-0000-0000CE3C0000}"/>
    <cellStyle name="20% - Accent5 41 2 4 2" xfId="35150" xr:uid="{00000000-0005-0000-0000-0000CF3C0000}"/>
    <cellStyle name="20% - Accent5 41 2 5" xfId="24058" xr:uid="{00000000-0005-0000-0000-0000D03C0000}"/>
    <cellStyle name="20% - Accent5 41 3" xfId="4522" xr:uid="{00000000-0005-0000-0000-0000D13C0000}"/>
    <cellStyle name="20% - Accent5 41 3 2" xfId="9105" xr:uid="{00000000-0005-0000-0000-0000D23C0000}"/>
    <cellStyle name="20% - Accent5 41 3 2 2" xfId="20202" xr:uid="{00000000-0005-0000-0000-0000D33C0000}"/>
    <cellStyle name="20% - Accent5 41 3 2 2 2" xfId="42466" xr:uid="{00000000-0005-0000-0000-0000D43C0000}"/>
    <cellStyle name="20% - Accent5 41 3 2 3" xfId="31374" xr:uid="{00000000-0005-0000-0000-0000D53C0000}"/>
    <cellStyle name="20% - Accent5 41 3 3" xfId="15619" xr:uid="{00000000-0005-0000-0000-0000D63C0000}"/>
    <cellStyle name="20% - Accent5 41 3 3 2" xfId="37884" xr:uid="{00000000-0005-0000-0000-0000D73C0000}"/>
    <cellStyle name="20% - Accent5 41 3 4" xfId="26792" xr:uid="{00000000-0005-0000-0000-0000D83C0000}"/>
    <cellStyle name="20% - Accent5 41 4" xfId="2713" xr:uid="{00000000-0005-0000-0000-0000D93C0000}"/>
    <cellStyle name="20% - Accent5 41 4 2" xfId="7296" xr:uid="{00000000-0005-0000-0000-0000DA3C0000}"/>
    <cellStyle name="20% - Accent5 41 4 2 2" xfId="18393" xr:uid="{00000000-0005-0000-0000-0000DB3C0000}"/>
    <cellStyle name="20% - Accent5 41 4 2 2 2" xfId="40657" xr:uid="{00000000-0005-0000-0000-0000DC3C0000}"/>
    <cellStyle name="20% - Accent5 41 4 2 3" xfId="29565" xr:uid="{00000000-0005-0000-0000-0000DD3C0000}"/>
    <cellStyle name="20% - Accent5 41 4 3" xfId="13810" xr:uid="{00000000-0005-0000-0000-0000DE3C0000}"/>
    <cellStyle name="20% - Accent5 41 4 3 2" xfId="36075" xr:uid="{00000000-0005-0000-0000-0000DF3C0000}"/>
    <cellStyle name="20% - Accent5 41 4 4" xfId="24983" xr:uid="{00000000-0005-0000-0000-0000E03C0000}"/>
    <cellStyle name="20% - Accent5 41 5" xfId="5447" xr:uid="{00000000-0005-0000-0000-0000E13C0000}"/>
    <cellStyle name="20% - Accent5 41 5 2" xfId="16544" xr:uid="{00000000-0005-0000-0000-0000E23C0000}"/>
    <cellStyle name="20% - Accent5 41 5 2 2" xfId="38808" xr:uid="{00000000-0005-0000-0000-0000E33C0000}"/>
    <cellStyle name="20% - Accent5 41 5 3" xfId="27716" xr:uid="{00000000-0005-0000-0000-0000E43C0000}"/>
    <cellStyle name="20% - Accent5 41 6" xfId="11959" xr:uid="{00000000-0005-0000-0000-0000E53C0000}"/>
    <cellStyle name="20% - Accent5 41 6 2" xfId="34225" xr:uid="{00000000-0005-0000-0000-0000E63C0000}"/>
    <cellStyle name="20% - Accent5 41 7" xfId="23133" xr:uid="{00000000-0005-0000-0000-0000E73C0000}"/>
    <cellStyle name="20% - Accent5 42" xfId="861" xr:uid="{00000000-0005-0000-0000-0000E83C0000}"/>
    <cellStyle name="20% - Accent5 42 2" xfId="1798" xr:uid="{00000000-0005-0000-0000-0000E93C0000}"/>
    <cellStyle name="20% - Accent5 42 2 2" xfId="3611" xr:uid="{00000000-0005-0000-0000-0000EA3C0000}"/>
    <cellStyle name="20% - Accent5 42 2 2 2" xfId="8194" xr:uid="{00000000-0005-0000-0000-0000EB3C0000}"/>
    <cellStyle name="20% - Accent5 42 2 2 2 2" xfId="19291" xr:uid="{00000000-0005-0000-0000-0000EC3C0000}"/>
    <cellStyle name="20% - Accent5 42 2 2 2 2 2" xfId="41555" xr:uid="{00000000-0005-0000-0000-0000ED3C0000}"/>
    <cellStyle name="20% - Accent5 42 2 2 2 3" xfId="30463" xr:uid="{00000000-0005-0000-0000-0000EE3C0000}"/>
    <cellStyle name="20% - Accent5 42 2 2 3" xfId="14708" xr:uid="{00000000-0005-0000-0000-0000EF3C0000}"/>
    <cellStyle name="20% - Accent5 42 2 2 3 2" xfId="36973" xr:uid="{00000000-0005-0000-0000-0000F03C0000}"/>
    <cellStyle name="20% - Accent5 42 2 2 4" xfId="25881" xr:uid="{00000000-0005-0000-0000-0000F13C0000}"/>
    <cellStyle name="20% - Accent5 42 2 3" xfId="6385" xr:uid="{00000000-0005-0000-0000-0000F23C0000}"/>
    <cellStyle name="20% - Accent5 42 2 3 2" xfId="17482" xr:uid="{00000000-0005-0000-0000-0000F33C0000}"/>
    <cellStyle name="20% - Accent5 42 2 3 2 2" xfId="39746" xr:uid="{00000000-0005-0000-0000-0000F43C0000}"/>
    <cellStyle name="20% - Accent5 42 2 3 3" xfId="28654" xr:uid="{00000000-0005-0000-0000-0000F53C0000}"/>
    <cellStyle name="20% - Accent5 42 2 4" xfId="12898" xr:uid="{00000000-0005-0000-0000-0000F63C0000}"/>
    <cellStyle name="20% - Accent5 42 2 4 2" xfId="35163" xr:uid="{00000000-0005-0000-0000-0000F73C0000}"/>
    <cellStyle name="20% - Accent5 42 2 5" xfId="24071" xr:uid="{00000000-0005-0000-0000-0000F83C0000}"/>
    <cellStyle name="20% - Accent5 42 3" xfId="4535" xr:uid="{00000000-0005-0000-0000-0000F93C0000}"/>
    <cellStyle name="20% - Accent5 42 3 2" xfId="9118" xr:uid="{00000000-0005-0000-0000-0000FA3C0000}"/>
    <cellStyle name="20% - Accent5 42 3 2 2" xfId="20215" xr:uid="{00000000-0005-0000-0000-0000FB3C0000}"/>
    <cellStyle name="20% - Accent5 42 3 2 2 2" xfId="42479" xr:uid="{00000000-0005-0000-0000-0000FC3C0000}"/>
    <cellStyle name="20% - Accent5 42 3 2 3" xfId="31387" xr:uid="{00000000-0005-0000-0000-0000FD3C0000}"/>
    <cellStyle name="20% - Accent5 42 3 3" xfId="15632" xr:uid="{00000000-0005-0000-0000-0000FE3C0000}"/>
    <cellStyle name="20% - Accent5 42 3 3 2" xfId="37897" xr:uid="{00000000-0005-0000-0000-0000FF3C0000}"/>
    <cellStyle name="20% - Accent5 42 3 4" xfId="26805" xr:uid="{00000000-0005-0000-0000-0000003D0000}"/>
    <cellStyle name="20% - Accent5 42 4" xfId="2726" xr:uid="{00000000-0005-0000-0000-0000013D0000}"/>
    <cellStyle name="20% - Accent5 42 4 2" xfId="7309" xr:uid="{00000000-0005-0000-0000-0000023D0000}"/>
    <cellStyle name="20% - Accent5 42 4 2 2" xfId="18406" xr:uid="{00000000-0005-0000-0000-0000033D0000}"/>
    <cellStyle name="20% - Accent5 42 4 2 2 2" xfId="40670" xr:uid="{00000000-0005-0000-0000-0000043D0000}"/>
    <cellStyle name="20% - Accent5 42 4 2 3" xfId="29578" xr:uid="{00000000-0005-0000-0000-0000053D0000}"/>
    <cellStyle name="20% - Accent5 42 4 3" xfId="13823" xr:uid="{00000000-0005-0000-0000-0000063D0000}"/>
    <cellStyle name="20% - Accent5 42 4 3 2" xfId="36088" xr:uid="{00000000-0005-0000-0000-0000073D0000}"/>
    <cellStyle name="20% - Accent5 42 4 4" xfId="24996" xr:uid="{00000000-0005-0000-0000-0000083D0000}"/>
    <cellStyle name="20% - Accent5 42 5" xfId="5460" xr:uid="{00000000-0005-0000-0000-0000093D0000}"/>
    <cellStyle name="20% - Accent5 42 5 2" xfId="16557" xr:uid="{00000000-0005-0000-0000-00000A3D0000}"/>
    <cellStyle name="20% - Accent5 42 5 2 2" xfId="38821" xr:uid="{00000000-0005-0000-0000-00000B3D0000}"/>
    <cellStyle name="20% - Accent5 42 5 3" xfId="27729" xr:uid="{00000000-0005-0000-0000-00000C3D0000}"/>
    <cellStyle name="20% - Accent5 42 6" xfId="11972" xr:uid="{00000000-0005-0000-0000-00000D3D0000}"/>
    <cellStyle name="20% - Accent5 42 6 2" xfId="34238" xr:uid="{00000000-0005-0000-0000-00000E3D0000}"/>
    <cellStyle name="20% - Accent5 42 7" xfId="23146" xr:uid="{00000000-0005-0000-0000-00000F3D0000}"/>
    <cellStyle name="20% - Accent5 43" xfId="874" xr:uid="{00000000-0005-0000-0000-0000103D0000}"/>
    <cellStyle name="20% - Accent5 43 2" xfId="1811" xr:uid="{00000000-0005-0000-0000-0000113D0000}"/>
    <cellStyle name="20% - Accent5 43 2 2" xfId="3624" xr:uid="{00000000-0005-0000-0000-0000123D0000}"/>
    <cellStyle name="20% - Accent5 43 2 2 2" xfId="8207" xr:uid="{00000000-0005-0000-0000-0000133D0000}"/>
    <cellStyle name="20% - Accent5 43 2 2 2 2" xfId="19304" xr:uid="{00000000-0005-0000-0000-0000143D0000}"/>
    <cellStyle name="20% - Accent5 43 2 2 2 2 2" xfId="41568" xr:uid="{00000000-0005-0000-0000-0000153D0000}"/>
    <cellStyle name="20% - Accent5 43 2 2 2 3" xfId="30476" xr:uid="{00000000-0005-0000-0000-0000163D0000}"/>
    <cellStyle name="20% - Accent5 43 2 2 3" xfId="14721" xr:uid="{00000000-0005-0000-0000-0000173D0000}"/>
    <cellStyle name="20% - Accent5 43 2 2 3 2" xfId="36986" xr:uid="{00000000-0005-0000-0000-0000183D0000}"/>
    <cellStyle name="20% - Accent5 43 2 2 4" xfId="25894" xr:uid="{00000000-0005-0000-0000-0000193D0000}"/>
    <cellStyle name="20% - Accent5 43 2 3" xfId="6398" xr:uid="{00000000-0005-0000-0000-00001A3D0000}"/>
    <cellStyle name="20% - Accent5 43 2 3 2" xfId="17495" xr:uid="{00000000-0005-0000-0000-00001B3D0000}"/>
    <cellStyle name="20% - Accent5 43 2 3 2 2" xfId="39759" xr:uid="{00000000-0005-0000-0000-00001C3D0000}"/>
    <cellStyle name="20% - Accent5 43 2 3 3" xfId="28667" xr:uid="{00000000-0005-0000-0000-00001D3D0000}"/>
    <cellStyle name="20% - Accent5 43 2 4" xfId="12911" xr:uid="{00000000-0005-0000-0000-00001E3D0000}"/>
    <cellStyle name="20% - Accent5 43 2 4 2" xfId="35176" xr:uid="{00000000-0005-0000-0000-00001F3D0000}"/>
    <cellStyle name="20% - Accent5 43 2 5" xfId="24084" xr:uid="{00000000-0005-0000-0000-0000203D0000}"/>
    <cellStyle name="20% - Accent5 43 3" xfId="4548" xr:uid="{00000000-0005-0000-0000-0000213D0000}"/>
    <cellStyle name="20% - Accent5 43 3 2" xfId="9131" xr:uid="{00000000-0005-0000-0000-0000223D0000}"/>
    <cellStyle name="20% - Accent5 43 3 2 2" xfId="20228" xr:uid="{00000000-0005-0000-0000-0000233D0000}"/>
    <cellStyle name="20% - Accent5 43 3 2 2 2" xfId="42492" xr:uid="{00000000-0005-0000-0000-0000243D0000}"/>
    <cellStyle name="20% - Accent5 43 3 2 3" xfId="31400" xr:uid="{00000000-0005-0000-0000-0000253D0000}"/>
    <cellStyle name="20% - Accent5 43 3 3" xfId="15645" xr:uid="{00000000-0005-0000-0000-0000263D0000}"/>
    <cellStyle name="20% - Accent5 43 3 3 2" xfId="37910" xr:uid="{00000000-0005-0000-0000-0000273D0000}"/>
    <cellStyle name="20% - Accent5 43 3 4" xfId="26818" xr:uid="{00000000-0005-0000-0000-0000283D0000}"/>
    <cellStyle name="20% - Accent5 43 4" xfId="2739" xr:uid="{00000000-0005-0000-0000-0000293D0000}"/>
    <cellStyle name="20% - Accent5 43 4 2" xfId="7322" xr:uid="{00000000-0005-0000-0000-00002A3D0000}"/>
    <cellStyle name="20% - Accent5 43 4 2 2" xfId="18419" xr:uid="{00000000-0005-0000-0000-00002B3D0000}"/>
    <cellStyle name="20% - Accent5 43 4 2 2 2" xfId="40683" xr:uid="{00000000-0005-0000-0000-00002C3D0000}"/>
    <cellStyle name="20% - Accent5 43 4 2 3" xfId="29591" xr:uid="{00000000-0005-0000-0000-00002D3D0000}"/>
    <cellStyle name="20% - Accent5 43 4 3" xfId="13836" xr:uid="{00000000-0005-0000-0000-00002E3D0000}"/>
    <cellStyle name="20% - Accent5 43 4 3 2" xfId="36101" xr:uid="{00000000-0005-0000-0000-00002F3D0000}"/>
    <cellStyle name="20% - Accent5 43 4 4" xfId="25009" xr:uid="{00000000-0005-0000-0000-0000303D0000}"/>
    <cellStyle name="20% - Accent5 43 5" xfId="5473" xr:uid="{00000000-0005-0000-0000-0000313D0000}"/>
    <cellStyle name="20% - Accent5 43 5 2" xfId="16570" xr:uid="{00000000-0005-0000-0000-0000323D0000}"/>
    <cellStyle name="20% - Accent5 43 5 2 2" xfId="38834" xr:uid="{00000000-0005-0000-0000-0000333D0000}"/>
    <cellStyle name="20% - Accent5 43 5 3" xfId="27742" xr:uid="{00000000-0005-0000-0000-0000343D0000}"/>
    <cellStyle name="20% - Accent5 43 6" xfId="11985" xr:uid="{00000000-0005-0000-0000-0000353D0000}"/>
    <cellStyle name="20% - Accent5 43 6 2" xfId="34251" xr:uid="{00000000-0005-0000-0000-0000363D0000}"/>
    <cellStyle name="20% - Accent5 43 7" xfId="23159" xr:uid="{00000000-0005-0000-0000-0000373D0000}"/>
    <cellStyle name="20% - Accent5 44" xfId="887" xr:uid="{00000000-0005-0000-0000-0000383D0000}"/>
    <cellStyle name="20% - Accent5 44 2" xfId="1824" xr:uid="{00000000-0005-0000-0000-0000393D0000}"/>
    <cellStyle name="20% - Accent5 44 2 2" xfId="3637" xr:uid="{00000000-0005-0000-0000-00003A3D0000}"/>
    <cellStyle name="20% - Accent5 44 2 2 2" xfId="8220" xr:uid="{00000000-0005-0000-0000-00003B3D0000}"/>
    <cellStyle name="20% - Accent5 44 2 2 2 2" xfId="19317" xr:uid="{00000000-0005-0000-0000-00003C3D0000}"/>
    <cellStyle name="20% - Accent5 44 2 2 2 2 2" xfId="41581" xr:uid="{00000000-0005-0000-0000-00003D3D0000}"/>
    <cellStyle name="20% - Accent5 44 2 2 2 3" xfId="30489" xr:uid="{00000000-0005-0000-0000-00003E3D0000}"/>
    <cellStyle name="20% - Accent5 44 2 2 3" xfId="14734" xr:uid="{00000000-0005-0000-0000-00003F3D0000}"/>
    <cellStyle name="20% - Accent5 44 2 2 3 2" xfId="36999" xr:uid="{00000000-0005-0000-0000-0000403D0000}"/>
    <cellStyle name="20% - Accent5 44 2 2 4" xfId="25907" xr:uid="{00000000-0005-0000-0000-0000413D0000}"/>
    <cellStyle name="20% - Accent5 44 2 3" xfId="6411" xr:uid="{00000000-0005-0000-0000-0000423D0000}"/>
    <cellStyle name="20% - Accent5 44 2 3 2" xfId="17508" xr:uid="{00000000-0005-0000-0000-0000433D0000}"/>
    <cellStyle name="20% - Accent5 44 2 3 2 2" xfId="39772" xr:uid="{00000000-0005-0000-0000-0000443D0000}"/>
    <cellStyle name="20% - Accent5 44 2 3 3" xfId="28680" xr:uid="{00000000-0005-0000-0000-0000453D0000}"/>
    <cellStyle name="20% - Accent5 44 2 4" xfId="12924" xr:uid="{00000000-0005-0000-0000-0000463D0000}"/>
    <cellStyle name="20% - Accent5 44 2 4 2" xfId="35189" xr:uid="{00000000-0005-0000-0000-0000473D0000}"/>
    <cellStyle name="20% - Accent5 44 2 5" xfId="24097" xr:uid="{00000000-0005-0000-0000-0000483D0000}"/>
    <cellStyle name="20% - Accent5 44 3" xfId="4561" xr:uid="{00000000-0005-0000-0000-0000493D0000}"/>
    <cellStyle name="20% - Accent5 44 3 2" xfId="9144" xr:uid="{00000000-0005-0000-0000-00004A3D0000}"/>
    <cellStyle name="20% - Accent5 44 3 2 2" xfId="20241" xr:uid="{00000000-0005-0000-0000-00004B3D0000}"/>
    <cellStyle name="20% - Accent5 44 3 2 2 2" xfId="42505" xr:uid="{00000000-0005-0000-0000-00004C3D0000}"/>
    <cellStyle name="20% - Accent5 44 3 2 3" xfId="31413" xr:uid="{00000000-0005-0000-0000-00004D3D0000}"/>
    <cellStyle name="20% - Accent5 44 3 3" xfId="15658" xr:uid="{00000000-0005-0000-0000-00004E3D0000}"/>
    <cellStyle name="20% - Accent5 44 3 3 2" xfId="37923" xr:uid="{00000000-0005-0000-0000-00004F3D0000}"/>
    <cellStyle name="20% - Accent5 44 3 4" xfId="26831" xr:uid="{00000000-0005-0000-0000-0000503D0000}"/>
    <cellStyle name="20% - Accent5 44 4" xfId="2752" xr:uid="{00000000-0005-0000-0000-0000513D0000}"/>
    <cellStyle name="20% - Accent5 44 4 2" xfId="7335" xr:uid="{00000000-0005-0000-0000-0000523D0000}"/>
    <cellStyle name="20% - Accent5 44 4 2 2" xfId="18432" xr:uid="{00000000-0005-0000-0000-0000533D0000}"/>
    <cellStyle name="20% - Accent5 44 4 2 2 2" xfId="40696" xr:uid="{00000000-0005-0000-0000-0000543D0000}"/>
    <cellStyle name="20% - Accent5 44 4 2 3" xfId="29604" xr:uid="{00000000-0005-0000-0000-0000553D0000}"/>
    <cellStyle name="20% - Accent5 44 4 3" xfId="13849" xr:uid="{00000000-0005-0000-0000-0000563D0000}"/>
    <cellStyle name="20% - Accent5 44 4 3 2" xfId="36114" xr:uid="{00000000-0005-0000-0000-0000573D0000}"/>
    <cellStyle name="20% - Accent5 44 4 4" xfId="25022" xr:uid="{00000000-0005-0000-0000-0000583D0000}"/>
    <cellStyle name="20% - Accent5 44 5" xfId="5486" xr:uid="{00000000-0005-0000-0000-0000593D0000}"/>
    <cellStyle name="20% - Accent5 44 5 2" xfId="16583" xr:uid="{00000000-0005-0000-0000-00005A3D0000}"/>
    <cellStyle name="20% - Accent5 44 5 2 2" xfId="38847" xr:uid="{00000000-0005-0000-0000-00005B3D0000}"/>
    <cellStyle name="20% - Accent5 44 5 3" xfId="27755" xr:uid="{00000000-0005-0000-0000-00005C3D0000}"/>
    <cellStyle name="20% - Accent5 44 6" xfId="11998" xr:uid="{00000000-0005-0000-0000-00005D3D0000}"/>
    <cellStyle name="20% - Accent5 44 6 2" xfId="34264" xr:uid="{00000000-0005-0000-0000-00005E3D0000}"/>
    <cellStyle name="20% - Accent5 44 7" xfId="23172" xr:uid="{00000000-0005-0000-0000-00005F3D0000}"/>
    <cellStyle name="20% - Accent5 45" xfId="900" xr:uid="{00000000-0005-0000-0000-0000603D0000}"/>
    <cellStyle name="20% - Accent5 45 2" xfId="1837" xr:uid="{00000000-0005-0000-0000-0000613D0000}"/>
    <cellStyle name="20% - Accent5 45 2 2" xfId="3650" xr:uid="{00000000-0005-0000-0000-0000623D0000}"/>
    <cellStyle name="20% - Accent5 45 2 2 2" xfId="8233" xr:uid="{00000000-0005-0000-0000-0000633D0000}"/>
    <cellStyle name="20% - Accent5 45 2 2 2 2" xfId="19330" xr:uid="{00000000-0005-0000-0000-0000643D0000}"/>
    <cellStyle name="20% - Accent5 45 2 2 2 2 2" xfId="41594" xr:uid="{00000000-0005-0000-0000-0000653D0000}"/>
    <cellStyle name="20% - Accent5 45 2 2 2 3" xfId="30502" xr:uid="{00000000-0005-0000-0000-0000663D0000}"/>
    <cellStyle name="20% - Accent5 45 2 2 3" xfId="14747" xr:uid="{00000000-0005-0000-0000-0000673D0000}"/>
    <cellStyle name="20% - Accent5 45 2 2 3 2" xfId="37012" xr:uid="{00000000-0005-0000-0000-0000683D0000}"/>
    <cellStyle name="20% - Accent5 45 2 2 4" xfId="25920" xr:uid="{00000000-0005-0000-0000-0000693D0000}"/>
    <cellStyle name="20% - Accent5 45 2 3" xfId="6424" xr:uid="{00000000-0005-0000-0000-00006A3D0000}"/>
    <cellStyle name="20% - Accent5 45 2 3 2" xfId="17521" xr:uid="{00000000-0005-0000-0000-00006B3D0000}"/>
    <cellStyle name="20% - Accent5 45 2 3 2 2" xfId="39785" xr:uid="{00000000-0005-0000-0000-00006C3D0000}"/>
    <cellStyle name="20% - Accent5 45 2 3 3" xfId="28693" xr:uid="{00000000-0005-0000-0000-00006D3D0000}"/>
    <cellStyle name="20% - Accent5 45 2 4" xfId="12937" xr:uid="{00000000-0005-0000-0000-00006E3D0000}"/>
    <cellStyle name="20% - Accent5 45 2 4 2" xfId="35202" xr:uid="{00000000-0005-0000-0000-00006F3D0000}"/>
    <cellStyle name="20% - Accent5 45 2 5" xfId="24110" xr:uid="{00000000-0005-0000-0000-0000703D0000}"/>
    <cellStyle name="20% - Accent5 45 3" xfId="4574" xr:uid="{00000000-0005-0000-0000-0000713D0000}"/>
    <cellStyle name="20% - Accent5 45 3 2" xfId="9157" xr:uid="{00000000-0005-0000-0000-0000723D0000}"/>
    <cellStyle name="20% - Accent5 45 3 2 2" xfId="20254" xr:uid="{00000000-0005-0000-0000-0000733D0000}"/>
    <cellStyle name="20% - Accent5 45 3 2 2 2" xfId="42518" xr:uid="{00000000-0005-0000-0000-0000743D0000}"/>
    <cellStyle name="20% - Accent5 45 3 2 3" xfId="31426" xr:uid="{00000000-0005-0000-0000-0000753D0000}"/>
    <cellStyle name="20% - Accent5 45 3 3" xfId="15671" xr:uid="{00000000-0005-0000-0000-0000763D0000}"/>
    <cellStyle name="20% - Accent5 45 3 3 2" xfId="37936" xr:uid="{00000000-0005-0000-0000-0000773D0000}"/>
    <cellStyle name="20% - Accent5 45 3 4" xfId="26844" xr:uid="{00000000-0005-0000-0000-0000783D0000}"/>
    <cellStyle name="20% - Accent5 45 4" xfId="2765" xr:uid="{00000000-0005-0000-0000-0000793D0000}"/>
    <cellStyle name="20% - Accent5 45 4 2" xfId="7348" xr:uid="{00000000-0005-0000-0000-00007A3D0000}"/>
    <cellStyle name="20% - Accent5 45 4 2 2" xfId="18445" xr:uid="{00000000-0005-0000-0000-00007B3D0000}"/>
    <cellStyle name="20% - Accent5 45 4 2 2 2" xfId="40709" xr:uid="{00000000-0005-0000-0000-00007C3D0000}"/>
    <cellStyle name="20% - Accent5 45 4 2 3" xfId="29617" xr:uid="{00000000-0005-0000-0000-00007D3D0000}"/>
    <cellStyle name="20% - Accent5 45 4 3" xfId="13862" xr:uid="{00000000-0005-0000-0000-00007E3D0000}"/>
    <cellStyle name="20% - Accent5 45 4 3 2" xfId="36127" xr:uid="{00000000-0005-0000-0000-00007F3D0000}"/>
    <cellStyle name="20% - Accent5 45 4 4" xfId="25035" xr:uid="{00000000-0005-0000-0000-0000803D0000}"/>
    <cellStyle name="20% - Accent5 45 5" xfId="5499" xr:uid="{00000000-0005-0000-0000-0000813D0000}"/>
    <cellStyle name="20% - Accent5 45 5 2" xfId="16596" xr:uid="{00000000-0005-0000-0000-0000823D0000}"/>
    <cellStyle name="20% - Accent5 45 5 2 2" xfId="38860" xr:uid="{00000000-0005-0000-0000-0000833D0000}"/>
    <cellStyle name="20% - Accent5 45 5 3" xfId="27768" xr:uid="{00000000-0005-0000-0000-0000843D0000}"/>
    <cellStyle name="20% - Accent5 45 6" xfId="12011" xr:uid="{00000000-0005-0000-0000-0000853D0000}"/>
    <cellStyle name="20% - Accent5 45 6 2" xfId="34277" xr:uid="{00000000-0005-0000-0000-0000863D0000}"/>
    <cellStyle name="20% - Accent5 45 7" xfId="23185" xr:uid="{00000000-0005-0000-0000-0000873D0000}"/>
    <cellStyle name="20% - Accent5 46" xfId="914" xr:uid="{00000000-0005-0000-0000-0000883D0000}"/>
    <cellStyle name="20% - Accent5 46 2" xfId="1851" xr:uid="{00000000-0005-0000-0000-0000893D0000}"/>
    <cellStyle name="20% - Accent5 46 2 2" xfId="3663" xr:uid="{00000000-0005-0000-0000-00008A3D0000}"/>
    <cellStyle name="20% - Accent5 46 2 2 2" xfId="8246" xr:uid="{00000000-0005-0000-0000-00008B3D0000}"/>
    <cellStyle name="20% - Accent5 46 2 2 2 2" xfId="19343" xr:uid="{00000000-0005-0000-0000-00008C3D0000}"/>
    <cellStyle name="20% - Accent5 46 2 2 2 2 2" xfId="41607" xr:uid="{00000000-0005-0000-0000-00008D3D0000}"/>
    <cellStyle name="20% - Accent5 46 2 2 2 3" xfId="30515" xr:uid="{00000000-0005-0000-0000-00008E3D0000}"/>
    <cellStyle name="20% - Accent5 46 2 2 3" xfId="14760" xr:uid="{00000000-0005-0000-0000-00008F3D0000}"/>
    <cellStyle name="20% - Accent5 46 2 2 3 2" xfId="37025" xr:uid="{00000000-0005-0000-0000-0000903D0000}"/>
    <cellStyle name="20% - Accent5 46 2 2 4" xfId="25933" xr:uid="{00000000-0005-0000-0000-0000913D0000}"/>
    <cellStyle name="20% - Accent5 46 2 3" xfId="6437" xr:uid="{00000000-0005-0000-0000-0000923D0000}"/>
    <cellStyle name="20% - Accent5 46 2 3 2" xfId="17534" xr:uid="{00000000-0005-0000-0000-0000933D0000}"/>
    <cellStyle name="20% - Accent5 46 2 3 2 2" xfId="39798" xr:uid="{00000000-0005-0000-0000-0000943D0000}"/>
    <cellStyle name="20% - Accent5 46 2 3 3" xfId="28706" xr:uid="{00000000-0005-0000-0000-0000953D0000}"/>
    <cellStyle name="20% - Accent5 46 2 4" xfId="12950" xr:uid="{00000000-0005-0000-0000-0000963D0000}"/>
    <cellStyle name="20% - Accent5 46 2 4 2" xfId="35215" xr:uid="{00000000-0005-0000-0000-0000973D0000}"/>
    <cellStyle name="20% - Accent5 46 2 5" xfId="24123" xr:uid="{00000000-0005-0000-0000-0000983D0000}"/>
    <cellStyle name="20% - Accent5 46 3" xfId="4587" xr:uid="{00000000-0005-0000-0000-0000993D0000}"/>
    <cellStyle name="20% - Accent5 46 3 2" xfId="9170" xr:uid="{00000000-0005-0000-0000-00009A3D0000}"/>
    <cellStyle name="20% - Accent5 46 3 2 2" xfId="20267" xr:uid="{00000000-0005-0000-0000-00009B3D0000}"/>
    <cellStyle name="20% - Accent5 46 3 2 2 2" xfId="42531" xr:uid="{00000000-0005-0000-0000-00009C3D0000}"/>
    <cellStyle name="20% - Accent5 46 3 2 3" xfId="31439" xr:uid="{00000000-0005-0000-0000-00009D3D0000}"/>
    <cellStyle name="20% - Accent5 46 3 3" xfId="15684" xr:uid="{00000000-0005-0000-0000-00009E3D0000}"/>
    <cellStyle name="20% - Accent5 46 3 3 2" xfId="37949" xr:uid="{00000000-0005-0000-0000-00009F3D0000}"/>
    <cellStyle name="20% - Accent5 46 3 4" xfId="26857" xr:uid="{00000000-0005-0000-0000-0000A03D0000}"/>
    <cellStyle name="20% - Accent5 46 4" xfId="2778" xr:uid="{00000000-0005-0000-0000-0000A13D0000}"/>
    <cellStyle name="20% - Accent5 46 4 2" xfId="7361" xr:uid="{00000000-0005-0000-0000-0000A23D0000}"/>
    <cellStyle name="20% - Accent5 46 4 2 2" xfId="18458" xr:uid="{00000000-0005-0000-0000-0000A33D0000}"/>
    <cellStyle name="20% - Accent5 46 4 2 2 2" xfId="40722" xr:uid="{00000000-0005-0000-0000-0000A43D0000}"/>
    <cellStyle name="20% - Accent5 46 4 2 3" xfId="29630" xr:uid="{00000000-0005-0000-0000-0000A53D0000}"/>
    <cellStyle name="20% - Accent5 46 4 3" xfId="13875" xr:uid="{00000000-0005-0000-0000-0000A63D0000}"/>
    <cellStyle name="20% - Accent5 46 4 3 2" xfId="36140" xr:uid="{00000000-0005-0000-0000-0000A73D0000}"/>
    <cellStyle name="20% - Accent5 46 4 4" xfId="25048" xr:uid="{00000000-0005-0000-0000-0000A83D0000}"/>
    <cellStyle name="20% - Accent5 46 5" xfId="5512" xr:uid="{00000000-0005-0000-0000-0000A93D0000}"/>
    <cellStyle name="20% - Accent5 46 5 2" xfId="16609" xr:uid="{00000000-0005-0000-0000-0000AA3D0000}"/>
    <cellStyle name="20% - Accent5 46 5 2 2" xfId="38873" xr:uid="{00000000-0005-0000-0000-0000AB3D0000}"/>
    <cellStyle name="20% - Accent5 46 5 3" xfId="27781" xr:uid="{00000000-0005-0000-0000-0000AC3D0000}"/>
    <cellStyle name="20% - Accent5 46 6" xfId="12024" xr:uid="{00000000-0005-0000-0000-0000AD3D0000}"/>
    <cellStyle name="20% - Accent5 46 6 2" xfId="34290" xr:uid="{00000000-0005-0000-0000-0000AE3D0000}"/>
    <cellStyle name="20% - Accent5 46 7" xfId="23198" xr:uid="{00000000-0005-0000-0000-0000AF3D0000}"/>
    <cellStyle name="20% - Accent5 47" xfId="927" xr:uid="{00000000-0005-0000-0000-0000B03D0000}"/>
    <cellStyle name="20% - Accent5 47 2" xfId="1864" xr:uid="{00000000-0005-0000-0000-0000B13D0000}"/>
    <cellStyle name="20% - Accent5 47 2 2" xfId="3676" xr:uid="{00000000-0005-0000-0000-0000B23D0000}"/>
    <cellStyle name="20% - Accent5 47 2 2 2" xfId="8259" xr:uid="{00000000-0005-0000-0000-0000B33D0000}"/>
    <cellStyle name="20% - Accent5 47 2 2 2 2" xfId="19356" xr:uid="{00000000-0005-0000-0000-0000B43D0000}"/>
    <cellStyle name="20% - Accent5 47 2 2 2 2 2" xfId="41620" xr:uid="{00000000-0005-0000-0000-0000B53D0000}"/>
    <cellStyle name="20% - Accent5 47 2 2 2 3" xfId="30528" xr:uid="{00000000-0005-0000-0000-0000B63D0000}"/>
    <cellStyle name="20% - Accent5 47 2 2 3" xfId="14773" xr:uid="{00000000-0005-0000-0000-0000B73D0000}"/>
    <cellStyle name="20% - Accent5 47 2 2 3 2" xfId="37038" xr:uid="{00000000-0005-0000-0000-0000B83D0000}"/>
    <cellStyle name="20% - Accent5 47 2 2 4" xfId="25946" xr:uid="{00000000-0005-0000-0000-0000B93D0000}"/>
    <cellStyle name="20% - Accent5 47 2 3" xfId="6450" xr:uid="{00000000-0005-0000-0000-0000BA3D0000}"/>
    <cellStyle name="20% - Accent5 47 2 3 2" xfId="17547" xr:uid="{00000000-0005-0000-0000-0000BB3D0000}"/>
    <cellStyle name="20% - Accent5 47 2 3 2 2" xfId="39811" xr:uid="{00000000-0005-0000-0000-0000BC3D0000}"/>
    <cellStyle name="20% - Accent5 47 2 3 3" xfId="28719" xr:uid="{00000000-0005-0000-0000-0000BD3D0000}"/>
    <cellStyle name="20% - Accent5 47 2 4" xfId="12963" xr:uid="{00000000-0005-0000-0000-0000BE3D0000}"/>
    <cellStyle name="20% - Accent5 47 2 4 2" xfId="35228" xr:uid="{00000000-0005-0000-0000-0000BF3D0000}"/>
    <cellStyle name="20% - Accent5 47 2 5" xfId="24136" xr:uid="{00000000-0005-0000-0000-0000C03D0000}"/>
    <cellStyle name="20% - Accent5 47 3" xfId="4600" xr:uid="{00000000-0005-0000-0000-0000C13D0000}"/>
    <cellStyle name="20% - Accent5 47 3 2" xfId="9183" xr:uid="{00000000-0005-0000-0000-0000C23D0000}"/>
    <cellStyle name="20% - Accent5 47 3 2 2" xfId="20280" xr:uid="{00000000-0005-0000-0000-0000C33D0000}"/>
    <cellStyle name="20% - Accent5 47 3 2 2 2" xfId="42544" xr:uid="{00000000-0005-0000-0000-0000C43D0000}"/>
    <cellStyle name="20% - Accent5 47 3 2 3" xfId="31452" xr:uid="{00000000-0005-0000-0000-0000C53D0000}"/>
    <cellStyle name="20% - Accent5 47 3 3" xfId="15697" xr:uid="{00000000-0005-0000-0000-0000C63D0000}"/>
    <cellStyle name="20% - Accent5 47 3 3 2" xfId="37962" xr:uid="{00000000-0005-0000-0000-0000C73D0000}"/>
    <cellStyle name="20% - Accent5 47 3 4" xfId="26870" xr:uid="{00000000-0005-0000-0000-0000C83D0000}"/>
    <cellStyle name="20% - Accent5 47 4" xfId="2791" xr:uid="{00000000-0005-0000-0000-0000C93D0000}"/>
    <cellStyle name="20% - Accent5 47 4 2" xfId="7374" xr:uid="{00000000-0005-0000-0000-0000CA3D0000}"/>
    <cellStyle name="20% - Accent5 47 4 2 2" xfId="18471" xr:uid="{00000000-0005-0000-0000-0000CB3D0000}"/>
    <cellStyle name="20% - Accent5 47 4 2 2 2" xfId="40735" xr:uid="{00000000-0005-0000-0000-0000CC3D0000}"/>
    <cellStyle name="20% - Accent5 47 4 2 3" xfId="29643" xr:uid="{00000000-0005-0000-0000-0000CD3D0000}"/>
    <cellStyle name="20% - Accent5 47 4 3" xfId="13888" xr:uid="{00000000-0005-0000-0000-0000CE3D0000}"/>
    <cellStyle name="20% - Accent5 47 4 3 2" xfId="36153" xr:uid="{00000000-0005-0000-0000-0000CF3D0000}"/>
    <cellStyle name="20% - Accent5 47 4 4" xfId="25061" xr:uid="{00000000-0005-0000-0000-0000D03D0000}"/>
    <cellStyle name="20% - Accent5 47 5" xfId="5525" xr:uid="{00000000-0005-0000-0000-0000D13D0000}"/>
    <cellStyle name="20% - Accent5 47 5 2" xfId="16622" xr:uid="{00000000-0005-0000-0000-0000D23D0000}"/>
    <cellStyle name="20% - Accent5 47 5 2 2" xfId="38886" xr:uid="{00000000-0005-0000-0000-0000D33D0000}"/>
    <cellStyle name="20% - Accent5 47 5 3" xfId="27794" xr:uid="{00000000-0005-0000-0000-0000D43D0000}"/>
    <cellStyle name="20% - Accent5 47 6" xfId="12037" xr:uid="{00000000-0005-0000-0000-0000D53D0000}"/>
    <cellStyle name="20% - Accent5 47 6 2" xfId="34303" xr:uid="{00000000-0005-0000-0000-0000D63D0000}"/>
    <cellStyle name="20% - Accent5 47 7" xfId="23211" xr:uid="{00000000-0005-0000-0000-0000D73D0000}"/>
    <cellStyle name="20% - Accent5 48" xfId="940" xr:uid="{00000000-0005-0000-0000-0000D83D0000}"/>
    <cellStyle name="20% - Accent5 48 2" xfId="1877" xr:uid="{00000000-0005-0000-0000-0000D93D0000}"/>
    <cellStyle name="20% - Accent5 48 2 2" xfId="3689" xr:uid="{00000000-0005-0000-0000-0000DA3D0000}"/>
    <cellStyle name="20% - Accent5 48 2 2 2" xfId="8272" xr:uid="{00000000-0005-0000-0000-0000DB3D0000}"/>
    <cellStyle name="20% - Accent5 48 2 2 2 2" xfId="19369" xr:uid="{00000000-0005-0000-0000-0000DC3D0000}"/>
    <cellStyle name="20% - Accent5 48 2 2 2 2 2" xfId="41633" xr:uid="{00000000-0005-0000-0000-0000DD3D0000}"/>
    <cellStyle name="20% - Accent5 48 2 2 2 3" xfId="30541" xr:uid="{00000000-0005-0000-0000-0000DE3D0000}"/>
    <cellStyle name="20% - Accent5 48 2 2 3" xfId="14786" xr:uid="{00000000-0005-0000-0000-0000DF3D0000}"/>
    <cellStyle name="20% - Accent5 48 2 2 3 2" xfId="37051" xr:uid="{00000000-0005-0000-0000-0000E03D0000}"/>
    <cellStyle name="20% - Accent5 48 2 2 4" xfId="25959" xr:uid="{00000000-0005-0000-0000-0000E13D0000}"/>
    <cellStyle name="20% - Accent5 48 2 3" xfId="6463" xr:uid="{00000000-0005-0000-0000-0000E23D0000}"/>
    <cellStyle name="20% - Accent5 48 2 3 2" xfId="17560" xr:uid="{00000000-0005-0000-0000-0000E33D0000}"/>
    <cellStyle name="20% - Accent5 48 2 3 2 2" xfId="39824" xr:uid="{00000000-0005-0000-0000-0000E43D0000}"/>
    <cellStyle name="20% - Accent5 48 2 3 3" xfId="28732" xr:uid="{00000000-0005-0000-0000-0000E53D0000}"/>
    <cellStyle name="20% - Accent5 48 2 4" xfId="12976" xr:uid="{00000000-0005-0000-0000-0000E63D0000}"/>
    <cellStyle name="20% - Accent5 48 2 4 2" xfId="35241" xr:uid="{00000000-0005-0000-0000-0000E73D0000}"/>
    <cellStyle name="20% - Accent5 48 2 5" xfId="24149" xr:uid="{00000000-0005-0000-0000-0000E83D0000}"/>
    <cellStyle name="20% - Accent5 48 3" xfId="4613" xr:uid="{00000000-0005-0000-0000-0000E93D0000}"/>
    <cellStyle name="20% - Accent5 48 3 2" xfId="9196" xr:uid="{00000000-0005-0000-0000-0000EA3D0000}"/>
    <cellStyle name="20% - Accent5 48 3 2 2" xfId="20293" xr:uid="{00000000-0005-0000-0000-0000EB3D0000}"/>
    <cellStyle name="20% - Accent5 48 3 2 2 2" xfId="42557" xr:uid="{00000000-0005-0000-0000-0000EC3D0000}"/>
    <cellStyle name="20% - Accent5 48 3 2 3" xfId="31465" xr:uid="{00000000-0005-0000-0000-0000ED3D0000}"/>
    <cellStyle name="20% - Accent5 48 3 3" xfId="15710" xr:uid="{00000000-0005-0000-0000-0000EE3D0000}"/>
    <cellStyle name="20% - Accent5 48 3 3 2" xfId="37975" xr:uid="{00000000-0005-0000-0000-0000EF3D0000}"/>
    <cellStyle name="20% - Accent5 48 3 4" xfId="26883" xr:uid="{00000000-0005-0000-0000-0000F03D0000}"/>
    <cellStyle name="20% - Accent5 48 4" xfId="2804" xr:uid="{00000000-0005-0000-0000-0000F13D0000}"/>
    <cellStyle name="20% - Accent5 48 4 2" xfId="7387" xr:uid="{00000000-0005-0000-0000-0000F23D0000}"/>
    <cellStyle name="20% - Accent5 48 4 2 2" xfId="18484" xr:uid="{00000000-0005-0000-0000-0000F33D0000}"/>
    <cellStyle name="20% - Accent5 48 4 2 2 2" xfId="40748" xr:uid="{00000000-0005-0000-0000-0000F43D0000}"/>
    <cellStyle name="20% - Accent5 48 4 2 3" xfId="29656" xr:uid="{00000000-0005-0000-0000-0000F53D0000}"/>
    <cellStyle name="20% - Accent5 48 4 3" xfId="13901" xr:uid="{00000000-0005-0000-0000-0000F63D0000}"/>
    <cellStyle name="20% - Accent5 48 4 3 2" xfId="36166" xr:uid="{00000000-0005-0000-0000-0000F73D0000}"/>
    <cellStyle name="20% - Accent5 48 4 4" xfId="25074" xr:uid="{00000000-0005-0000-0000-0000F83D0000}"/>
    <cellStyle name="20% - Accent5 48 5" xfId="5538" xr:uid="{00000000-0005-0000-0000-0000F93D0000}"/>
    <cellStyle name="20% - Accent5 48 5 2" xfId="16635" xr:uid="{00000000-0005-0000-0000-0000FA3D0000}"/>
    <cellStyle name="20% - Accent5 48 5 2 2" xfId="38899" xr:uid="{00000000-0005-0000-0000-0000FB3D0000}"/>
    <cellStyle name="20% - Accent5 48 5 3" xfId="27807" xr:uid="{00000000-0005-0000-0000-0000FC3D0000}"/>
    <cellStyle name="20% - Accent5 48 6" xfId="12050" xr:uid="{00000000-0005-0000-0000-0000FD3D0000}"/>
    <cellStyle name="20% - Accent5 48 6 2" xfId="34316" xr:uid="{00000000-0005-0000-0000-0000FE3D0000}"/>
    <cellStyle name="20% - Accent5 48 7" xfId="23224" xr:uid="{00000000-0005-0000-0000-0000FF3D0000}"/>
    <cellStyle name="20% - Accent5 49" xfId="953" xr:uid="{00000000-0005-0000-0000-0000003E0000}"/>
    <cellStyle name="20% - Accent5 49 2" xfId="1890" xr:uid="{00000000-0005-0000-0000-0000013E0000}"/>
    <cellStyle name="20% - Accent5 49 2 2" xfId="3702" xr:uid="{00000000-0005-0000-0000-0000023E0000}"/>
    <cellStyle name="20% - Accent5 49 2 2 2" xfId="8285" xr:uid="{00000000-0005-0000-0000-0000033E0000}"/>
    <cellStyle name="20% - Accent5 49 2 2 2 2" xfId="19382" xr:uid="{00000000-0005-0000-0000-0000043E0000}"/>
    <cellStyle name="20% - Accent5 49 2 2 2 2 2" xfId="41646" xr:uid="{00000000-0005-0000-0000-0000053E0000}"/>
    <cellStyle name="20% - Accent5 49 2 2 2 3" xfId="30554" xr:uid="{00000000-0005-0000-0000-0000063E0000}"/>
    <cellStyle name="20% - Accent5 49 2 2 3" xfId="14799" xr:uid="{00000000-0005-0000-0000-0000073E0000}"/>
    <cellStyle name="20% - Accent5 49 2 2 3 2" xfId="37064" xr:uid="{00000000-0005-0000-0000-0000083E0000}"/>
    <cellStyle name="20% - Accent5 49 2 2 4" xfId="25972" xr:uid="{00000000-0005-0000-0000-0000093E0000}"/>
    <cellStyle name="20% - Accent5 49 2 3" xfId="6476" xr:uid="{00000000-0005-0000-0000-00000A3E0000}"/>
    <cellStyle name="20% - Accent5 49 2 3 2" xfId="17573" xr:uid="{00000000-0005-0000-0000-00000B3E0000}"/>
    <cellStyle name="20% - Accent5 49 2 3 2 2" xfId="39837" xr:uid="{00000000-0005-0000-0000-00000C3E0000}"/>
    <cellStyle name="20% - Accent5 49 2 3 3" xfId="28745" xr:uid="{00000000-0005-0000-0000-00000D3E0000}"/>
    <cellStyle name="20% - Accent5 49 2 4" xfId="12989" xr:uid="{00000000-0005-0000-0000-00000E3E0000}"/>
    <cellStyle name="20% - Accent5 49 2 4 2" xfId="35254" xr:uid="{00000000-0005-0000-0000-00000F3E0000}"/>
    <cellStyle name="20% - Accent5 49 2 5" xfId="24162" xr:uid="{00000000-0005-0000-0000-0000103E0000}"/>
    <cellStyle name="20% - Accent5 49 3" xfId="4626" xr:uid="{00000000-0005-0000-0000-0000113E0000}"/>
    <cellStyle name="20% - Accent5 49 3 2" xfId="9209" xr:uid="{00000000-0005-0000-0000-0000123E0000}"/>
    <cellStyle name="20% - Accent5 49 3 2 2" xfId="20306" xr:uid="{00000000-0005-0000-0000-0000133E0000}"/>
    <cellStyle name="20% - Accent5 49 3 2 2 2" xfId="42570" xr:uid="{00000000-0005-0000-0000-0000143E0000}"/>
    <cellStyle name="20% - Accent5 49 3 2 3" xfId="31478" xr:uid="{00000000-0005-0000-0000-0000153E0000}"/>
    <cellStyle name="20% - Accent5 49 3 3" xfId="15723" xr:uid="{00000000-0005-0000-0000-0000163E0000}"/>
    <cellStyle name="20% - Accent5 49 3 3 2" xfId="37988" xr:uid="{00000000-0005-0000-0000-0000173E0000}"/>
    <cellStyle name="20% - Accent5 49 3 4" xfId="26896" xr:uid="{00000000-0005-0000-0000-0000183E0000}"/>
    <cellStyle name="20% - Accent5 49 4" xfId="2817" xr:uid="{00000000-0005-0000-0000-0000193E0000}"/>
    <cellStyle name="20% - Accent5 49 4 2" xfId="7400" xr:uid="{00000000-0005-0000-0000-00001A3E0000}"/>
    <cellStyle name="20% - Accent5 49 4 2 2" xfId="18497" xr:uid="{00000000-0005-0000-0000-00001B3E0000}"/>
    <cellStyle name="20% - Accent5 49 4 2 2 2" xfId="40761" xr:uid="{00000000-0005-0000-0000-00001C3E0000}"/>
    <cellStyle name="20% - Accent5 49 4 2 3" xfId="29669" xr:uid="{00000000-0005-0000-0000-00001D3E0000}"/>
    <cellStyle name="20% - Accent5 49 4 3" xfId="13914" xr:uid="{00000000-0005-0000-0000-00001E3E0000}"/>
    <cellStyle name="20% - Accent5 49 4 3 2" xfId="36179" xr:uid="{00000000-0005-0000-0000-00001F3E0000}"/>
    <cellStyle name="20% - Accent5 49 4 4" xfId="25087" xr:uid="{00000000-0005-0000-0000-0000203E0000}"/>
    <cellStyle name="20% - Accent5 49 5" xfId="5551" xr:uid="{00000000-0005-0000-0000-0000213E0000}"/>
    <cellStyle name="20% - Accent5 49 5 2" xfId="16648" xr:uid="{00000000-0005-0000-0000-0000223E0000}"/>
    <cellStyle name="20% - Accent5 49 5 2 2" xfId="38912" xr:uid="{00000000-0005-0000-0000-0000233E0000}"/>
    <cellStyle name="20% - Accent5 49 5 3" xfId="27820" xr:uid="{00000000-0005-0000-0000-0000243E0000}"/>
    <cellStyle name="20% - Accent5 49 6" xfId="12063" xr:uid="{00000000-0005-0000-0000-0000253E0000}"/>
    <cellStyle name="20% - Accent5 49 6 2" xfId="34329" xr:uid="{00000000-0005-0000-0000-0000263E0000}"/>
    <cellStyle name="20% - Accent5 49 7" xfId="23237" xr:uid="{00000000-0005-0000-0000-0000273E0000}"/>
    <cellStyle name="20% - Accent5 5" xfId="133" xr:uid="{00000000-0005-0000-0000-0000283E0000}"/>
    <cellStyle name="20% - Accent5 5 2" xfId="1311" xr:uid="{00000000-0005-0000-0000-0000293E0000}"/>
    <cellStyle name="20% - Accent5 5 2 2" xfId="3130" xr:uid="{00000000-0005-0000-0000-00002A3E0000}"/>
    <cellStyle name="20% - Accent5 5 2 2 2" xfId="7713" xr:uid="{00000000-0005-0000-0000-00002B3E0000}"/>
    <cellStyle name="20% - Accent5 5 2 2 2 2" xfId="18810" xr:uid="{00000000-0005-0000-0000-00002C3E0000}"/>
    <cellStyle name="20% - Accent5 5 2 2 2 2 2" xfId="41074" xr:uid="{00000000-0005-0000-0000-00002D3E0000}"/>
    <cellStyle name="20% - Accent5 5 2 2 2 3" xfId="29982" xr:uid="{00000000-0005-0000-0000-00002E3E0000}"/>
    <cellStyle name="20% - Accent5 5 2 2 3" xfId="14227" xr:uid="{00000000-0005-0000-0000-00002F3E0000}"/>
    <cellStyle name="20% - Accent5 5 2 2 3 2" xfId="36492" xr:uid="{00000000-0005-0000-0000-0000303E0000}"/>
    <cellStyle name="20% - Accent5 5 2 2 4" xfId="25400" xr:uid="{00000000-0005-0000-0000-0000313E0000}"/>
    <cellStyle name="20% - Accent5 5 2 3" xfId="5904" xr:uid="{00000000-0005-0000-0000-0000323E0000}"/>
    <cellStyle name="20% - Accent5 5 2 3 2" xfId="17001" xr:uid="{00000000-0005-0000-0000-0000333E0000}"/>
    <cellStyle name="20% - Accent5 5 2 3 2 2" xfId="39265" xr:uid="{00000000-0005-0000-0000-0000343E0000}"/>
    <cellStyle name="20% - Accent5 5 2 3 3" xfId="28173" xr:uid="{00000000-0005-0000-0000-0000353E0000}"/>
    <cellStyle name="20% - Accent5 5 2 4" xfId="12417" xr:uid="{00000000-0005-0000-0000-0000363E0000}"/>
    <cellStyle name="20% - Accent5 5 2 4 2" xfId="34682" xr:uid="{00000000-0005-0000-0000-0000373E0000}"/>
    <cellStyle name="20% - Accent5 5 2 5" xfId="23590" xr:uid="{00000000-0005-0000-0000-0000383E0000}"/>
    <cellStyle name="20% - Accent5 5 3" xfId="4054" xr:uid="{00000000-0005-0000-0000-0000393E0000}"/>
    <cellStyle name="20% - Accent5 5 3 2" xfId="8637" xr:uid="{00000000-0005-0000-0000-00003A3E0000}"/>
    <cellStyle name="20% - Accent5 5 3 2 2" xfId="19734" xr:uid="{00000000-0005-0000-0000-00003B3E0000}"/>
    <cellStyle name="20% - Accent5 5 3 2 2 2" xfId="41998" xr:uid="{00000000-0005-0000-0000-00003C3E0000}"/>
    <cellStyle name="20% - Accent5 5 3 2 3" xfId="30906" xr:uid="{00000000-0005-0000-0000-00003D3E0000}"/>
    <cellStyle name="20% - Accent5 5 3 3" xfId="15151" xr:uid="{00000000-0005-0000-0000-00003E3E0000}"/>
    <cellStyle name="20% - Accent5 5 3 3 2" xfId="37416" xr:uid="{00000000-0005-0000-0000-00003F3E0000}"/>
    <cellStyle name="20% - Accent5 5 3 4" xfId="26324" xr:uid="{00000000-0005-0000-0000-0000403E0000}"/>
    <cellStyle name="20% - Accent5 5 4" xfId="2245" xr:uid="{00000000-0005-0000-0000-0000413E0000}"/>
    <cellStyle name="20% - Accent5 5 4 2" xfId="6828" xr:uid="{00000000-0005-0000-0000-0000423E0000}"/>
    <cellStyle name="20% - Accent5 5 4 2 2" xfId="17925" xr:uid="{00000000-0005-0000-0000-0000433E0000}"/>
    <cellStyle name="20% - Accent5 5 4 2 2 2" xfId="40189" xr:uid="{00000000-0005-0000-0000-0000443E0000}"/>
    <cellStyle name="20% - Accent5 5 4 2 3" xfId="29097" xr:uid="{00000000-0005-0000-0000-0000453E0000}"/>
    <cellStyle name="20% - Accent5 5 4 3" xfId="13342" xr:uid="{00000000-0005-0000-0000-0000463E0000}"/>
    <cellStyle name="20% - Accent5 5 4 3 2" xfId="35607" xr:uid="{00000000-0005-0000-0000-0000473E0000}"/>
    <cellStyle name="20% - Accent5 5 4 4" xfId="24515" xr:uid="{00000000-0005-0000-0000-0000483E0000}"/>
    <cellStyle name="20% - Accent5 5 5" xfId="4979" xr:uid="{00000000-0005-0000-0000-0000493E0000}"/>
    <cellStyle name="20% - Accent5 5 5 2" xfId="16076" xr:uid="{00000000-0005-0000-0000-00004A3E0000}"/>
    <cellStyle name="20% - Accent5 5 5 2 2" xfId="38340" xr:uid="{00000000-0005-0000-0000-00004B3E0000}"/>
    <cellStyle name="20% - Accent5 5 5 3" xfId="27248" xr:uid="{00000000-0005-0000-0000-00004C3E0000}"/>
    <cellStyle name="20% - Accent5 5 6" xfId="387" xr:uid="{00000000-0005-0000-0000-00004D3E0000}"/>
    <cellStyle name="20% - Accent5 5 6 2" xfId="11504" xr:uid="{00000000-0005-0000-0000-00004E3E0000}"/>
    <cellStyle name="20% - Accent5 5 6 2 2" xfId="33770" xr:uid="{00000000-0005-0000-0000-00004F3E0000}"/>
    <cellStyle name="20% - Accent5 5 6 3" xfId="22678" xr:uid="{00000000-0005-0000-0000-0000503E0000}"/>
    <cellStyle name="20% - Accent5 5 7" xfId="11255" xr:uid="{00000000-0005-0000-0000-0000513E0000}"/>
    <cellStyle name="20% - Accent5 5 7 2" xfId="33521" xr:uid="{00000000-0005-0000-0000-0000523E0000}"/>
    <cellStyle name="20% - Accent5 5 8" xfId="22429" xr:uid="{00000000-0005-0000-0000-0000533E0000}"/>
    <cellStyle name="20% - Accent5 50" xfId="966" xr:uid="{00000000-0005-0000-0000-0000543E0000}"/>
    <cellStyle name="20% - Accent5 50 2" xfId="1903" xr:uid="{00000000-0005-0000-0000-0000553E0000}"/>
    <cellStyle name="20% - Accent5 50 2 2" xfId="3715" xr:uid="{00000000-0005-0000-0000-0000563E0000}"/>
    <cellStyle name="20% - Accent5 50 2 2 2" xfId="8298" xr:uid="{00000000-0005-0000-0000-0000573E0000}"/>
    <cellStyle name="20% - Accent5 50 2 2 2 2" xfId="19395" xr:uid="{00000000-0005-0000-0000-0000583E0000}"/>
    <cellStyle name="20% - Accent5 50 2 2 2 2 2" xfId="41659" xr:uid="{00000000-0005-0000-0000-0000593E0000}"/>
    <cellStyle name="20% - Accent5 50 2 2 2 3" xfId="30567" xr:uid="{00000000-0005-0000-0000-00005A3E0000}"/>
    <cellStyle name="20% - Accent5 50 2 2 3" xfId="14812" xr:uid="{00000000-0005-0000-0000-00005B3E0000}"/>
    <cellStyle name="20% - Accent5 50 2 2 3 2" xfId="37077" xr:uid="{00000000-0005-0000-0000-00005C3E0000}"/>
    <cellStyle name="20% - Accent5 50 2 2 4" xfId="25985" xr:uid="{00000000-0005-0000-0000-00005D3E0000}"/>
    <cellStyle name="20% - Accent5 50 2 3" xfId="6489" xr:uid="{00000000-0005-0000-0000-00005E3E0000}"/>
    <cellStyle name="20% - Accent5 50 2 3 2" xfId="17586" xr:uid="{00000000-0005-0000-0000-00005F3E0000}"/>
    <cellStyle name="20% - Accent5 50 2 3 2 2" xfId="39850" xr:uid="{00000000-0005-0000-0000-0000603E0000}"/>
    <cellStyle name="20% - Accent5 50 2 3 3" xfId="28758" xr:uid="{00000000-0005-0000-0000-0000613E0000}"/>
    <cellStyle name="20% - Accent5 50 2 4" xfId="13002" xr:uid="{00000000-0005-0000-0000-0000623E0000}"/>
    <cellStyle name="20% - Accent5 50 2 4 2" xfId="35267" xr:uid="{00000000-0005-0000-0000-0000633E0000}"/>
    <cellStyle name="20% - Accent5 50 2 5" xfId="24175" xr:uid="{00000000-0005-0000-0000-0000643E0000}"/>
    <cellStyle name="20% - Accent5 50 3" xfId="4639" xr:uid="{00000000-0005-0000-0000-0000653E0000}"/>
    <cellStyle name="20% - Accent5 50 3 2" xfId="9222" xr:uid="{00000000-0005-0000-0000-0000663E0000}"/>
    <cellStyle name="20% - Accent5 50 3 2 2" xfId="20319" xr:uid="{00000000-0005-0000-0000-0000673E0000}"/>
    <cellStyle name="20% - Accent5 50 3 2 2 2" xfId="42583" xr:uid="{00000000-0005-0000-0000-0000683E0000}"/>
    <cellStyle name="20% - Accent5 50 3 2 3" xfId="31491" xr:uid="{00000000-0005-0000-0000-0000693E0000}"/>
    <cellStyle name="20% - Accent5 50 3 3" xfId="15736" xr:uid="{00000000-0005-0000-0000-00006A3E0000}"/>
    <cellStyle name="20% - Accent5 50 3 3 2" xfId="38001" xr:uid="{00000000-0005-0000-0000-00006B3E0000}"/>
    <cellStyle name="20% - Accent5 50 3 4" xfId="26909" xr:uid="{00000000-0005-0000-0000-00006C3E0000}"/>
    <cellStyle name="20% - Accent5 50 4" xfId="2830" xr:uid="{00000000-0005-0000-0000-00006D3E0000}"/>
    <cellStyle name="20% - Accent5 50 4 2" xfId="7413" xr:uid="{00000000-0005-0000-0000-00006E3E0000}"/>
    <cellStyle name="20% - Accent5 50 4 2 2" xfId="18510" xr:uid="{00000000-0005-0000-0000-00006F3E0000}"/>
    <cellStyle name="20% - Accent5 50 4 2 2 2" xfId="40774" xr:uid="{00000000-0005-0000-0000-0000703E0000}"/>
    <cellStyle name="20% - Accent5 50 4 2 3" xfId="29682" xr:uid="{00000000-0005-0000-0000-0000713E0000}"/>
    <cellStyle name="20% - Accent5 50 4 3" xfId="13927" xr:uid="{00000000-0005-0000-0000-0000723E0000}"/>
    <cellStyle name="20% - Accent5 50 4 3 2" xfId="36192" xr:uid="{00000000-0005-0000-0000-0000733E0000}"/>
    <cellStyle name="20% - Accent5 50 4 4" xfId="25100" xr:uid="{00000000-0005-0000-0000-0000743E0000}"/>
    <cellStyle name="20% - Accent5 50 5" xfId="5564" xr:uid="{00000000-0005-0000-0000-0000753E0000}"/>
    <cellStyle name="20% - Accent5 50 5 2" xfId="16661" xr:uid="{00000000-0005-0000-0000-0000763E0000}"/>
    <cellStyle name="20% - Accent5 50 5 2 2" xfId="38925" xr:uid="{00000000-0005-0000-0000-0000773E0000}"/>
    <cellStyle name="20% - Accent5 50 5 3" xfId="27833" xr:uid="{00000000-0005-0000-0000-0000783E0000}"/>
    <cellStyle name="20% - Accent5 50 6" xfId="12076" xr:uid="{00000000-0005-0000-0000-0000793E0000}"/>
    <cellStyle name="20% - Accent5 50 6 2" xfId="34342" xr:uid="{00000000-0005-0000-0000-00007A3E0000}"/>
    <cellStyle name="20% - Accent5 50 7" xfId="23250" xr:uid="{00000000-0005-0000-0000-00007B3E0000}"/>
    <cellStyle name="20% - Accent5 51" xfId="980" xr:uid="{00000000-0005-0000-0000-00007C3E0000}"/>
    <cellStyle name="20% - Accent5 51 2" xfId="1917" xr:uid="{00000000-0005-0000-0000-00007D3E0000}"/>
    <cellStyle name="20% - Accent5 51 2 2" xfId="3728" xr:uid="{00000000-0005-0000-0000-00007E3E0000}"/>
    <cellStyle name="20% - Accent5 51 2 2 2" xfId="8311" xr:uid="{00000000-0005-0000-0000-00007F3E0000}"/>
    <cellStyle name="20% - Accent5 51 2 2 2 2" xfId="19408" xr:uid="{00000000-0005-0000-0000-0000803E0000}"/>
    <cellStyle name="20% - Accent5 51 2 2 2 2 2" xfId="41672" xr:uid="{00000000-0005-0000-0000-0000813E0000}"/>
    <cellStyle name="20% - Accent5 51 2 2 2 3" xfId="30580" xr:uid="{00000000-0005-0000-0000-0000823E0000}"/>
    <cellStyle name="20% - Accent5 51 2 2 3" xfId="14825" xr:uid="{00000000-0005-0000-0000-0000833E0000}"/>
    <cellStyle name="20% - Accent5 51 2 2 3 2" xfId="37090" xr:uid="{00000000-0005-0000-0000-0000843E0000}"/>
    <cellStyle name="20% - Accent5 51 2 2 4" xfId="25998" xr:uid="{00000000-0005-0000-0000-0000853E0000}"/>
    <cellStyle name="20% - Accent5 51 2 3" xfId="6502" xr:uid="{00000000-0005-0000-0000-0000863E0000}"/>
    <cellStyle name="20% - Accent5 51 2 3 2" xfId="17599" xr:uid="{00000000-0005-0000-0000-0000873E0000}"/>
    <cellStyle name="20% - Accent5 51 2 3 2 2" xfId="39863" xr:uid="{00000000-0005-0000-0000-0000883E0000}"/>
    <cellStyle name="20% - Accent5 51 2 3 3" xfId="28771" xr:uid="{00000000-0005-0000-0000-0000893E0000}"/>
    <cellStyle name="20% - Accent5 51 2 4" xfId="13015" xr:uid="{00000000-0005-0000-0000-00008A3E0000}"/>
    <cellStyle name="20% - Accent5 51 2 4 2" xfId="35280" xr:uid="{00000000-0005-0000-0000-00008B3E0000}"/>
    <cellStyle name="20% - Accent5 51 2 5" xfId="24188" xr:uid="{00000000-0005-0000-0000-00008C3E0000}"/>
    <cellStyle name="20% - Accent5 51 3" xfId="4652" xr:uid="{00000000-0005-0000-0000-00008D3E0000}"/>
    <cellStyle name="20% - Accent5 51 3 2" xfId="9235" xr:uid="{00000000-0005-0000-0000-00008E3E0000}"/>
    <cellStyle name="20% - Accent5 51 3 2 2" xfId="20332" xr:uid="{00000000-0005-0000-0000-00008F3E0000}"/>
    <cellStyle name="20% - Accent5 51 3 2 2 2" xfId="42596" xr:uid="{00000000-0005-0000-0000-0000903E0000}"/>
    <cellStyle name="20% - Accent5 51 3 2 3" xfId="31504" xr:uid="{00000000-0005-0000-0000-0000913E0000}"/>
    <cellStyle name="20% - Accent5 51 3 3" xfId="15749" xr:uid="{00000000-0005-0000-0000-0000923E0000}"/>
    <cellStyle name="20% - Accent5 51 3 3 2" xfId="38014" xr:uid="{00000000-0005-0000-0000-0000933E0000}"/>
    <cellStyle name="20% - Accent5 51 3 4" xfId="26922" xr:uid="{00000000-0005-0000-0000-0000943E0000}"/>
    <cellStyle name="20% - Accent5 51 4" xfId="2843" xr:uid="{00000000-0005-0000-0000-0000953E0000}"/>
    <cellStyle name="20% - Accent5 51 4 2" xfId="7426" xr:uid="{00000000-0005-0000-0000-0000963E0000}"/>
    <cellStyle name="20% - Accent5 51 4 2 2" xfId="18523" xr:uid="{00000000-0005-0000-0000-0000973E0000}"/>
    <cellStyle name="20% - Accent5 51 4 2 2 2" xfId="40787" xr:uid="{00000000-0005-0000-0000-0000983E0000}"/>
    <cellStyle name="20% - Accent5 51 4 2 3" xfId="29695" xr:uid="{00000000-0005-0000-0000-0000993E0000}"/>
    <cellStyle name="20% - Accent5 51 4 3" xfId="13940" xr:uid="{00000000-0005-0000-0000-00009A3E0000}"/>
    <cellStyle name="20% - Accent5 51 4 3 2" xfId="36205" xr:uid="{00000000-0005-0000-0000-00009B3E0000}"/>
    <cellStyle name="20% - Accent5 51 4 4" xfId="25113" xr:uid="{00000000-0005-0000-0000-00009C3E0000}"/>
    <cellStyle name="20% - Accent5 51 5" xfId="5577" xr:uid="{00000000-0005-0000-0000-00009D3E0000}"/>
    <cellStyle name="20% - Accent5 51 5 2" xfId="16674" xr:uid="{00000000-0005-0000-0000-00009E3E0000}"/>
    <cellStyle name="20% - Accent5 51 5 2 2" xfId="38938" xr:uid="{00000000-0005-0000-0000-00009F3E0000}"/>
    <cellStyle name="20% - Accent5 51 5 3" xfId="27846" xr:uid="{00000000-0005-0000-0000-0000A03E0000}"/>
    <cellStyle name="20% - Accent5 51 6" xfId="12089" xr:uid="{00000000-0005-0000-0000-0000A13E0000}"/>
    <cellStyle name="20% - Accent5 51 6 2" xfId="34355" xr:uid="{00000000-0005-0000-0000-0000A23E0000}"/>
    <cellStyle name="20% - Accent5 51 7" xfId="23263" xr:uid="{00000000-0005-0000-0000-0000A33E0000}"/>
    <cellStyle name="20% - Accent5 52" xfId="993" xr:uid="{00000000-0005-0000-0000-0000A43E0000}"/>
    <cellStyle name="20% - Accent5 52 2" xfId="1930" xr:uid="{00000000-0005-0000-0000-0000A53E0000}"/>
    <cellStyle name="20% - Accent5 52 2 2" xfId="3741" xr:uid="{00000000-0005-0000-0000-0000A63E0000}"/>
    <cellStyle name="20% - Accent5 52 2 2 2" xfId="8324" xr:uid="{00000000-0005-0000-0000-0000A73E0000}"/>
    <cellStyle name="20% - Accent5 52 2 2 2 2" xfId="19421" xr:uid="{00000000-0005-0000-0000-0000A83E0000}"/>
    <cellStyle name="20% - Accent5 52 2 2 2 2 2" xfId="41685" xr:uid="{00000000-0005-0000-0000-0000A93E0000}"/>
    <cellStyle name="20% - Accent5 52 2 2 2 3" xfId="30593" xr:uid="{00000000-0005-0000-0000-0000AA3E0000}"/>
    <cellStyle name="20% - Accent5 52 2 2 3" xfId="14838" xr:uid="{00000000-0005-0000-0000-0000AB3E0000}"/>
    <cellStyle name="20% - Accent5 52 2 2 3 2" xfId="37103" xr:uid="{00000000-0005-0000-0000-0000AC3E0000}"/>
    <cellStyle name="20% - Accent5 52 2 2 4" xfId="26011" xr:uid="{00000000-0005-0000-0000-0000AD3E0000}"/>
    <cellStyle name="20% - Accent5 52 2 3" xfId="6515" xr:uid="{00000000-0005-0000-0000-0000AE3E0000}"/>
    <cellStyle name="20% - Accent5 52 2 3 2" xfId="17612" xr:uid="{00000000-0005-0000-0000-0000AF3E0000}"/>
    <cellStyle name="20% - Accent5 52 2 3 2 2" xfId="39876" xr:uid="{00000000-0005-0000-0000-0000B03E0000}"/>
    <cellStyle name="20% - Accent5 52 2 3 3" xfId="28784" xr:uid="{00000000-0005-0000-0000-0000B13E0000}"/>
    <cellStyle name="20% - Accent5 52 2 4" xfId="13028" xr:uid="{00000000-0005-0000-0000-0000B23E0000}"/>
    <cellStyle name="20% - Accent5 52 2 4 2" xfId="35293" xr:uid="{00000000-0005-0000-0000-0000B33E0000}"/>
    <cellStyle name="20% - Accent5 52 2 5" xfId="24201" xr:uid="{00000000-0005-0000-0000-0000B43E0000}"/>
    <cellStyle name="20% - Accent5 52 3" xfId="4665" xr:uid="{00000000-0005-0000-0000-0000B53E0000}"/>
    <cellStyle name="20% - Accent5 52 3 2" xfId="9248" xr:uid="{00000000-0005-0000-0000-0000B63E0000}"/>
    <cellStyle name="20% - Accent5 52 3 2 2" xfId="20345" xr:uid="{00000000-0005-0000-0000-0000B73E0000}"/>
    <cellStyle name="20% - Accent5 52 3 2 2 2" xfId="42609" xr:uid="{00000000-0005-0000-0000-0000B83E0000}"/>
    <cellStyle name="20% - Accent5 52 3 2 3" xfId="31517" xr:uid="{00000000-0005-0000-0000-0000B93E0000}"/>
    <cellStyle name="20% - Accent5 52 3 3" xfId="15762" xr:uid="{00000000-0005-0000-0000-0000BA3E0000}"/>
    <cellStyle name="20% - Accent5 52 3 3 2" xfId="38027" xr:uid="{00000000-0005-0000-0000-0000BB3E0000}"/>
    <cellStyle name="20% - Accent5 52 3 4" xfId="26935" xr:uid="{00000000-0005-0000-0000-0000BC3E0000}"/>
    <cellStyle name="20% - Accent5 52 4" xfId="2856" xr:uid="{00000000-0005-0000-0000-0000BD3E0000}"/>
    <cellStyle name="20% - Accent5 52 4 2" xfId="7439" xr:uid="{00000000-0005-0000-0000-0000BE3E0000}"/>
    <cellStyle name="20% - Accent5 52 4 2 2" xfId="18536" xr:uid="{00000000-0005-0000-0000-0000BF3E0000}"/>
    <cellStyle name="20% - Accent5 52 4 2 2 2" xfId="40800" xr:uid="{00000000-0005-0000-0000-0000C03E0000}"/>
    <cellStyle name="20% - Accent5 52 4 2 3" xfId="29708" xr:uid="{00000000-0005-0000-0000-0000C13E0000}"/>
    <cellStyle name="20% - Accent5 52 4 3" xfId="13953" xr:uid="{00000000-0005-0000-0000-0000C23E0000}"/>
    <cellStyle name="20% - Accent5 52 4 3 2" xfId="36218" xr:uid="{00000000-0005-0000-0000-0000C33E0000}"/>
    <cellStyle name="20% - Accent5 52 4 4" xfId="25126" xr:uid="{00000000-0005-0000-0000-0000C43E0000}"/>
    <cellStyle name="20% - Accent5 52 5" xfId="5590" xr:uid="{00000000-0005-0000-0000-0000C53E0000}"/>
    <cellStyle name="20% - Accent5 52 5 2" xfId="16687" xr:uid="{00000000-0005-0000-0000-0000C63E0000}"/>
    <cellStyle name="20% - Accent5 52 5 2 2" xfId="38951" xr:uid="{00000000-0005-0000-0000-0000C73E0000}"/>
    <cellStyle name="20% - Accent5 52 5 3" xfId="27859" xr:uid="{00000000-0005-0000-0000-0000C83E0000}"/>
    <cellStyle name="20% - Accent5 52 6" xfId="12102" xr:uid="{00000000-0005-0000-0000-0000C93E0000}"/>
    <cellStyle name="20% - Accent5 52 6 2" xfId="34368" xr:uid="{00000000-0005-0000-0000-0000CA3E0000}"/>
    <cellStyle name="20% - Accent5 52 7" xfId="23276" xr:uid="{00000000-0005-0000-0000-0000CB3E0000}"/>
    <cellStyle name="20% - Accent5 53" xfId="1006" xr:uid="{00000000-0005-0000-0000-0000CC3E0000}"/>
    <cellStyle name="20% - Accent5 53 2" xfId="1943" xr:uid="{00000000-0005-0000-0000-0000CD3E0000}"/>
    <cellStyle name="20% - Accent5 53 2 2" xfId="3754" xr:uid="{00000000-0005-0000-0000-0000CE3E0000}"/>
    <cellStyle name="20% - Accent5 53 2 2 2" xfId="8337" xr:uid="{00000000-0005-0000-0000-0000CF3E0000}"/>
    <cellStyle name="20% - Accent5 53 2 2 2 2" xfId="19434" xr:uid="{00000000-0005-0000-0000-0000D03E0000}"/>
    <cellStyle name="20% - Accent5 53 2 2 2 2 2" xfId="41698" xr:uid="{00000000-0005-0000-0000-0000D13E0000}"/>
    <cellStyle name="20% - Accent5 53 2 2 2 3" xfId="30606" xr:uid="{00000000-0005-0000-0000-0000D23E0000}"/>
    <cellStyle name="20% - Accent5 53 2 2 3" xfId="14851" xr:uid="{00000000-0005-0000-0000-0000D33E0000}"/>
    <cellStyle name="20% - Accent5 53 2 2 3 2" xfId="37116" xr:uid="{00000000-0005-0000-0000-0000D43E0000}"/>
    <cellStyle name="20% - Accent5 53 2 2 4" xfId="26024" xr:uid="{00000000-0005-0000-0000-0000D53E0000}"/>
    <cellStyle name="20% - Accent5 53 2 3" xfId="6528" xr:uid="{00000000-0005-0000-0000-0000D63E0000}"/>
    <cellStyle name="20% - Accent5 53 2 3 2" xfId="17625" xr:uid="{00000000-0005-0000-0000-0000D73E0000}"/>
    <cellStyle name="20% - Accent5 53 2 3 2 2" xfId="39889" xr:uid="{00000000-0005-0000-0000-0000D83E0000}"/>
    <cellStyle name="20% - Accent5 53 2 3 3" xfId="28797" xr:uid="{00000000-0005-0000-0000-0000D93E0000}"/>
    <cellStyle name="20% - Accent5 53 2 4" xfId="13041" xr:uid="{00000000-0005-0000-0000-0000DA3E0000}"/>
    <cellStyle name="20% - Accent5 53 2 4 2" xfId="35306" xr:uid="{00000000-0005-0000-0000-0000DB3E0000}"/>
    <cellStyle name="20% - Accent5 53 2 5" xfId="24214" xr:uid="{00000000-0005-0000-0000-0000DC3E0000}"/>
    <cellStyle name="20% - Accent5 53 3" xfId="4678" xr:uid="{00000000-0005-0000-0000-0000DD3E0000}"/>
    <cellStyle name="20% - Accent5 53 3 2" xfId="9261" xr:uid="{00000000-0005-0000-0000-0000DE3E0000}"/>
    <cellStyle name="20% - Accent5 53 3 2 2" xfId="20358" xr:uid="{00000000-0005-0000-0000-0000DF3E0000}"/>
    <cellStyle name="20% - Accent5 53 3 2 2 2" xfId="42622" xr:uid="{00000000-0005-0000-0000-0000E03E0000}"/>
    <cellStyle name="20% - Accent5 53 3 2 3" xfId="31530" xr:uid="{00000000-0005-0000-0000-0000E13E0000}"/>
    <cellStyle name="20% - Accent5 53 3 3" xfId="15775" xr:uid="{00000000-0005-0000-0000-0000E23E0000}"/>
    <cellStyle name="20% - Accent5 53 3 3 2" xfId="38040" xr:uid="{00000000-0005-0000-0000-0000E33E0000}"/>
    <cellStyle name="20% - Accent5 53 3 4" xfId="26948" xr:uid="{00000000-0005-0000-0000-0000E43E0000}"/>
    <cellStyle name="20% - Accent5 53 4" xfId="2869" xr:uid="{00000000-0005-0000-0000-0000E53E0000}"/>
    <cellStyle name="20% - Accent5 53 4 2" xfId="7452" xr:uid="{00000000-0005-0000-0000-0000E63E0000}"/>
    <cellStyle name="20% - Accent5 53 4 2 2" xfId="18549" xr:uid="{00000000-0005-0000-0000-0000E73E0000}"/>
    <cellStyle name="20% - Accent5 53 4 2 2 2" xfId="40813" xr:uid="{00000000-0005-0000-0000-0000E83E0000}"/>
    <cellStyle name="20% - Accent5 53 4 2 3" xfId="29721" xr:uid="{00000000-0005-0000-0000-0000E93E0000}"/>
    <cellStyle name="20% - Accent5 53 4 3" xfId="13966" xr:uid="{00000000-0005-0000-0000-0000EA3E0000}"/>
    <cellStyle name="20% - Accent5 53 4 3 2" xfId="36231" xr:uid="{00000000-0005-0000-0000-0000EB3E0000}"/>
    <cellStyle name="20% - Accent5 53 4 4" xfId="25139" xr:uid="{00000000-0005-0000-0000-0000EC3E0000}"/>
    <cellStyle name="20% - Accent5 53 5" xfId="5603" xr:uid="{00000000-0005-0000-0000-0000ED3E0000}"/>
    <cellStyle name="20% - Accent5 53 5 2" xfId="16700" xr:uid="{00000000-0005-0000-0000-0000EE3E0000}"/>
    <cellStyle name="20% - Accent5 53 5 2 2" xfId="38964" xr:uid="{00000000-0005-0000-0000-0000EF3E0000}"/>
    <cellStyle name="20% - Accent5 53 5 3" xfId="27872" xr:uid="{00000000-0005-0000-0000-0000F03E0000}"/>
    <cellStyle name="20% - Accent5 53 6" xfId="12115" xr:uid="{00000000-0005-0000-0000-0000F13E0000}"/>
    <cellStyle name="20% - Accent5 53 6 2" xfId="34381" xr:uid="{00000000-0005-0000-0000-0000F23E0000}"/>
    <cellStyle name="20% - Accent5 53 7" xfId="23289" xr:uid="{00000000-0005-0000-0000-0000F33E0000}"/>
    <cellStyle name="20% - Accent5 54" xfId="1019" xr:uid="{00000000-0005-0000-0000-0000F43E0000}"/>
    <cellStyle name="20% - Accent5 54 2" xfId="1956" xr:uid="{00000000-0005-0000-0000-0000F53E0000}"/>
    <cellStyle name="20% - Accent5 54 2 2" xfId="3767" xr:uid="{00000000-0005-0000-0000-0000F63E0000}"/>
    <cellStyle name="20% - Accent5 54 2 2 2" xfId="8350" xr:uid="{00000000-0005-0000-0000-0000F73E0000}"/>
    <cellStyle name="20% - Accent5 54 2 2 2 2" xfId="19447" xr:uid="{00000000-0005-0000-0000-0000F83E0000}"/>
    <cellStyle name="20% - Accent5 54 2 2 2 2 2" xfId="41711" xr:uid="{00000000-0005-0000-0000-0000F93E0000}"/>
    <cellStyle name="20% - Accent5 54 2 2 2 3" xfId="30619" xr:uid="{00000000-0005-0000-0000-0000FA3E0000}"/>
    <cellStyle name="20% - Accent5 54 2 2 3" xfId="14864" xr:uid="{00000000-0005-0000-0000-0000FB3E0000}"/>
    <cellStyle name="20% - Accent5 54 2 2 3 2" xfId="37129" xr:uid="{00000000-0005-0000-0000-0000FC3E0000}"/>
    <cellStyle name="20% - Accent5 54 2 2 4" xfId="26037" xr:uid="{00000000-0005-0000-0000-0000FD3E0000}"/>
    <cellStyle name="20% - Accent5 54 2 3" xfId="6541" xr:uid="{00000000-0005-0000-0000-0000FE3E0000}"/>
    <cellStyle name="20% - Accent5 54 2 3 2" xfId="17638" xr:uid="{00000000-0005-0000-0000-0000FF3E0000}"/>
    <cellStyle name="20% - Accent5 54 2 3 2 2" xfId="39902" xr:uid="{00000000-0005-0000-0000-0000003F0000}"/>
    <cellStyle name="20% - Accent5 54 2 3 3" xfId="28810" xr:uid="{00000000-0005-0000-0000-0000013F0000}"/>
    <cellStyle name="20% - Accent5 54 2 4" xfId="13054" xr:uid="{00000000-0005-0000-0000-0000023F0000}"/>
    <cellStyle name="20% - Accent5 54 2 4 2" xfId="35319" xr:uid="{00000000-0005-0000-0000-0000033F0000}"/>
    <cellStyle name="20% - Accent5 54 2 5" xfId="24227" xr:uid="{00000000-0005-0000-0000-0000043F0000}"/>
    <cellStyle name="20% - Accent5 54 3" xfId="4691" xr:uid="{00000000-0005-0000-0000-0000053F0000}"/>
    <cellStyle name="20% - Accent5 54 3 2" xfId="9274" xr:uid="{00000000-0005-0000-0000-0000063F0000}"/>
    <cellStyle name="20% - Accent5 54 3 2 2" xfId="20371" xr:uid="{00000000-0005-0000-0000-0000073F0000}"/>
    <cellStyle name="20% - Accent5 54 3 2 2 2" xfId="42635" xr:uid="{00000000-0005-0000-0000-0000083F0000}"/>
    <cellStyle name="20% - Accent5 54 3 2 3" xfId="31543" xr:uid="{00000000-0005-0000-0000-0000093F0000}"/>
    <cellStyle name="20% - Accent5 54 3 3" xfId="15788" xr:uid="{00000000-0005-0000-0000-00000A3F0000}"/>
    <cellStyle name="20% - Accent5 54 3 3 2" xfId="38053" xr:uid="{00000000-0005-0000-0000-00000B3F0000}"/>
    <cellStyle name="20% - Accent5 54 3 4" xfId="26961" xr:uid="{00000000-0005-0000-0000-00000C3F0000}"/>
    <cellStyle name="20% - Accent5 54 4" xfId="2882" xr:uid="{00000000-0005-0000-0000-00000D3F0000}"/>
    <cellStyle name="20% - Accent5 54 4 2" xfId="7465" xr:uid="{00000000-0005-0000-0000-00000E3F0000}"/>
    <cellStyle name="20% - Accent5 54 4 2 2" xfId="18562" xr:uid="{00000000-0005-0000-0000-00000F3F0000}"/>
    <cellStyle name="20% - Accent5 54 4 2 2 2" xfId="40826" xr:uid="{00000000-0005-0000-0000-0000103F0000}"/>
    <cellStyle name="20% - Accent5 54 4 2 3" xfId="29734" xr:uid="{00000000-0005-0000-0000-0000113F0000}"/>
    <cellStyle name="20% - Accent5 54 4 3" xfId="13979" xr:uid="{00000000-0005-0000-0000-0000123F0000}"/>
    <cellStyle name="20% - Accent5 54 4 3 2" xfId="36244" xr:uid="{00000000-0005-0000-0000-0000133F0000}"/>
    <cellStyle name="20% - Accent5 54 4 4" xfId="25152" xr:uid="{00000000-0005-0000-0000-0000143F0000}"/>
    <cellStyle name="20% - Accent5 54 5" xfId="5616" xr:uid="{00000000-0005-0000-0000-0000153F0000}"/>
    <cellStyle name="20% - Accent5 54 5 2" xfId="16713" xr:uid="{00000000-0005-0000-0000-0000163F0000}"/>
    <cellStyle name="20% - Accent5 54 5 2 2" xfId="38977" xr:uid="{00000000-0005-0000-0000-0000173F0000}"/>
    <cellStyle name="20% - Accent5 54 5 3" xfId="27885" xr:uid="{00000000-0005-0000-0000-0000183F0000}"/>
    <cellStyle name="20% - Accent5 54 6" xfId="12128" xr:uid="{00000000-0005-0000-0000-0000193F0000}"/>
    <cellStyle name="20% - Accent5 54 6 2" xfId="34394" xr:uid="{00000000-0005-0000-0000-00001A3F0000}"/>
    <cellStyle name="20% - Accent5 54 7" xfId="23302" xr:uid="{00000000-0005-0000-0000-00001B3F0000}"/>
    <cellStyle name="20% - Accent5 55" xfId="1032" xr:uid="{00000000-0005-0000-0000-00001C3F0000}"/>
    <cellStyle name="20% - Accent5 55 2" xfId="1969" xr:uid="{00000000-0005-0000-0000-00001D3F0000}"/>
    <cellStyle name="20% - Accent5 55 2 2" xfId="3780" xr:uid="{00000000-0005-0000-0000-00001E3F0000}"/>
    <cellStyle name="20% - Accent5 55 2 2 2" xfId="8363" xr:uid="{00000000-0005-0000-0000-00001F3F0000}"/>
    <cellStyle name="20% - Accent5 55 2 2 2 2" xfId="19460" xr:uid="{00000000-0005-0000-0000-0000203F0000}"/>
    <cellStyle name="20% - Accent5 55 2 2 2 2 2" xfId="41724" xr:uid="{00000000-0005-0000-0000-0000213F0000}"/>
    <cellStyle name="20% - Accent5 55 2 2 2 3" xfId="30632" xr:uid="{00000000-0005-0000-0000-0000223F0000}"/>
    <cellStyle name="20% - Accent5 55 2 2 3" xfId="14877" xr:uid="{00000000-0005-0000-0000-0000233F0000}"/>
    <cellStyle name="20% - Accent5 55 2 2 3 2" xfId="37142" xr:uid="{00000000-0005-0000-0000-0000243F0000}"/>
    <cellStyle name="20% - Accent5 55 2 2 4" xfId="26050" xr:uid="{00000000-0005-0000-0000-0000253F0000}"/>
    <cellStyle name="20% - Accent5 55 2 3" xfId="6554" xr:uid="{00000000-0005-0000-0000-0000263F0000}"/>
    <cellStyle name="20% - Accent5 55 2 3 2" xfId="17651" xr:uid="{00000000-0005-0000-0000-0000273F0000}"/>
    <cellStyle name="20% - Accent5 55 2 3 2 2" xfId="39915" xr:uid="{00000000-0005-0000-0000-0000283F0000}"/>
    <cellStyle name="20% - Accent5 55 2 3 3" xfId="28823" xr:uid="{00000000-0005-0000-0000-0000293F0000}"/>
    <cellStyle name="20% - Accent5 55 2 4" xfId="13067" xr:uid="{00000000-0005-0000-0000-00002A3F0000}"/>
    <cellStyle name="20% - Accent5 55 2 4 2" xfId="35332" xr:uid="{00000000-0005-0000-0000-00002B3F0000}"/>
    <cellStyle name="20% - Accent5 55 2 5" xfId="24240" xr:uid="{00000000-0005-0000-0000-00002C3F0000}"/>
    <cellStyle name="20% - Accent5 55 3" xfId="4704" xr:uid="{00000000-0005-0000-0000-00002D3F0000}"/>
    <cellStyle name="20% - Accent5 55 3 2" xfId="9287" xr:uid="{00000000-0005-0000-0000-00002E3F0000}"/>
    <cellStyle name="20% - Accent5 55 3 2 2" xfId="20384" xr:uid="{00000000-0005-0000-0000-00002F3F0000}"/>
    <cellStyle name="20% - Accent5 55 3 2 2 2" xfId="42648" xr:uid="{00000000-0005-0000-0000-0000303F0000}"/>
    <cellStyle name="20% - Accent5 55 3 2 3" xfId="31556" xr:uid="{00000000-0005-0000-0000-0000313F0000}"/>
    <cellStyle name="20% - Accent5 55 3 3" xfId="15801" xr:uid="{00000000-0005-0000-0000-0000323F0000}"/>
    <cellStyle name="20% - Accent5 55 3 3 2" xfId="38066" xr:uid="{00000000-0005-0000-0000-0000333F0000}"/>
    <cellStyle name="20% - Accent5 55 3 4" xfId="26974" xr:uid="{00000000-0005-0000-0000-0000343F0000}"/>
    <cellStyle name="20% - Accent5 55 4" xfId="2895" xr:uid="{00000000-0005-0000-0000-0000353F0000}"/>
    <cellStyle name="20% - Accent5 55 4 2" xfId="7478" xr:uid="{00000000-0005-0000-0000-0000363F0000}"/>
    <cellStyle name="20% - Accent5 55 4 2 2" xfId="18575" xr:uid="{00000000-0005-0000-0000-0000373F0000}"/>
    <cellStyle name="20% - Accent5 55 4 2 2 2" xfId="40839" xr:uid="{00000000-0005-0000-0000-0000383F0000}"/>
    <cellStyle name="20% - Accent5 55 4 2 3" xfId="29747" xr:uid="{00000000-0005-0000-0000-0000393F0000}"/>
    <cellStyle name="20% - Accent5 55 4 3" xfId="13992" xr:uid="{00000000-0005-0000-0000-00003A3F0000}"/>
    <cellStyle name="20% - Accent5 55 4 3 2" xfId="36257" xr:uid="{00000000-0005-0000-0000-00003B3F0000}"/>
    <cellStyle name="20% - Accent5 55 4 4" xfId="25165" xr:uid="{00000000-0005-0000-0000-00003C3F0000}"/>
    <cellStyle name="20% - Accent5 55 5" xfId="5629" xr:uid="{00000000-0005-0000-0000-00003D3F0000}"/>
    <cellStyle name="20% - Accent5 55 5 2" xfId="16726" xr:uid="{00000000-0005-0000-0000-00003E3F0000}"/>
    <cellStyle name="20% - Accent5 55 5 2 2" xfId="38990" xr:uid="{00000000-0005-0000-0000-00003F3F0000}"/>
    <cellStyle name="20% - Accent5 55 5 3" xfId="27898" xr:uid="{00000000-0005-0000-0000-0000403F0000}"/>
    <cellStyle name="20% - Accent5 55 6" xfId="12141" xr:uid="{00000000-0005-0000-0000-0000413F0000}"/>
    <cellStyle name="20% - Accent5 55 6 2" xfId="34407" xr:uid="{00000000-0005-0000-0000-0000423F0000}"/>
    <cellStyle name="20% - Accent5 55 7" xfId="23315" xr:uid="{00000000-0005-0000-0000-0000433F0000}"/>
    <cellStyle name="20% - Accent5 56" xfId="1045" xr:uid="{00000000-0005-0000-0000-0000443F0000}"/>
    <cellStyle name="20% - Accent5 56 2" xfId="1982" xr:uid="{00000000-0005-0000-0000-0000453F0000}"/>
    <cellStyle name="20% - Accent5 56 2 2" xfId="3793" xr:uid="{00000000-0005-0000-0000-0000463F0000}"/>
    <cellStyle name="20% - Accent5 56 2 2 2" xfId="8376" xr:uid="{00000000-0005-0000-0000-0000473F0000}"/>
    <cellStyle name="20% - Accent5 56 2 2 2 2" xfId="19473" xr:uid="{00000000-0005-0000-0000-0000483F0000}"/>
    <cellStyle name="20% - Accent5 56 2 2 2 2 2" xfId="41737" xr:uid="{00000000-0005-0000-0000-0000493F0000}"/>
    <cellStyle name="20% - Accent5 56 2 2 2 3" xfId="30645" xr:uid="{00000000-0005-0000-0000-00004A3F0000}"/>
    <cellStyle name="20% - Accent5 56 2 2 3" xfId="14890" xr:uid="{00000000-0005-0000-0000-00004B3F0000}"/>
    <cellStyle name="20% - Accent5 56 2 2 3 2" xfId="37155" xr:uid="{00000000-0005-0000-0000-00004C3F0000}"/>
    <cellStyle name="20% - Accent5 56 2 2 4" xfId="26063" xr:uid="{00000000-0005-0000-0000-00004D3F0000}"/>
    <cellStyle name="20% - Accent5 56 2 3" xfId="6567" xr:uid="{00000000-0005-0000-0000-00004E3F0000}"/>
    <cellStyle name="20% - Accent5 56 2 3 2" xfId="17664" xr:uid="{00000000-0005-0000-0000-00004F3F0000}"/>
    <cellStyle name="20% - Accent5 56 2 3 2 2" xfId="39928" xr:uid="{00000000-0005-0000-0000-0000503F0000}"/>
    <cellStyle name="20% - Accent5 56 2 3 3" xfId="28836" xr:uid="{00000000-0005-0000-0000-0000513F0000}"/>
    <cellStyle name="20% - Accent5 56 2 4" xfId="13080" xr:uid="{00000000-0005-0000-0000-0000523F0000}"/>
    <cellStyle name="20% - Accent5 56 2 4 2" xfId="35345" xr:uid="{00000000-0005-0000-0000-0000533F0000}"/>
    <cellStyle name="20% - Accent5 56 2 5" xfId="24253" xr:uid="{00000000-0005-0000-0000-0000543F0000}"/>
    <cellStyle name="20% - Accent5 56 3" xfId="4717" xr:uid="{00000000-0005-0000-0000-0000553F0000}"/>
    <cellStyle name="20% - Accent5 56 3 2" xfId="9300" xr:uid="{00000000-0005-0000-0000-0000563F0000}"/>
    <cellStyle name="20% - Accent5 56 3 2 2" xfId="20397" xr:uid="{00000000-0005-0000-0000-0000573F0000}"/>
    <cellStyle name="20% - Accent5 56 3 2 2 2" xfId="42661" xr:uid="{00000000-0005-0000-0000-0000583F0000}"/>
    <cellStyle name="20% - Accent5 56 3 2 3" xfId="31569" xr:uid="{00000000-0005-0000-0000-0000593F0000}"/>
    <cellStyle name="20% - Accent5 56 3 3" xfId="15814" xr:uid="{00000000-0005-0000-0000-00005A3F0000}"/>
    <cellStyle name="20% - Accent5 56 3 3 2" xfId="38079" xr:uid="{00000000-0005-0000-0000-00005B3F0000}"/>
    <cellStyle name="20% - Accent5 56 3 4" xfId="26987" xr:uid="{00000000-0005-0000-0000-00005C3F0000}"/>
    <cellStyle name="20% - Accent5 56 4" xfId="2908" xr:uid="{00000000-0005-0000-0000-00005D3F0000}"/>
    <cellStyle name="20% - Accent5 56 4 2" xfId="7491" xr:uid="{00000000-0005-0000-0000-00005E3F0000}"/>
    <cellStyle name="20% - Accent5 56 4 2 2" xfId="18588" xr:uid="{00000000-0005-0000-0000-00005F3F0000}"/>
    <cellStyle name="20% - Accent5 56 4 2 2 2" xfId="40852" xr:uid="{00000000-0005-0000-0000-0000603F0000}"/>
    <cellStyle name="20% - Accent5 56 4 2 3" xfId="29760" xr:uid="{00000000-0005-0000-0000-0000613F0000}"/>
    <cellStyle name="20% - Accent5 56 4 3" xfId="14005" xr:uid="{00000000-0005-0000-0000-0000623F0000}"/>
    <cellStyle name="20% - Accent5 56 4 3 2" xfId="36270" xr:uid="{00000000-0005-0000-0000-0000633F0000}"/>
    <cellStyle name="20% - Accent5 56 4 4" xfId="25178" xr:uid="{00000000-0005-0000-0000-0000643F0000}"/>
    <cellStyle name="20% - Accent5 56 5" xfId="5642" xr:uid="{00000000-0005-0000-0000-0000653F0000}"/>
    <cellStyle name="20% - Accent5 56 5 2" xfId="16739" xr:uid="{00000000-0005-0000-0000-0000663F0000}"/>
    <cellStyle name="20% - Accent5 56 5 2 2" xfId="39003" xr:uid="{00000000-0005-0000-0000-0000673F0000}"/>
    <cellStyle name="20% - Accent5 56 5 3" xfId="27911" xr:uid="{00000000-0005-0000-0000-0000683F0000}"/>
    <cellStyle name="20% - Accent5 56 6" xfId="12154" xr:uid="{00000000-0005-0000-0000-0000693F0000}"/>
    <cellStyle name="20% - Accent5 56 6 2" xfId="34420" xr:uid="{00000000-0005-0000-0000-00006A3F0000}"/>
    <cellStyle name="20% - Accent5 56 7" xfId="23328" xr:uid="{00000000-0005-0000-0000-00006B3F0000}"/>
    <cellStyle name="20% - Accent5 57" xfId="1058" xr:uid="{00000000-0005-0000-0000-00006C3F0000}"/>
    <cellStyle name="20% - Accent5 57 2" xfId="1995" xr:uid="{00000000-0005-0000-0000-00006D3F0000}"/>
    <cellStyle name="20% - Accent5 57 2 2" xfId="3806" xr:uid="{00000000-0005-0000-0000-00006E3F0000}"/>
    <cellStyle name="20% - Accent5 57 2 2 2" xfId="8389" xr:uid="{00000000-0005-0000-0000-00006F3F0000}"/>
    <cellStyle name="20% - Accent5 57 2 2 2 2" xfId="19486" xr:uid="{00000000-0005-0000-0000-0000703F0000}"/>
    <cellStyle name="20% - Accent5 57 2 2 2 2 2" xfId="41750" xr:uid="{00000000-0005-0000-0000-0000713F0000}"/>
    <cellStyle name="20% - Accent5 57 2 2 2 3" xfId="30658" xr:uid="{00000000-0005-0000-0000-0000723F0000}"/>
    <cellStyle name="20% - Accent5 57 2 2 3" xfId="14903" xr:uid="{00000000-0005-0000-0000-0000733F0000}"/>
    <cellStyle name="20% - Accent5 57 2 2 3 2" xfId="37168" xr:uid="{00000000-0005-0000-0000-0000743F0000}"/>
    <cellStyle name="20% - Accent5 57 2 2 4" xfId="26076" xr:uid="{00000000-0005-0000-0000-0000753F0000}"/>
    <cellStyle name="20% - Accent5 57 2 3" xfId="6580" xr:uid="{00000000-0005-0000-0000-0000763F0000}"/>
    <cellStyle name="20% - Accent5 57 2 3 2" xfId="17677" xr:uid="{00000000-0005-0000-0000-0000773F0000}"/>
    <cellStyle name="20% - Accent5 57 2 3 2 2" xfId="39941" xr:uid="{00000000-0005-0000-0000-0000783F0000}"/>
    <cellStyle name="20% - Accent5 57 2 3 3" xfId="28849" xr:uid="{00000000-0005-0000-0000-0000793F0000}"/>
    <cellStyle name="20% - Accent5 57 2 4" xfId="13093" xr:uid="{00000000-0005-0000-0000-00007A3F0000}"/>
    <cellStyle name="20% - Accent5 57 2 4 2" xfId="35358" xr:uid="{00000000-0005-0000-0000-00007B3F0000}"/>
    <cellStyle name="20% - Accent5 57 2 5" xfId="24266" xr:uid="{00000000-0005-0000-0000-00007C3F0000}"/>
    <cellStyle name="20% - Accent5 57 3" xfId="4730" xr:uid="{00000000-0005-0000-0000-00007D3F0000}"/>
    <cellStyle name="20% - Accent5 57 3 2" xfId="9313" xr:uid="{00000000-0005-0000-0000-00007E3F0000}"/>
    <cellStyle name="20% - Accent5 57 3 2 2" xfId="20410" xr:uid="{00000000-0005-0000-0000-00007F3F0000}"/>
    <cellStyle name="20% - Accent5 57 3 2 2 2" xfId="42674" xr:uid="{00000000-0005-0000-0000-0000803F0000}"/>
    <cellStyle name="20% - Accent5 57 3 2 3" xfId="31582" xr:uid="{00000000-0005-0000-0000-0000813F0000}"/>
    <cellStyle name="20% - Accent5 57 3 3" xfId="15827" xr:uid="{00000000-0005-0000-0000-0000823F0000}"/>
    <cellStyle name="20% - Accent5 57 3 3 2" xfId="38092" xr:uid="{00000000-0005-0000-0000-0000833F0000}"/>
    <cellStyle name="20% - Accent5 57 3 4" xfId="27000" xr:uid="{00000000-0005-0000-0000-0000843F0000}"/>
    <cellStyle name="20% - Accent5 57 4" xfId="2921" xr:uid="{00000000-0005-0000-0000-0000853F0000}"/>
    <cellStyle name="20% - Accent5 57 4 2" xfId="7504" xr:uid="{00000000-0005-0000-0000-0000863F0000}"/>
    <cellStyle name="20% - Accent5 57 4 2 2" xfId="18601" xr:uid="{00000000-0005-0000-0000-0000873F0000}"/>
    <cellStyle name="20% - Accent5 57 4 2 2 2" xfId="40865" xr:uid="{00000000-0005-0000-0000-0000883F0000}"/>
    <cellStyle name="20% - Accent5 57 4 2 3" xfId="29773" xr:uid="{00000000-0005-0000-0000-0000893F0000}"/>
    <cellStyle name="20% - Accent5 57 4 3" xfId="14018" xr:uid="{00000000-0005-0000-0000-00008A3F0000}"/>
    <cellStyle name="20% - Accent5 57 4 3 2" xfId="36283" xr:uid="{00000000-0005-0000-0000-00008B3F0000}"/>
    <cellStyle name="20% - Accent5 57 4 4" xfId="25191" xr:uid="{00000000-0005-0000-0000-00008C3F0000}"/>
    <cellStyle name="20% - Accent5 57 5" xfId="5655" xr:uid="{00000000-0005-0000-0000-00008D3F0000}"/>
    <cellStyle name="20% - Accent5 57 5 2" xfId="16752" xr:uid="{00000000-0005-0000-0000-00008E3F0000}"/>
    <cellStyle name="20% - Accent5 57 5 2 2" xfId="39016" xr:uid="{00000000-0005-0000-0000-00008F3F0000}"/>
    <cellStyle name="20% - Accent5 57 5 3" xfId="27924" xr:uid="{00000000-0005-0000-0000-0000903F0000}"/>
    <cellStyle name="20% - Accent5 57 6" xfId="12167" xr:uid="{00000000-0005-0000-0000-0000913F0000}"/>
    <cellStyle name="20% - Accent5 57 6 2" xfId="34433" xr:uid="{00000000-0005-0000-0000-0000923F0000}"/>
    <cellStyle name="20% - Accent5 57 7" xfId="23341" xr:uid="{00000000-0005-0000-0000-0000933F0000}"/>
    <cellStyle name="20% - Accent5 58" xfId="1071" xr:uid="{00000000-0005-0000-0000-0000943F0000}"/>
    <cellStyle name="20% - Accent5 58 2" xfId="2008" xr:uid="{00000000-0005-0000-0000-0000953F0000}"/>
    <cellStyle name="20% - Accent5 58 2 2" xfId="3819" xr:uid="{00000000-0005-0000-0000-0000963F0000}"/>
    <cellStyle name="20% - Accent5 58 2 2 2" xfId="8402" xr:uid="{00000000-0005-0000-0000-0000973F0000}"/>
    <cellStyle name="20% - Accent5 58 2 2 2 2" xfId="19499" xr:uid="{00000000-0005-0000-0000-0000983F0000}"/>
    <cellStyle name="20% - Accent5 58 2 2 2 2 2" xfId="41763" xr:uid="{00000000-0005-0000-0000-0000993F0000}"/>
    <cellStyle name="20% - Accent5 58 2 2 2 3" xfId="30671" xr:uid="{00000000-0005-0000-0000-00009A3F0000}"/>
    <cellStyle name="20% - Accent5 58 2 2 3" xfId="14916" xr:uid="{00000000-0005-0000-0000-00009B3F0000}"/>
    <cellStyle name="20% - Accent5 58 2 2 3 2" xfId="37181" xr:uid="{00000000-0005-0000-0000-00009C3F0000}"/>
    <cellStyle name="20% - Accent5 58 2 2 4" xfId="26089" xr:uid="{00000000-0005-0000-0000-00009D3F0000}"/>
    <cellStyle name="20% - Accent5 58 2 3" xfId="6593" xr:uid="{00000000-0005-0000-0000-00009E3F0000}"/>
    <cellStyle name="20% - Accent5 58 2 3 2" xfId="17690" xr:uid="{00000000-0005-0000-0000-00009F3F0000}"/>
    <cellStyle name="20% - Accent5 58 2 3 2 2" xfId="39954" xr:uid="{00000000-0005-0000-0000-0000A03F0000}"/>
    <cellStyle name="20% - Accent5 58 2 3 3" xfId="28862" xr:uid="{00000000-0005-0000-0000-0000A13F0000}"/>
    <cellStyle name="20% - Accent5 58 2 4" xfId="13106" xr:uid="{00000000-0005-0000-0000-0000A23F0000}"/>
    <cellStyle name="20% - Accent5 58 2 4 2" xfId="35371" xr:uid="{00000000-0005-0000-0000-0000A33F0000}"/>
    <cellStyle name="20% - Accent5 58 2 5" xfId="24279" xr:uid="{00000000-0005-0000-0000-0000A43F0000}"/>
    <cellStyle name="20% - Accent5 58 3" xfId="4743" xr:uid="{00000000-0005-0000-0000-0000A53F0000}"/>
    <cellStyle name="20% - Accent5 58 3 2" xfId="9326" xr:uid="{00000000-0005-0000-0000-0000A63F0000}"/>
    <cellStyle name="20% - Accent5 58 3 2 2" xfId="20423" xr:uid="{00000000-0005-0000-0000-0000A73F0000}"/>
    <cellStyle name="20% - Accent5 58 3 2 2 2" xfId="42687" xr:uid="{00000000-0005-0000-0000-0000A83F0000}"/>
    <cellStyle name="20% - Accent5 58 3 2 3" xfId="31595" xr:uid="{00000000-0005-0000-0000-0000A93F0000}"/>
    <cellStyle name="20% - Accent5 58 3 3" xfId="15840" xr:uid="{00000000-0005-0000-0000-0000AA3F0000}"/>
    <cellStyle name="20% - Accent5 58 3 3 2" xfId="38105" xr:uid="{00000000-0005-0000-0000-0000AB3F0000}"/>
    <cellStyle name="20% - Accent5 58 3 4" xfId="27013" xr:uid="{00000000-0005-0000-0000-0000AC3F0000}"/>
    <cellStyle name="20% - Accent5 58 4" xfId="2934" xr:uid="{00000000-0005-0000-0000-0000AD3F0000}"/>
    <cellStyle name="20% - Accent5 58 4 2" xfId="7517" xr:uid="{00000000-0005-0000-0000-0000AE3F0000}"/>
    <cellStyle name="20% - Accent5 58 4 2 2" xfId="18614" xr:uid="{00000000-0005-0000-0000-0000AF3F0000}"/>
    <cellStyle name="20% - Accent5 58 4 2 2 2" xfId="40878" xr:uid="{00000000-0005-0000-0000-0000B03F0000}"/>
    <cellStyle name="20% - Accent5 58 4 2 3" xfId="29786" xr:uid="{00000000-0005-0000-0000-0000B13F0000}"/>
    <cellStyle name="20% - Accent5 58 4 3" xfId="14031" xr:uid="{00000000-0005-0000-0000-0000B23F0000}"/>
    <cellStyle name="20% - Accent5 58 4 3 2" xfId="36296" xr:uid="{00000000-0005-0000-0000-0000B33F0000}"/>
    <cellStyle name="20% - Accent5 58 4 4" xfId="25204" xr:uid="{00000000-0005-0000-0000-0000B43F0000}"/>
    <cellStyle name="20% - Accent5 58 5" xfId="5668" xr:uid="{00000000-0005-0000-0000-0000B53F0000}"/>
    <cellStyle name="20% - Accent5 58 5 2" xfId="16765" xr:uid="{00000000-0005-0000-0000-0000B63F0000}"/>
    <cellStyle name="20% - Accent5 58 5 2 2" xfId="39029" xr:uid="{00000000-0005-0000-0000-0000B73F0000}"/>
    <cellStyle name="20% - Accent5 58 5 3" xfId="27937" xr:uid="{00000000-0005-0000-0000-0000B83F0000}"/>
    <cellStyle name="20% - Accent5 58 6" xfId="12180" xr:uid="{00000000-0005-0000-0000-0000B93F0000}"/>
    <cellStyle name="20% - Accent5 58 6 2" xfId="34446" xr:uid="{00000000-0005-0000-0000-0000BA3F0000}"/>
    <cellStyle name="20% - Accent5 58 7" xfId="23354" xr:uid="{00000000-0005-0000-0000-0000BB3F0000}"/>
    <cellStyle name="20% - Accent5 59" xfId="1084" xr:uid="{00000000-0005-0000-0000-0000BC3F0000}"/>
    <cellStyle name="20% - Accent5 59 2" xfId="2021" xr:uid="{00000000-0005-0000-0000-0000BD3F0000}"/>
    <cellStyle name="20% - Accent5 59 2 2" xfId="3832" xr:uid="{00000000-0005-0000-0000-0000BE3F0000}"/>
    <cellStyle name="20% - Accent5 59 2 2 2" xfId="8415" xr:uid="{00000000-0005-0000-0000-0000BF3F0000}"/>
    <cellStyle name="20% - Accent5 59 2 2 2 2" xfId="19512" xr:uid="{00000000-0005-0000-0000-0000C03F0000}"/>
    <cellStyle name="20% - Accent5 59 2 2 2 2 2" xfId="41776" xr:uid="{00000000-0005-0000-0000-0000C13F0000}"/>
    <cellStyle name="20% - Accent5 59 2 2 2 3" xfId="30684" xr:uid="{00000000-0005-0000-0000-0000C23F0000}"/>
    <cellStyle name="20% - Accent5 59 2 2 3" xfId="14929" xr:uid="{00000000-0005-0000-0000-0000C33F0000}"/>
    <cellStyle name="20% - Accent5 59 2 2 3 2" xfId="37194" xr:uid="{00000000-0005-0000-0000-0000C43F0000}"/>
    <cellStyle name="20% - Accent5 59 2 2 4" xfId="26102" xr:uid="{00000000-0005-0000-0000-0000C53F0000}"/>
    <cellStyle name="20% - Accent5 59 2 3" xfId="6606" xr:uid="{00000000-0005-0000-0000-0000C63F0000}"/>
    <cellStyle name="20% - Accent5 59 2 3 2" xfId="17703" xr:uid="{00000000-0005-0000-0000-0000C73F0000}"/>
    <cellStyle name="20% - Accent5 59 2 3 2 2" xfId="39967" xr:uid="{00000000-0005-0000-0000-0000C83F0000}"/>
    <cellStyle name="20% - Accent5 59 2 3 3" xfId="28875" xr:uid="{00000000-0005-0000-0000-0000C93F0000}"/>
    <cellStyle name="20% - Accent5 59 2 4" xfId="13119" xr:uid="{00000000-0005-0000-0000-0000CA3F0000}"/>
    <cellStyle name="20% - Accent5 59 2 4 2" xfId="35384" xr:uid="{00000000-0005-0000-0000-0000CB3F0000}"/>
    <cellStyle name="20% - Accent5 59 2 5" xfId="24292" xr:uid="{00000000-0005-0000-0000-0000CC3F0000}"/>
    <cellStyle name="20% - Accent5 59 3" xfId="4756" xr:uid="{00000000-0005-0000-0000-0000CD3F0000}"/>
    <cellStyle name="20% - Accent5 59 3 2" xfId="9339" xr:uid="{00000000-0005-0000-0000-0000CE3F0000}"/>
    <cellStyle name="20% - Accent5 59 3 2 2" xfId="20436" xr:uid="{00000000-0005-0000-0000-0000CF3F0000}"/>
    <cellStyle name="20% - Accent5 59 3 2 2 2" xfId="42700" xr:uid="{00000000-0005-0000-0000-0000D03F0000}"/>
    <cellStyle name="20% - Accent5 59 3 2 3" xfId="31608" xr:uid="{00000000-0005-0000-0000-0000D13F0000}"/>
    <cellStyle name="20% - Accent5 59 3 3" xfId="15853" xr:uid="{00000000-0005-0000-0000-0000D23F0000}"/>
    <cellStyle name="20% - Accent5 59 3 3 2" xfId="38118" xr:uid="{00000000-0005-0000-0000-0000D33F0000}"/>
    <cellStyle name="20% - Accent5 59 3 4" xfId="27026" xr:uid="{00000000-0005-0000-0000-0000D43F0000}"/>
    <cellStyle name="20% - Accent5 59 4" xfId="2947" xr:uid="{00000000-0005-0000-0000-0000D53F0000}"/>
    <cellStyle name="20% - Accent5 59 4 2" xfId="7530" xr:uid="{00000000-0005-0000-0000-0000D63F0000}"/>
    <cellStyle name="20% - Accent5 59 4 2 2" xfId="18627" xr:uid="{00000000-0005-0000-0000-0000D73F0000}"/>
    <cellStyle name="20% - Accent5 59 4 2 2 2" xfId="40891" xr:uid="{00000000-0005-0000-0000-0000D83F0000}"/>
    <cellStyle name="20% - Accent5 59 4 2 3" xfId="29799" xr:uid="{00000000-0005-0000-0000-0000D93F0000}"/>
    <cellStyle name="20% - Accent5 59 4 3" xfId="14044" xr:uid="{00000000-0005-0000-0000-0000DA3F0000}"/>
    <cellStyle name="20% - Accent5 59 4 3 2" xfId="36309" xr:uid="{00000000-0005-0000-0000-0000DB3F0000}"/>
    <cellStyle name="20% - Accent5 59 4 4" xfId="25217" xr:uid="{00000000-0005-0000-0000-0000DC3F0000}"/>
    <cellStyle name="20% - Accent5 59 5" xfId="5681" xr:uid="{00000000-0005-0000-0000-0000DD3F0000}"/>
    <cellStyle name="20% - Accent5 59 5 2" xfId="16778" xr:uid="{00000000-0005-0000-0000-0000DE3F0000}"/>
    <cellStyle name="20% - Accent5 59 5 2 2" xfId="39042" xr:uid="{00000000-0005-0000-0000-0000DF3F0000}"/>
    <cellStyle name="20% - Accent5 59 5 3" xfId="27950" xr:uid="{00000000-0005-0000-0000-0000E03F0000}"/>
    <cellStyle name="20% - Accent5 59 6" xfId="12193" xr:uid="{00000000-0005-0000-0000-0000E13F0000}"/>
    <cellStyle name="20% - Accent5 59 6 2" xfId="34459" xr:uid="{00000000-0005-0000-0000-0000E23F0000}"/>
    <cellStyle name="20% - Accent5 59 7" xfId="23367" xr:uid="{00000000-0005-0000-0000-0000E33F0000}"/>
    <cellStyle name="20% - Accent5 6" xfId="160" xr:uid="{00000000-0005-0000-0000-0000E43F0000}"/>
    <cellStyle name="20% - Accent5 6 2" xfId="1325" xr:uid="{00000000-0005-0000-0000-0000E53F0000}"/>
    <cellStyle name="20% - Accent5 6 2 2" xfId="3143" xr:uid="{00000000-0005-0000-0000-0000E63F0000}"/>
    <cellStyle name="20% - Accent5 6 2 2 2" xfId="7726" xr:uid="{00000000-0005-0000-0000-0000E73F0000}"/>
    <cellStyle name="20% - Accent5 6 2 2 2 2" xfId="18823" xr:uid="{00000000-0005-0000-0000-0000E83F0000}"/>
    <cellStyle name="20% - Accent5 6 2 2 2 2 2" xfId="41087" xr:uid="{00000000-0005-0000-0000-0000E93F0000}"/>
    <cellStyle name="20% - Accent5 6 2 2 2 3" xfId="29995" xr:uid="{00000000-0005-0000-0000-0000EA3F0000}"/>
    <cellStyle name="20% - Accent5 6 2 2 3" xfId="14240" xr:uid="{00000000-0005-0000-0000-0000EB3F0000}"/>
    <cellStyle name="20% - Accent5 6 2 2 3 2" xfId="36505" xr:uid="{00000000-0005-0000-0000-0000EC3F0000}"/>
    <cellStyle name="20% - Accent5 6 2 2 4" xfId="25413" xr:uid="{00000000-0005-0000-0000-0000ED3F0000}"/>
    <cellStyle name="20% - Accent5 6 2 3" xfId="5917" xr:uid="{00000000-0005-0000-0000-0000EE3F0000}"/>
    <cellStyle name="20% - Accent5 6 2 3 2" xfId="17014" xr:uid="{00000000-0005-0000-0000-0000EF3F0000}"/>
    <cellStyle name="20% - Accent5 6 2 3 2 2" xfId="39278" xr:uid="{00000000-0005-0000-0000-0000F03F0000}"/>
    <cellStyle name="20% - Accent5 6 2 3 3" xfId="28186" xr:uid="{00000000-0005-0000-0000-0000F13F0000}"/>
    <cellStyle name="20% - Accent5 6 2 4" xfId="12430" xr:uid="{00000000-0005-0000-0000-0000F23F0000}"/>
    <cellStyle name="20% - Accent5 6 2 4 2" xfId="34695" xr:uid="{00000000-0005-0000-0000-0000F33F0000}"/>
    <cellStyle name="20% - Accent5 6 2 5" xfId="23603" xr:uid="{00000000-0005-0000-0000-0000F43F0000}"/>
    <cellStyle name="20% - Accent5 6 3" xfId="4067" xr:uid="{00000000-0005-0000-0000-0000F53F0000}"/>
    <cellStyle name="20% - Accent5 6 3 2" xfId="8650" xr:uid="{00000000-0005-0000-0000-0000F63F0000}"/>
    <cellStyle name="20% - Accent5 6 3 2 2" xfId="19747" xr:uid="{00000000-0005-0000-0000-0000F73F0000}"/>
    <cellStyle name="20% - Accent5 6 3 2 2 2" xfId="42011" xr:uid="{00000000-0005-0000-0000-0000F83F0000}"/>
    <cellStyle name="20% - Accent5 6 3 2 3" xfId="30919" xr:uid="{00000000-0005-0000-0000-0000F93F0000}"/>
    <cellStyle name="20% - Accent5 6 3 3" xfId="15164" xr:uid="{00000000-0005-0000-0000-0000FA3F0000}"/>
    <cellStyle name="20% - Accent5 6 3 3 2" xfId="37429" xr:uid="{00000000-0005-0000-0000-0000FB3F0000}"/>
    <cellStyle name="20% - Accent5 6 3 4" xfId="26337" xr:uid="{00000000-0005-0000-0000-0000FC3F0000}"/>
    <cellStyle name="20% - Accent5 6 4" xfId="2258" xr:uid="{00000000-0005-0000-0000-0000FD3F0000}"/>
    <cellStyle name="20% - Accent5 6 4 2" xfId="6841" xr:uid="{00000000-0005-0000-0000-0000FE3F0000}"/>
    <cellStyle name="20% - Accent5 6 4 2 2" xfId="17938" xr:uid="{00000000-0005-0000-0000-0000FF3F0000}"/>
    <cellStyle name="20% - Accent5 6 4 2 2 2" xfId="40202" xr:uid="{00000000-0005-0000-0000-000000400000}"/>
    <cellStyle name="20% - Accent5 6 4 2 3" xfId="29110" xr:uid="{00000000-0005-0000-0000-000001400000}"/>
    <cellStyle name="20% - Accent5 6 4 3" xfId="13355" xr:uid="{00000000-0005-0000-0000-000002400000}"/>
    <cellStyle name="20% - Accent5 6 4 3 2" xfId="35620" xr:uid="{00000000-0005-0000-0000-000003400000}"/>
    <cellStyle name="20% - Accent5 6 4 4" xfId="24528" xr:uid="{00000000-0005-0000-0000-000004400000}"/>
    <cellStyle name="20% - Accent5 6 5" xfId="4992" xr:uid="{00000000-0005-0000-0000-000005400000}"/>
    <cellStyle name="20% - Accent5 6 5 2" xfId="16089" xr:uid="{00000000-0005-0000-0000-000006400000}"/>
    <cellStyle name="20% - Accent5 6 5 2 2" xfId="38353" xr:uid="{00000000-0005-0000-0000-000007400000}"/>
    <cellStyle name="20% - Accent5 6 5 3" xfId="27261" xr:uid="{00000000-0005-0000-0000-000008400000}"/>
    <cellStyle name="20% - Accent5 6 6" xfId="401" xr:uid="{00000000-0005-0000-0000-000009400000}"/>
    <cellStyle name="20% - Accent5 6 6 2" xfId="11517" xr:uid="{00000000-0005-0000-0000-00000A400000}"/>
    <cellStyle name="20% - Accent5 6 6 2 2" xfId="33783" xr:uid="{00000000-0005-0000-0000-00000B400000}"/>
    <cellStyle name="20% - Accent5 6 6 3" xfId="22691" xr:uid="{00000000-0005-0000-0000-00000C400000}"/>
    <cellStyle name="20% - Accent5 6 7" xfId="11281" xr:uid="{00000000-0005-0000-0000-00000D400000}"/>
    <cellStyle name="20% - Accent5 6 7 2" xfId="33547" xr:uid="{00000000-0005-0000-0000-00000E400000}"/>
    <cellStyle name="20% - Accent5 6 8" xfId="22455" xr:uid="{00000000-0005-0000-0000-00000F400000}"/>
    <cellStyle name="20% - Accent5 60" xfId="1097" xr:uid="{00000000-0005-0000-0000-000010400000}"/>
    <cellStyle name="20% - Accent5 60 2" xfId="2034" xr:uid="{00000000-0005-0000-0000-000011400000}"/>
    <cellStyle name="20% - Accent5 60 2 2" xfId="3845" xr:uid="{00000000-0005-0000-0000-000012400000}"/>
    <cellStyle name="20% - Accent5 60 2 2 2" xfId="8428" xr:uid="{00000000-0005-0000-0000-000013400000}"/>
    <cellStyle name="20% - Accent5 60 2 2 2 2" xfId="19525" xr:uid="{00000000-0005-0000-0000-000014400000}"/>
    <cellStyle name="20% - Accent5 60 2 2 2 2 2" xfId="41789" xr:uid="{00000000-0005-0000-0000-000015400000}"/>
    <cellStyle name="20% - Accent5 60 2 2 2 3" xfId="30697" xr:uid="{00000000-0005-0000-0000-000016400000}"/>
    <cellStyle name="20% - Accent5 60 2 2 3" xfId="14942" xr:uid="{00000000-0005-0000-0000-000017400000}"/>
    <cellStyle name="20% - Accent5 60 2 2 3 2" xfId="37207" xr:uid="{00000000-0005-0000-0000-000018400000}"/>
    <cellStyle name="20% - Accent5 60 2 2 4" xfId="26115" xr:uid="{00000000-0005-0000-0000-000019400000}"/>
    <cellStyle name="20% - Accent5 60 2 3" xfId="6619" xr:uid="{00000000-0005-0000-0000-00001A400000}"/>
    <cellStyle name="20% - Accent5 60 2 3 2" xfId="17716" xr:uid="{00000000-0005-0000-0000-00001B400000}"/>
    <cellStyle name="20% - Accent5 60 2 3 2 2" xfId="39980" xr:uid="{00000000-0005-0000-0000-00001C400000}"/>
    <cellStyle name="20% - Accent5 60 2 3 3" xfId="28888" xr:uid="{00000000-0005-0000-0000-00001D400000}"/>
    <cellStyle name="20% - Accent5 60 2 4" xfId="13132" xr:uid="{00000000-0005-0000-0000-00001E400000}"/>
    <cellStyle name="20% - Accent5 60 2 4 2" xfId="35397" xr:uid="{00000000-0005-0000-0000-00001F400000}"/>
    <cellStyle name="20% - Accent5 60 2 5" xfId="24305" xr:uid="{00000000-0005-0000-0000-000020400000}"/>
    <cellStyle name="20% - Accent5 60 3" xfId="4769" xr:uid="{00000000-0005-0000-0000-000021400000}"/>
    <cellStyle name="20% - Accent5 60 3 2" xfId="9352" xr:uid="{00000000-0005-0000-0000-000022400000}"/>
    <cellStyle name="20% - Accent5 60 3 2 2" xfId="20449" xr:uid="{00000000-0005-0000-0000-000023400000}"/>
    <cellStyle name="20% - Accent5 60 3 2 2 2" xfId="42713" xr:uid="{00000000-0005-0000-0000-000024400000}"/>
    <cellStyle name="20% - Accent5 60 3 2 3" xfId="31621" xr:uid="{00000000-0005-0000-0000-000025400000}"/>
    <cellStyle name="20% - Accent5 60 3 3" xfId="15866" xr:uid="{00000000-0005-0000-0000-000026400000}"/>
    <cellStyle name="20% - Accent5 60 3 3 2" xfId="38131" xr:uid="{00000000-0005-0000-0000-000027400000}"/>
    <cellStyle name="20% - Accent5 60 3 4" xfId="27039" xr:uid="{00000000-0005-0000-0000-000028400000}"/>
    <cellStyle name="20% - Accent5 60 4" xfId="2960" xr:uid="{00000000-0005-0000-0000-000029400000}"/>
    <cellStyle name="20% - Accent5 60 4 2" xfId="7543" xr:uid="{00000000-0005-0000-0000-00002A400000}"/>
    <cellStyle name="20% - Accent5 60 4 2 2" xfId="18640" xr:uid="{00000000-0005-0000-0000-00002B400000}"/>
    <cellStyle name="20% - Accent5 60 4 2 2 2" xfId="40904" xr:uid="{00000000-0005-0000-0000-00002C400000}"/>
    <cellStyle name="20% - Accent5 60 4 2 3" xfId="29812" xr:uid="{00000000-0005-0000-0000-00002D400000}"/>
    <cellStyle name="20% - Accent5 60 4 3" xfId="14057" xr:uid="{00000000-0005-0000-0000-00002E400000}"/>
    <cellStyle name="20% - Accent5 60 4 3 2" xfId="36322" xr:uid="{00000000-0005-0000-0000-00002F400000}"/>
    <cellStyle name="20% - Accent5 60 4 4" xfId="25230" xr:uid="{00000000-0005-0000-0000-000030400000}"/>
    <cellStyle name="20% - Accent5 60 5" xfId="5694" xr:uid="{00000000-0005-0000-0000-000031400000}"/>
    <cellStyle name="20% - Accent5 60 5 2" xfId="16791" xr:uid="{00000000-0005-0000-0000-000032400000}"/>
    <cellStyle name="20% - Accent5 60 5 2 2" xfId="39055" xr:uid="{00000000-0005-0000-0000-000033400000}"/>
    <cellStyle name="20% - Accent5 60 5 3" xfId="27963" xr:uid="{00000000-0005-0000-0000-000034400000}"/>
    <cellStyle name="20% - Accent5 60 6" xfId="12206" xr:uid="{00000000-0005-0000-0000-000035400000}"/>
    <cellStyle name="20% - Accent5 60 6 2" xfId="34472" xr:uid="{00000000-0005-0000-0000-000036400000}"/>
    <cellStyle name="20% - Accent5 60 7" xfId="23380" xr:uid="{00000000-0005-0000-0000-000037400000}"/>
    <cellStyle name="20% - Accent5 61" xfId="1110" xr:uid="{00000000-0005-0000-0000-000038400000}"/>
    <cellStyle name="20% - Accent5 61 2" xfId="2047" xr:uid="{00000000-0005-0000-0000-000039400000}"/>
    <cellStyle name="20% - Accent5 61 2 2" xfId="3858" xr:uid="{00000000-0005-0000-0000-00003A400000}"/>
    <cellStyle name="20% - Accent5 61 2 2 2" xfId="8441" xr:uid="{00000000-0005-0000-0000-00003B400000}"/>
    <cellStyle name="20% - Accent5 61 2 2 2 2" xfId="19538" xr:uid="{00000000-0005-0000-0000-00003C400000}"/>
    <cellStyle name="20% - Accent5 61 2 2 2 2 2" xfId="41802" xr:uid="{00000000-0005-0000-0000-00003D400000}"/>
    <cellStyle name="20% - Accent5 61 2 2 2 3" xfId="30710" xr:uid="{00000000-0005-0000-0000-00003E400000}"/>
    <cellStyle name="20% - Accent5 61 2 2 3" xfId="14955" xr:uid="{00000000-0005-0000-0000-00003F400000}"/>
    <cellStyle name="20% - Accent5 61 2 2 3 2" xfId="37220" xr:uid="{00000000-0005-0000-0000-000040400000}"/>
    <cellStyle name="20% - Accent5 61 2 2 4" xfId="26128" xr:uid="{00000000-0005-0000-0000-000041400000}"/>
    <cellStyle name="20% - Accent5 61 2 3" xfId="6632" xr:uid="{00000000-0005-0000-0000-000042400000}"/>
    <cellStyle name="20% - Accent5 61 2 3 2" xfId="17729" xr:uid="{00000000-0005-0000-0000-000043400000}"/>
    <cellStyle name="20% - Accent5 61 2 3 2 2" xfId="39993" xr:uid="{00000000-0005-0000-0000-000044400000}"/>
    <cellStyle name="20% - Accent5 61 2 3 3" xfId="28901" xr:uid="{00000000-0005-0000-0000-000045400000}"/>
    <cellStyle name="20% - Accent5 61 2 4" xfId="13145" xr:uid="{00000000-0005-0000-0000-000046400000}"/>
    <cellStyle name="20% - Accent5 61 2 4 2" xfId="35410" xr:uid="{00000000-0005-0000-0000-000047400000}"/>
    <cellStyle name="20% - Accent5 61 2 5" xfId="24318" xr:uid="{00000000-0005-0000-0000-000048400000}"/>
    <cellStyle name="20% - Accent5 61 3" xfId="4782" xr:uid="{00000000-0005-0000-0000-000049400000}"/>
    <cellStyle name="20% - Accent5 61 3 2" xfId="9365" xr:uid="{00000000-0005-0000-0000-00004A400000}"/>
    <cellStyle name="20% - Accent5 61 3 2 2" xfId="20462" xr:uid="{00000000-0005-0000-0000-00004B400000}"/>
    <cellStyle name="20% - Accent5 61 3 2 2 2" xfId="42726" xr:uid="{00000000-0005-0000-0000-00004C400000}"/>
    <cellStyle name="20% - Accent5 61 3 2 3" xfId="31634" xr:uid="{00000000-0005-0000-0000-00004D400000}"/>
    <cellStyle name="20% - Accent5 61 3 3" xfId="15879" xr:uid="{00000000-0005-0000-0000-00004E400000}"/>
    <cellStyle name="20% - Accent5 61 3 3 2" xfId="38144" xr:uid="{00000000-0005-0000-0000-00004F400000}"/>
    <cellStyle name="20% - Accent5 61 3 4" xfId="27052" xr:uid="{00000000-0005-0000-0000-000050400000}"/>
    <cellStyle name="20% - Accent5 61 4" xfId="2973" xr:uid="{00000000-0005-0000-0000-000051400000}"/>
    <cellStyle name="20% - Accent5 61 4 2" xfId="7556" xr:uid="{00000000-0005-0000-0000-000052400000}"/>
    <cellStyle name="20% - Accent5 61 4 2 2" xfId="18653" xr:uid="{00000000-0005-0000-0000-000053400000}"/>
    <cellStyle name="20% - Accent5 61 4 2 2 2" xfId="40917" xr:uid="{00000000-0005-0000-0000-000054400000}"/>
    <cellStyle name="20% - Accent5 61 4 2 3" xfId="29825" xr:uid="{00000000-0005-0000-0000-000055400000}"/>
    <cellStyle name="20% - Accent5 61 4 3" xfId="14070" xr:uid="{00000000-0005-0000-0000-000056400000}"/>
    <cellStyle name="20% - Accent5 61 4 3 2" xfId="36335" xr:uid="{00000000-0005-0000-0000-000057400000}"/>
    <cellStyle name="20% - Accent5 61 4 4" xfId="25243" xr:uid="{00000000-0005-0000-0000-000058400000}"/>
    <cellStyle name="20% - Accent5 61 5" xfId="5707" xr:uid="{00000000-0005-0000-0000-000059400000}"/>
    <cellStyle name="20% - Accent5 61 5 2" xfId="16804" xr:uid="{00000000-0005-0000-0000-00005A400000}"/>
    <cellStyle name="20% - Accent5 61 5 2 2" xfId="39068" xr:uid="{00000000-0005-0000-0000-00005B400000}"/>
    <cellStyle name="20% - Accent5 61 5 3" xfId="27976" xr:uid="{00000000-0005-0000-0000-00005C400000}"/>
    <cellStyle name="20% - Accent5 61 6" xfId="12219" xr:uid="{00000000-0005-0000-0000-00005D400000}"/>
    <cellStyle name="20% - Accent5 61 6 2" xfId="34485" xr:uid="{00000000-0005-0000-0000-00005E400000}"/>
    <cellStyle name="20% - Accent5 61 7" xfId="23393" xr:uid="{00000000-0005-0000-0000-00005F400000}"/>
    <cellStyle name="20% - Accent5 62" xfId="1123" xr:uid="{00000000-0005-0000-0000-000060400000}"/>
    <cellStyle name="20% - Accent5 62 2" xfId="2060" xr:uid="{00000000-0005-0000-0000-000061400000}"/>
    <cellStyle name="20% - Accent5 62 2 2" xfId="3871" xr:uid="{00000000-0005-0000-0000-000062400000}"/>
    <cellStyle name="20% - Accent5 62 2 2 2" xfId="8454" xr:uid="{00000000-0005-0000-0000-000063400000}"/>
    <cellStyle name="20% - Accent5 62 2 2 2 2" xfId="19551" xr:uid="{00000000-0005-0000-0000-000064400000}"/>
    <cellStyle name="20% - Accent5 62 2 2 2 2 2" xfId="41815" xr:uid="{00000000-0005-0000-0000-000065400000}"/>
    <cellStyle name="20% - Accent5 62 2 2 2 3" xfId="30723" xr:uid="{00000000-0005-0000-0000-000066400000}"/>
    <cellStyle name="20% - Accent5 62 2 2 3" xfId="14968" xr:uid="{00000000-0005-0000-0000-000067400000}"/>
    <cellStyle name="20% - Accent5 62 2 2 3 2" xfId="37233" xr:uid="{00000000-0005-0000-0000-000068400000}"/>
    <cellStyle name="20% - Accent5 62 2 2 4" xfId="26141" xr:uid="{00000000-0005-0000-0000-000069400000}"/>
    <cellStyle name="20% - Accent5 62 2 3" xfId="6645" xr:uid="{00000000-0005-0000-0000-00006A400000}"/>
    <cellStyle name="20% - Accent5 62 2 3 2" xfId="17742" xr:uid="{00000000-0005-0000-0000-00006B400000}"/>
    <cellStyle name="20% - Accent5 62 2 3 2 2" xfId="40006" xr:uid="{00000000-0005-0000-0000-00006C400000}"/>
    <cellStyle name="20% - Accent5 62 2 3 3" xfId="28914" xr:uid="{00000000-0005-0000-0000-00006D400000}"/>
    <cellStyle name="20% - Accent5 62 2 4" xfId="13158" xr:uid="{00000000-0005-0000-0000-00006E400000}"/>
    <cellStyle name="20% - Accent5 62 2 4 2" xfId="35423" xr:uid="{00000000-0005-0000-0000-00006F400000}"/>
    <cellStyle name="20% - Accent5 62 2 5" xfId="24331" xr:uid="{00000000-0005-0000-0000-000070400000}"/>
    <cellStyle name="20% - Accent5 62 3" xfId="4795" xr:uid="{00000000-0005-0000-0000-000071400000}"/>
    <cellStyle name="20% - Accent5 62 3 2" xfId="9378" xr:uid="{00000000-0005-0000-0000-000072400000}"/>
    <cellStyle name="20% - Accent5 62 3 2 2" xfId="20475" xr:uid="{00000000-0005-0000-0000-000073400000}"/>
    <cellStyle name="20% - Accent5 62 3 2 2 2" xfId="42739" xr:uid="{00000000-0005-0000-0000-000074400000}"/>
    <cellStyle name="20% - Accent5 62 3 2 3" xfId="31647" xr:uid="{00000000-0005-0000-0000-000075400000}"/>
    <cellStyle name="20% - Accent5 62 3 3" xfId="15892" xr:uid="{00000000-0005-0000-0000-000076400000}"/>
    <cellStyle name="20% - Accent5 62 3 3 2" xfId="38157" xr:uid="{00000000-0005-0000-0000-000077400000}"/>
    <cellStyle name="20% - Accent5 62 3 4" xfId="27065" xr:uid="{00000000-0005-0000-0000-000078400000}"/>
    <cellStyle name="20% - Accent5 62 4" xfId="2986" xr:uid="{00000000-0005-0000-0000-000079400000}"/>
    <cellStyle name="20% - Accent5 62 4 2" xfId="7569" xr:uid="{00000000-0005-0000-0000-00007A400000}"/>
    <cellStyle name="20% - Accent5 62 4 2 2" xfId="18666" xr:uid="{00000000-0005-0000-0000-00007B400000}"/>
    <cellStyle name="20% - Accent5 62 4 2 2 2" xfId="40930" xr:uid="{00000000-0005-0000-0000-00007C400000}"/>
    <cellStyle name="20% - Accent5 62 4 2 3" xfId="29838" xr:uid="{00000000-0005-0000-0000-00007D400000}"/>
    <cellStyle name="20% - Accent5 62 4 3" xfId="14083" xr:uid="{00000000-0005-0000-0000-00007E400000}"/>
    <cellStyle name="20% - Accent5 62 4 3 2" xfId="36348" xr:uid="{00000000-0005-0000-0000-00007F400000}"/>
    <cellStyle name="20% - Accent5 62 4 4" xfId="25256" xr:uid="{00000000-0005-0000-0000-000080400000}"/>
    <cellStyle name="20% - Accent5 62 5" xfId="5720" xr:uid="{00000000-0005-0000-0000-000081400000}"/>
    <cellStyle name="20% - Accent5 62 5 2" xfId="16817" xr:uid="{00000000-0005-0000-0000-000082400000}"/>
    <cellStyle name="20% - Accent5 62 5 2 2" xfId="39081" xr:uid="{00000000-0005-0000-0000-000083400000}"/>
    <cellStyle name="20% - Accent5 62 5 3" xfId="27989" xr:uid="{00000000-0005-0000-0000-000084400000}"/>
    <cellStyle name="20% - Accent5 62 6" xfId="12232" xr:uid="{00000000-0005-0000-0000-000085400000}"/>
    <cellStyle name="20% - Accent5 62 6 2" xfId="34498" xr:uid="{00000000-0005-0000-0000-000086400000}"/>
    <cellStyle name="20% - Accent5 62 7" xfId="23406" xr:uid="{00000000-0005-0000-0000-000087400000}"/>
    <cellStyle name="20% - Accent5 63" xfId="1136" xr:uid="{00000000-0005-0000-0000-000088400000}"/>
    <cellStyle name="20% - Accent5 63 2" xfId="2073" xr:uid="{00000000-0005-0000-0000-000089400000}"/>
    <cellStyle name="20% - Accent5 63 2 2" xfId="3884" xr:uid="{00000000-0005-0000-0000-00008A400000}"/>
    <cellStyle name="20% - Accent5 63 2 2 2" xfId="8467" xr:uid="{00000000-0005-0000-0000-00008B400000}"/>
    <cellStyle name="20% - Accent5 63 2 2 2 2" xfId="19564" xr:uid="{00000000-0005-0000-0000-00008C400000}"/>
    <cellStyle name="20% - Accent5 63 2 2 2 2 2" xfId="41828" xr:uid="{00000000-0005-0000-0000-00008D400000}"/>
    <cellStyle name="20% - Accent5 63 2 2 2 3" xfId="30736" xr:uid="{00000000-0005-0000-0000-00008E400000}"/>
    <cellStyle name="20% - Accent5 63 2 2 3" xfId="14981" xr:uid="{00000000-0005-0000-0000-00008F400000}"/>
    <cellStyle name="20% - Accent5 63 2 2 3 2" xfId="37246" xr:uid="{00000000-0005-0000-0000-000090400000}"/>
    <cellStyle name="20% - Accent5 63 2 2 4" xfId="26154" xr:uid="{00000000-0005-0000-0000-000091400000}"/>
    <cellStyle name="20% - Accent5 63 2 3" xfId="6658" xr:uid="{00000000-0005-0000-0000-000092400000}"/>
    <cellStyle name="20% - Accent5 63 2 3 2" xfId="17755" xr:uid="{00000000-0005-0000-0000-000093400000}"/>
    <cellStyle name="20% - Accent5 63 2 3 2 2" xfId="40019" xr:uid="{00000000-0005-0000-0000-000094400000}"/>
    <cellStyle name="20% - Accent5 63 2 3 3" xfId="28927" xr:uid="{00000000-0005-0000-0000-000095400000}"/>
    <cellStyle name="20% - Accent5 63 2 4" xfId="13171" xr:uid="{00000000-0005-0000-0000-000096400000}"/>
    <cellStyle name="20% - Accent5 63 2 4 2" xfId="35436" xr:uid="{00000000-0005-0000-0000-000097400000}"/>
    <cellStyle name="20% - Accent5 63 2 5" xfId="24344" xr:uid="{00000000-0005-0000-0000-000098400000}"/>
    <cellStyle name="20% - Accent5 63 3" xfId="4808" xr:uid="{00000000-0005-0000-0000-000099400000}"/>
    <cellStyle name="20% - Accent5 63 3 2" xfId="9391" xr:uid="{00000000-0005-0000-0000-00009A400000}"/>
    <cellStyle name="20% - Accent5 63 3 2 2" xfId="20488" xr:uid="{00000000-0005-0000-0000-00009B400000}"/>
    <cellStyle name="20% - Accent5 63 3 2 2 2" xfId="42752" xr:uid="{00000000-0005-0000-0000-00009C400000}"/>
    <cellStyle name="20% - Accent5 63 3 2 3" xfId="31660" xr:uid="{00000000-0005-0000-0000-00009D400000}"/>
    <cellStyle name="20% - Accent5 63 3 3" xfId="15905" xr:uid="{00000000-0005-0000-0000-00009E400000}"/>
    <cellStyle name="20% - Accent5 63 3 3 2" xfId="38170" xr:uid="{00000000-0005-0000-0000-00009F400000}"/>
    <cellStyle name="20% - Accent5 63 3 4" xfId="27078" xr:uid="{00000000-0005-0000-0000-0000A0400000}"/>
    <cellStyle name="20% - Accent5 63 4" xfId="2999" xr:uid="{00000000-0005-0000-0000-0000A1400000}"/>
    <cellStyle name="20% - Accent5 63 4 2" xfId="7582" xr:uid="{00000000-0005-0000-0000-0000A2400000}"/>
    <cellStyle name="20% - Accent5 63 4 2 2" xfId="18679" xr:uid="{00000000-0005-0000-0000-0000A3400000}"/>
    <cellStyle name="20% - Accent5 63 4 2 2 2" xfId="40943" xr:uid="{00000000-0005-0000-0000-0000A4400000}"/>
    <cellStyle name="20% - Accent5 63 4 2 3" xfId="29851" xr:uid="{00000000-0005-0000-0000-0000A5400000}"/>
    <cellStyle name="20% - Accent5 63 4 3" xfId="14096" xr:uid="{00000000-0005-0000-0000-0000A6400000}"/>
    <cellStyle name="20% - Accent5 63 4 3 2" xfId="36361" xr:uid="{00000000-0005-0000-0000-0000A7400000}"/>
    <cellStyle name="20% - Accent5 63 4 4" xfId="25269" xr:uid="{00000000-0005-0000-0000-0000A8400000}"/>
    <cellStyle name="20% - Accent5 63 5" xfId="5733" xr:uid="{00000000-0005-0000-0000-0000A9400000}"/>
    <cellStyle name="20% - Accent5 63 5 2" xfId="16830" xr:uid="{00000000-0005-0000-0000-0000AA400000}"/>
    <cellStyle name="20% - Accent5 63 5 2 2" xfId="39094" xr:uid="{00000000-0005-0000-0000-0000AB400000}"/>
    <cellStyle name="20% - Accent5 63 5 3" xfId="28002" xr:uid="{00000000-0005-0000-0000-0000AC400000}"/>
    <cellStyle name="20% - Accent5 63 6" xfId="12245" xr:uid="{00000000-0005-0000-0000-0000AD400000}"/>
    <cellStyle name="20% - Accent5 63 6 2" xfId="34511" xr:uid="{00000000-0005-0000-0000-0000AE400000}"/>
    <cellStyle name="20% - Accent5 63 7" xfId="23419" xr:uid="{00000000-0005-0000-0000-0000AF400000}"/>
    <cellStyle name="20% - Accent5 64" xfId="1151" xr:uid="{00000000-0005-0000-0000-0000B0400000}"/>
    <cellStyle name="20% - Accent5 64 2" xfId="2088" xr:uid="{00000000-0005-0000-0000-0000B1400000}"/>
    <cellStyle name="20% - Accent5 64 2 2" xfId="3897" xr:uid="{00000000-0005-0000-0000-0000B2400000}"/>
    <cellStyle name="20% - Accent5 64 2 2 2" xfId="8480" xr:uid="{00000000-0005-0000-0000-0000B3400000}"/>
    <cellStyle name="20% - Accent5 64 2 2 2 2" xfId="19577" xr:uid="{00000000-0005-0000-0000-0000B4400000}"/>
    <cellStyle name="20% - Accent5 64 2 2 2 2 2" xfId="41841" xr:uid="{00000000-0005-0000-0000-0000B5400000}"/>
    <cellStyle name="20% - Accent5 64 2 2 2 3" xfId="30749" xr:uid="{00000000-0005-0000-0000-0000B6400000}"/>
    <cellStyle name="20% - Accent5 64 2 2 3" xfId="14994" xr:uid="{00000000-0005-0000-0000-0000B7400000}"/>
    <cellStyle name="20% - Accent5 64 2 2 3 2" xfId="37259" xr:uid="{00000000-0005-0000-0000-0000B8400000}"/>
    <cellStyle name="20% - Accent5 64 2 2 4" xfId="26167" xr:uid="{00000000-0005-0000-0000-0000B9400000}"/>
    <cellStyle name="20% - Accent5 64 2 3" xfId="6671" xr:uid="{00000000-0005-0000-0000-0000BA400000}"/>
    <cellStyle name="20% - Accent5 64 2 3 2" xfId="17768" xr:uid="{00000000-0005-0000-0000-0000BB400000}"/>
    <cellStyle name="20% - Accent5 64 2 3 2 2" xfId="40032" xr:uid="{00000000-0005-0000-0000-0000BC400000}"/>
    <cellStyle name="20% - Accent5 64 2 3 3" xfId="28940" xr:uid="{00000000-0005-0000-0000-0000BD400000}"/>
    <cellStyle name="20% - Accent5 64 2 4" xfId="13185" xr:uid="{00000000-0005-0000-0000-0000BE400000}"/>
    <cellStyle name="20% - Accent5 64 2 4 2" xfId="35450" xr:uid="{00000000-0005-0000-0000-0000BF400000}"/>
    <cellStyle name="20% - Accent5 64 2 5" xfId="24358" xr:uid="{00000000-0005-0000-0000-0000C0400000}"/>
    <cellStyle name="20% - Accent5 64 3" xfId="4821" xr:uid="{00000000-0005-0000-0000-0000C1400000}"/>
    <cellStyle name="20% - Accent5 64 3 2" xfId="9404" xr:uid="{00000000-0005-0000-0000-0000C2400000}"/>
    <cellStyle name="20% - Accent5 64 3 2 2" xfId="20501" xr:uid="{00000000-0005-0000-0000-0000C3400000}"/>
    <cellStyle name="20% - Accent5 64 3 2 2 2" xfId="42765" xr:uid="{00000000-0005-0000-0000-0000C4400000}"/>
    <cellStyle name="20% - Accent5 64 3 2 3" xfId="31673" xr:uid="{00000000-0005-0000-0000-0000C5400000}"/>
    <cellStyle name="20% - Accent5 64 3 3" xfId="15918" xr:uid="{00000000-0005-0000-0000-0000C6400000}"/>
    <cellStyle name="20% - Accent5 64 3 3 2" xfId="38183" xr:uid="{00000000-0005-0000-0000-0000C7400000}"/>
    <cellStyle name="20% - Accent5 64 3 4" xfId="27091" xr:uid="{00000000-0005-0000-0000-0000C8400000}"/>
    <cellStyle name="20% - Accent5 64 4" xfId="3012" xr:uid="{00000000-0005-0000-0000-0000C9400000}"/>
    <cellStyle name="20% - Accent5 64 4 2" xfId="7595" xr:uid="{00000000-0005-0000-0000-0000CA400000}"/>
    <cellStyle name="20% - Accent5 64 4 2 2" xfId="18692" xr:uid="{00000000-0005-0000-0000-0000CB400000}"/>
    <cellStyle name="20% - Accent5 64 4 2 2 2" xfId="40956" xr:uid="{00000000-0005-0000-0000-0000CC400000}"/>
    <cellStyle name="20% - Accent5 64 4 2 3" xfId="29864" xr:uid="{00000000-0005-0000-0000-0000CD400000}"/>
    <cellStyle name="20% - Accent5 64 4 3" xfId="14109" xr:uid="{00000000-0005-0000-0000-0000CE400000}"/>
    <cellStyle name="20% - Accent5 64 4 3 2" xfId="36374" xr:uid="{00000000-0005-0000-0000-0000CF400000}"/>
    <cellStyle name="20% - Accent5 64 4 4" xfId="25282" xr:uid="{00000000-0005-0000-0000-0000D0400000}"/>
    <cellStyle name="20% - Accent5 64 5" xfId="5747" xr:uid="{00000000-0005-0000-0000-0000D1400000}"/>
    <cellStyle name="20% - Accent5 64 5 2" xfId="16844" xr:uid="{00000000-0005-0000-0000-0000D2400000}"/>
    <cellStyle name="20% - Accent5 64 5 2 2" xfId="39108" xr:uid="{00000000-0005-0000-0000-0000D3400000}"/>
    <cellStyle name="20% - Accent5 64 5 3" xfId="28016" xr:uid="{00000000-0005-0000-0000-0000D4400000}"/>
    <cellStyle name="20% - Accent5 64 6" xfId="12259" xr:uid="{00000000-0005-0000-0000-0000D5400000}"/>
    <cellStyle name="20% - Accent5 64 6 2" xfId="34525" xr:uid="{00000000-0005-0000-0000-0000D6400000}"/>
    <cellStyle name="20% - Accent5 64 7" xfId="23433" xr:uid="{00000000-0005-0000-0000-0000D7400000}"/>
    <cellStyle name="20% - Accent5 65" xfId="1164" xr:uid="{00000000-0005-0000-0000-0000D8400000}"/>
    <cellStyle name="20% - Accent5 65 2" xfId="2101" xr:uid="{00000000-0005-0000-0000-0000D9400000}"/>
    <cellStyle name="20% - Accent5 65 2 2" xfId="3910" xr:uid="{00000000-0005-0000-0000-0000DA400000}"/>
    <cellStyle name="20% - Accent5 65 2 2 2" xfId="8493" xr:uid="{00000000-0005-0000-0000-0000DB400000}"/>
    <cellStyle name="20% - Accent5 65 2 2 2 2" xfId="19590" xr:uid="{00000000-0005-0000-0000-0000DC400000}"/>
    <cellStyle name="20% - Accent5 65 2 2 2 2 2" xfId="41854" xr:uid="{00000000-0005-0000-0000-0000DD400000}"/>
    <cellStyle name="20% - Accent5 65 2 2 2 3" xfId="30762" xr:uid="{00000000-0005-0000-0000-0000DE400000}"/>
    <cellStyle name="20% - Accent5 65 2 2 3" xfId="15007" xr:uid="{00000000-0005-0000-0000-0000DF400000}"/>
    <cellStyle name="20% - Accent5 65 2 2 3 2" xfId="37272" xr:uid="{00000000-0005-0000-0000-0000E0400000}"/>
    <cellStyle name="20% - Accent5 65 2 2 4" xfId="26180" xr:uid="{00000000-0005-0000-0000-0000E1400000}"/>
    <cellStyle name="20% - Accent5 65 2 3" xfId="6684" xr:uid="{00000000-0005-0000-0000-0000E2400000}"/>
    <cellStyle name="20% - Accent5 65 2 3 2" xfId="17781" xr:uid="{00000000-0005-0000-0000-0000E3400000}"/>
    <cellStyle name="20% - Accent5 65 2 3 2 2" xfId="40045" xr:uid="{00000000-0005-0000-0000-0000E4400000}"/>
    <cellStyle name="20% - Accent5 65 2 3 3" xfId="28953" xr:uid="{00000000-0005-0000-0000-0000E5400000}"/>
    <cellStyle name="20% - Accent5 65 2 4" xfId="13198" xr:uid="{00000000-0005-0000-0000-0000E6400000}"/>
    <cellStyle name="20% - Accent5 65 2 4 2" xfId="35463" xr:uid="{00000000-0005-0000-0000-0000E7400000}"/>
    <cellStyle name="20% - Accent5 65 2 5" xfId="24371" xr:uid="{00000000-0005-0000-0000-0000E8400000}"/>
    <cellStyle name="20% - Accent5 65 3" xfId="4834" xr:uid="{00000000-0005-0000-0000-0000E9400000}"/>
    <cellStyle name="20% - Accent5 65 3 2" xfId="9417" xr:uid="{00000000-0005-0000-0000-0000EA400000}"/>
    <cellStyle name="20% - Accent5 65 3 2 2" xfId="20514" xr:uid="{00000000-0005-0000-0000-0000EB400000}"/>
    <cellStyle name="20% - Accent5 65 3 2 2 2" xfId="42778" xr:uid="{00000000-0005-0000-0000-0000EC400000}"/>
    <cellStyle name="20% - Accent5 65 3 2 3" xfId="31686" xr:uid="{00000000-0005-0000-0000-0000ED400000}"/>
    <cellStyle name="20% - Accent5 65 3 3" xfId="15931" xr:uid="{00000000-0005-0000-0000-0000EE400000}"/>
    <cellStyle name="20% - Accent5 65 3 3 2" xfId="38196" xr:uid="{00000000-0005-0000-0000-0000EF400000}"/>
    <cellStyle name="20% - Accent5 65 3 4" xfId="27104" xr:uid="{00000000-0005-0000-0000-0000F0400000}"/>
    <cellStyle name="20% - Accent5 65 4" xfId="3025" xr:uid="{00000000-0005-0000-0000-0000F1400000}"/>
    <cellStyle name="20% - Accent5 65 4 2" xfId="7608" xr:uid="{00000000-0005-0000-0000-0000F2400000}"/>
    <cellStyle name="20% - Accent5 65 4 2 2" xfId="18705" xr:uid="{00000000-0005-0000-0000-0000F3400000}"/>
    <cellStyle name="20% - Accent5 65 4 2 2 2" xfId="40969" xr:uid="{00000000-0005-0000-0000-0000F4400000}"/>
    <cellStyle name="20% - Accent5 65 4 2 3" xfId="29877" xr:uid="{00000000-0005-0000-0000-0000F5400000}"/>
    <cellStyle name="20% - Accent5 65 4 3" xfId="14122" xr:uid="{00000000-0005-0000-0000-0000F6400000}"/>
    <cellStyle name="20% - Accent5 65 4 3 2" xfId="36387" xr:uid="{00000000-0005-0000-0000-0000F7400000}"/>
    <cellStyle name="20% - Accent5 65 4 4" xfId="25295" xr:uid="{00000000-0005-0000-0000-0000F8400000}"/>
    <cellStyle name="20% - Accent5 65 5" xfId="5760" xr:uid="{00000000-0005-0000-0000-0000F9400000}"/>
    <cellStyle name="20% - Accent5 65 5 2" xfId="16857" xr:uid="{00000000-0005-0000-0000-0000FA400000}"/>
    <cellStyle name="20% - Accent5 65 5 2 2" xfId="39121" xr:uid="{00000000-0005-0000-0000-0000FB400000}"/>
    <cellStyle name="20% - Accent5 65 5 3" xfId="28029" xr:uid="{00000000-0005-0000-0000-0000FC400000}"/>
    <cellStyle name="20% - Accent5 65 6" xfId="12272" xr:uid="{00000000-0005-0000-0000-0000FD400000}"/>
    <cellStyle name="20% - Accent5 65 6 2" xfId="34538" xr:uid="{00000000-0005-0000-0000-0000FE400000}"/>
    <cellStyle name="20% - Accent5 65 7" xfId="23446" xr:uid="{00000000-0005-0000-0000-0000FF400000}"/>
    <cellStyle name="20% - Accent5 66" xfId="1177" xr:uid="{00000000-0005-0000-0000-000000410000}"/>
    <cellStyle name="20% - Accent5 66 2" xfId="2114" xr:uid="{00000000-0005-0000-0000-000001410000}"/>
    <cellStyle name="20% - Accent5 66 2 2" xfId="3923" xr:uid="{00000000-0005-0000-0000-000002410000}"/>
    <cellStyle name="20% - Accent5 66 2 2 2" xfId="8506" xr:uid="{00000000-0005-0000-0000-000003410000}"/>
    <cellStyle name="20% - Accent5 66 2 2 2 2" xfId="19603" xr:uid="{00000000-0005-0000-0000-000004410000}"/>
    <cellStyle name="20% - Accent5 66 2 2 2 2 2" xfId="41867" xr:uid="{00000000-0005-0000-0000-000005410000}"/>
    <cellStyle name="20% - Accent5 66 2 2 2 3" xfId="30775" xr:uid="{00000000-0005-0000-0000-000006410000}"/>
    <cellStyle name="20% - Accent5 66 2 2 3" xfId="15020" xr:uid="{00000000-0005-0000-0000-000007410000}"/>
    <cellStyle name="20% - Accent5 66 2 2 3 2" xfId="37285" xr:uid="{00000000-0005-0000-0000-000008410000}"/>
    <cellStyle name="20% - Accent5 66 2 2 4" xfId="26193" xr:uid="{00000000-0005-0000-0000-000009410000}"/>
    <cellStyle name="20% - Accent5 66 2 3" xfId="6697" xr:uid="{00000000-0005-0000-0000-00000A410000}"/>
    <cellStyle name="20% - Accent5 66 2 3 2" xfId="17794" xr:uid="{00000000-0005-0000-0000-00000B410000}"/>
    <cellStyle name="20% - Accent5 66 2 3 2 2" xfId="40058" xr:uid="{00000000-0005-0000-0000-00000C410000}"/>
    <cellStyle name="20% - Accent5 66 2 3 3" xfId="28966" xr:uid="{00000000-0005-0000-0000-00000D410000}"/>
    <cellStyle name="20% - Accent5 66 2 4" xfId="13211" xr:uid="{00000000-0005-0000-0000-00000E410000}"/>
    <cellStyle name="20% - Accent5 66 2 4 2" xfId="35476" xr:uid="{00000000-0005-0000-0000-00000F410000}"/>
    <cellStyle name="20% - Accent5 66 2 5" xfId="24384" xr:uid="{00000000-0005-0000-0000-000010410000}"/>
    <cellStyle name="20% - Accent5 66 3" xfId="4847" xr:uid="{00000000-0005-0000-0000-000011410000}"/>
    <cellStyle name="20% - Accent5 66 3 2" xfId="9430" xr:uid="{00000000-0005-0000-0000-000012410000}"/>
    <cellStyle name="20% - Accent5 66 3 2 2" xfId="20527" xr:uid="{00000000-0005-0000-0000-000013410000}"/>
    <cellStyle name="20% - Accent5 66 3 2 2 2" xfId="42791" xr:uid="{00000000-0005-0000-0000-000014410000}"/>
    <cellStyle name="20% - Accent5 66 3 2 3" xfId="31699" xr:uid="{00000000-0005-0000-0000-000015410000}"/>
    <cellStyle name="20% - Accent5 66 3 3" xfId="15944" xr:uid="{00000000-0005-0000-0000-000016410000}"/>
    <cellStyle name="20% - Accent5 66 3 3 2" xfId="38209" xr:uid="{00000000-0005-0000-0000-000017410000}"/>
    <cellStyle name="20% - Accent5 66 3 4" xfId="27117" xr:uid="{00000000-0005-0000-0000-000018410000}"/>
    <cellStyle name="20% - Accent5 66 4" xfId="3038" xr:uid="{00000000-0005-0000-0000-000019410000}"/>
    <cellStyle name="20% - Accent5 66 4 2" xfId="7621" xr:uid="{00000000-0005-0000-0000-00001A410000}"/>
    <cellStyle name="20% - Accent5 66 4 2 2" xfId="18718" xr:uid="{00000000-0005-0000-0000-00001B410000}"/>
    <cellStyle name="20% - Accent5 66 4 2 2 2" xfId="40982" xr:uid="{00000000-0005-0000-0000-00001C410000}"/>
    <cellStyle name="20% - Accent5 66 4 2 3" xfId="29890" xr:uid="{00000000-0005-0000-0000-00001D410000}"/>
    <cellStyle name="20% - Accent5 66 4 3" xfId="14135" xr:uid="{00000000-0005-0000-0000-00001E410000}"/>
    <cellStyle name="20% - Accent5 66 4 3 2" xfId="36400" xr:uid="{00000000-0005-0000-0000-00001F410000}"/>
    <cellStyle name="20% - Accent5 66 4 4" xfId="25308" xr:uid="{00000000-0005-0000-0000-000020410000}"/>
    <cellStyle name="20% - Accent5 66 5" xfId="5773" xr:uid="{00000000-0005-0000-0000-000021410000}"/>
    <cellStyle name="20% - Accent5 66 5 2" xfId="16870" xr:uid="{00000000-0005-0000-0000-000022410000}"/>
    <cellStyle name="20% - Accent5 66 5 2 2" xfId="39134" xr:uid="{00000000-0005-0000-0000-000023410000}"/>
    <cellStyle name="20% - Accent5 66 5 3" xfId="28042" xr:uid="{00000000-0005-0000-0000-000024410000}"/>
    <cellStyle name="20% - Accent5 66 6" xfId="12285" xr:uid="{00000000-0005-0000-0000-000025410000}"/>
    <cellStyle name="20% - Accent5 66 6 2" xfId="34551" xr:uid="{00000000-0005-0000-0000-000026410000}"/>
    <cellStyle name="20% - Accent5 66 7" xfId="23459" xr:uid="{00000000-0005-0000-0000-000027410000}"/>
    <cellStyle name="20% - Accent5 67" xfId="1190" xr:uid="{00000000-0005-0000-0000-000028410000}"/>
    <cellStyle name="20% - Accent5 67 2" xfId="2127" xr:uid="{00000000-0005-0000-0000-000029410000}"/>
    <cellStyle name="20% - Accent5 67 2 2" xfId="3936" xr:uid="{00000000-0005-0000-0000-00002A410000}"/>
    <cellStyle name="20% - Accent5 67 2 2 2" xfId="8519" xr:uid="{00000000-0005-0000-0000-00002B410000}"/>
    <cellStyle name="20% - Accent5 67 2 2 2 2" xfId="19616" xr:uid="{00000000-0005-0000-0000-00002C410000}"/>
    <cellStyle name="20% - Accent5 67 2 2 2 2 2" xfId="41880" xr:uid="{00000000-0005-0000-0000-00002D410000}"/>
    <cellStyle name="20% - Accent5 67 2 2 2 3" xfId="30788" xr:uid="{00000000-0005-0000-0000-00002E410000}"/>
    <cellStyle name="20% - Accent5 67 2 2 3" xfId="15033" xr:uid="{00000000-0005-0000-0000-00002F410000}"/>
    <cellStyle name="20% - Accent5 67 2 2 3 2" xfId="37298" xr:uid="{00000000-0005-0000-0000-000030410000}"/>
    <cellStyle name="20% - Accent5 67 2 2 4" xfId="26206" xr:uid="{00000000-0005-0000-0000-000031410000}"/>
    <cellStyle name="20% - Accent5 67 2 3" xfId="6710" xr:uid="{00000000-0005-0000-0000-000032410000}"/>
    <cellStyle name="20% - Accent5 67 2 3 2" xfId="17807" xr:uid="{00000000-0005-0000-0000-000033410000}"/>
    <cellStyle name="20% - Accent5 67 2 3 2 2" xfId="40071" xr:uid="{00000000-0005-0000-0000-000034410000}"/>
    <cellStyle name="20% - Accent5 67 2 3 3" xfId="28979" xr:uid="{00000000-0005-0000-0000-000035410000}"/>
    <cellStyle name="20% - Accent5 67 2 4" xfId="13224" xr:uid="{00000000-0005-0000-0000-000036410000}"/>
    <cellStyle name="20% - Accent5 67 2 4 2" xfId="35489" xr:uid="{00000000-0005-0000-0000-000037410000}"/>
    <cellStyle name="20% - Accent5 67 2 5" xfId="24397" xr:uid="{00000000-0005-0000-0000-000038410000}"/>
    <cellStyle name="20% - Accent5 67 3" xfId="4860" xr:uid="{00000000-0005-0000-0000-000039410000}"/>
    <cellStyle name="20% - Accent5 67 3 2" xfId="9443" xr:uid="{00000000-0005-0000-0000-00003A410000}"/>
    <cellStyle name="20% - Accent5 67 3 2 2" xfId="20540" xr:uid="{00000000-0005-0000-0000-00003B410000}"/>
    <cellStyle name="20% - Accent5 67 3 2 2 2" xfId="42804" xr:uid="{00000000-0005-0000-0000-00003C410000}"/>
    <cellStyle name="20% - Accent5 67 3 2 3" xfId="31712" xr:uid="{00000000-0005-0000-0000-00003D410000}"/>
    <cellStyle name="20% - Accent5 67 3 3" xfId="15957" xr:uid="{00000000-0005-0000-0000-00003E410000}"/>
    <cellStyle name="20% - Accent5 67 3 3 2" xfId="38222" xr:uid="{00000000-0005-0000-0000-00003F410000}"/>
    <cellStyle name="20% - Accent5 67 3 4" xfId="27130" xr:uid="{00000000-0005-0000-0000-000040410000}"/>
    <cellStyle name="20% - Accent5 67 4" xfId="3051" xr:uid="{00000000-0005-0000-0000-000041410000}"/>
    <cellStyle name="20% - Accent5 67 4 2" xfId="7634" xr:uid="{00000000-0005-0000-0000-000042410000}"/>
    <cellStyle name="20% - Accent5 67 4 2 2" xfId="18731" xr:uid="{00000000-0005-0000-0000-000043410000}"/>
    <cellStyle name="20% - Accent5 67 4 2 2 2" xfId="40995" xr:uid="{00000000-0005-0000-0000-000044410000}"/>
    <cellStyle name="20% - Accent5 67 4 2 3" xfId="29903" xr:uid="{00000000-0005-0000-0000-000045410000}"/>
    <cellStyle name="20% - Accent5 67 4 3" xfId="14148" xr:uid="{00000000-0005-0000-0000-000046410000}"/>
    <cellStyle name="20% - Accent5 67 4 3 2" xfId="36413" xr:uid="{00000000-0005-0000-0000-000047410000}"/>
    <cellStyle name="20% - Accent5 67 4 4" xfId="25321" xr:uid="{00000000-0005-0000-0000-000048410000}"/>
    <cellStyle name="20% - Accent5 67 5" xfId="5786" xr:uid="{00000000-0005-0000-0000-000049410000}"/>
    <cellStyle name="20% - Accent5 67 5 2" xfId="16883" xr:uid="{00000000-0005-0000-0000-00004A410000}"/>
    <cellStyle name="20% - Accent5 67 5 2 2" xfId="39147" xr:uid="{00000000-0005-0000-0000-00004B410000}"/>
    <cellStyle name="20% - Accent5 67 5 3" xfId="28055" xr:uid="{00000000-0005-0000-0000-00004C410000}"/>
    <cellStyle name="20% - Accent5 67 6" xfId="12298" xr:uid="{00000000-0005-0000-0000-00004D410000}"/>
    <cellStyle name="20% - Accent5 67 6 2" xfId="34564" xr:uid="{00000000-0005-0000-0000-00004E410000}"/>
    <cellStyle name="20% - Accent5 67 7" xfId="23472" xr:uid="{00000000-0005-0000-0000-00004F410000}"/>
    <cellStyle name="20% - Accent5 68" xfId="1203" xr:uid="{00000000-0005-0000-0000-000050410000}"/>
    <cellStyle name="20% - Accent5 68 2" xfId="2140" xr:uid="{00000000-0005-0000-0000-000051410000}"/>
    <cellStyle name="20% - Accent5 68 2 2" xfId="3949" xr:uid="{00000000-0005-0000-0000-000052410000}"/>
    <cellStyle name="20% - Accent5 68 2 2 2" xfId="8532" xr:uid="{00000000-0005-0000-0000-000053410000}"/>
    <cellStyle name="20% - Accent5 68 2 2 2 2" xfId="19629" xr:uid="{00000000-0005-0000-0000-000054410000}"/>
    <cellStyle name="20% - Accent5 68 2 2 2 2 2" xfId="41893" xr:uid="{00000000-0005-0000-0000-000055410000}"/>
    <cellStyle name="20% - Accent5 68 2 2 2 3" xfId="30801" xr:uid="{00000000-0005-0000-0000-000056410000}"/>
    <cellStyle name="20% - Accent5 68 2 2 3" xfId="15046" xr:uid="{00000000-0005-0000-0000-000057410000}"/>
    <cellStyle name="20% - Accent5 68 2 2 3 2" xfId="37311" xr:uid="{00000000-0005-0000-0000-000058410000}"/>
    <cellStyle name="20% - Accent5 68 2 2 4" xfId="26219" xr:uid="{00000000-0005-0000-0000-000059410000}"/>
    <cellStyle name="20% - Accent5 68 2 3" xfId="6723" xr:uid="{00000000-0005-0000-0000-00005A410000}"/>
    <cellStyle name="20% - Accent5 68 2 3 2" xfId="17820" xr:uid="{00000000-0005-0000-0000-00005B410000}"/>
    <cellStyle name="20% - Accent5 68 2 3 2 2" xfId="40084" xr:uid="{00000000-0005-0000-0000-00005C410000}"/>
    <cellStyle name="20% - Accent5 68 2 3 3" xfId="28992" xr:uid="{00000000-0005-0000-0000-00005D410000}"/>
    <cellStyle name="20% - Accent5 68 2 4" xfId="13237" xr:uid="{00000000-0005-0000-0000-00005E410000}"/>
    <cellStyle name="20% - Accent5 68 2 4 2" xfId="35502" xr:uid="{00000000-0005-0000-0000-00005F410000}"/>
    <cellStyle name="20% - Accent5 68 2 5" xfId="24410" xr:uid="{00000000-0005-0000-0000-000060410000}"/>
    <cellStyle name="20% - Accent5 68 3" xfId="4873" xr:uid="{00000000-0005-0000-0000-000061410000}"/>
    <cellStyle name="20% - Accent5 68 3 2" xfId="9456" xr:uid="{00000000-0005-0000-0000-000062410000}"/>
    <cellStyle name="20% - Accent5 68 3 2 2" xfId="20553" xr:uid="{00000000-0005-0000-0000-000063410000}"/>
    <cellStyle name="20% - Accent5 68 3 2 2 2" xfId="42817" xr:uid="{00000000-0005-0000-0000-000064410000}"/>
    <cellStyle name="20% - Accent5 68 3 2 3" xfId="31725" xr:uid="{00000000-0005-0000-0000-000065410000}"/>
    <cellStyle name="20% - Accent5 68 3 3" xfId="15970" xr:uid="{00000000-0005-0000-0000-000066410000}"/>
    <cellStyle name="20% - Accent5 68 3 3 2" xfId="38235" xr:uid="{00000000-0005-0000-0000-000067410000}"/>
    <cellStyle name="20% - Accent5 68 3 4" xfId="27143" xr:uid="{00000000-0005-0000-0000-000068410000}"/>
    <cellStyle name="20% - Accent5 68 4" xfId="3064" xr:uid="{00000000-0005-0000-0000-000069410000}"/>
    <cellStyle name="20% - Accent5 68 4 2" xfId="7647" xr:uid="{00000000-0005-0000-0000-00006A410000}"/>
    <cellStyle name="20% - Accent5 68 4 2 2" xfId="18744" xr:uid="{00000000-0005-0000-0000-00006B410000}"/>
    <cellStyle name="20% - Accent5 68 4 2 2 2" xfId="41008" xr:uid="{00000000-0005-0000-0000-00006C410000}"/>
    <cellStyle name="20% - Accent5 68 4 2 3" xfId="29916" xr:uid="{00000000-0005-0000-0000-00006D410000}"/>
    <cellStyle name="20% - Accent5 68 4 3" xfId="14161" xr:uid="{00000000-0005-0000-0000-00006E410000}"/>
    <cellStyle name="20% - Accent5 68 4 3 2" xfId="36426" xr:uid="{00000000-0005-0000-0000-00006F410000}"/>
    <cellStyle name="20% - Accent5 68 4 4" xfId="25334" xr:uid="{00000000-0005-0000-0000-000070410000}"/>
    <cellStyle name="20% - Accent5 68 5" xfId="5799" xr:uid="{00000000-0005-0000-0000-000071410000}"/>
    <cellStyle name="20% - Accent5 68 5 2" xfId="16896" xr:uid="{00000000-0005-0000-0000-000072410000}"/>
    <cellStyle name="20% - Accent5 68 5 2 2" xfId="39160" xr:uid="{00000000-0005-0000-0000-000073410000}"/>
    <cellStyle name="20% - Accent5 68 5 3" xfId="28068" xr:uid="{00000000-0005-0000-0000-000074410000}"/>
    <cellStyle name="20% - Accent5 68 6" xfId="12311" xr:uid="{00000000-0005-0000-0000-000075410000}"/>
    <cellStyle name="20% - Accent5 68 6 2" xfId="34577" xr:uid="{00000000-0005-0000-0000-000076410000}"/>
    <cellStyle name="20% - Accent5 68 7" xfId="23485" xr:uid="{00000000-0005-0000-0000-000077410000}"/>
    <cellStyle name="20% - Accent5 69" xfId="1216" xr:uid="{00000000-0005-0000-0000-000078410000}"/>
    <cellStyle name="20% - Accent5 69 2" xfId="2153" xr:uid="{00000000-0005-0000-0000-000079410000}"/>
    <cellStyle name="20% - Accent5 69 2 2" xfId="6736" xr:uid="{00000000-0005-0000-0000-00007A410000}"/>
    <cellStyle name="20% - Accent5 69 2 2 2" xfId="17833" xr:uid="{00000000-0005-0000-0000-00007B410000}"/>
    <cellStyle name="20% - Accent5 69 2 2 2 2" xfId="40097" xr:uid="{00000000-0005-0000-0000-00007C410000}"/>
    <cellStyle name="20% - Accent5 69 2 2 3" xfId="29005" xr:uid="{00000000-0005-0000-0000-00007D410000}"/>
    <cellStyle name="20% - Accent5 69 2 3" xfId="13250" xr:uid="{00000000-0005-0000-0000-00007E410000}"/>
    <cellStyle name="20% - Accent5 69 2 3 2" xfId="35515" xr:uid="{00000000-0005-0000-0000-00007F410000}"/>
    <cellStyle name="20% - Accent5 69 2 4" xfId="24423" xr:uid="{00000000-0005-0000-0000-000080410000}"/>
    <cellStyle name="20% - Accent5 69 3" xfId="3962" xr:uid="{00000000-0005-0000-0000-000081410000}"/>
    <cellStyle name="20% - Accent5 69 3 2" xfId="8545" xr:uid="{00000000-0005-0000-0000-000082410000}"/>
    <cellStyle name="20% - Accent5 69 3 2 2" xfId="19642" xr:uid="{00000000-0005-0000-0000-000083410000}"/>
    <cellStyle name="20% - Accent5 69 3 2 2 2" xfId="41906" xr:uid="{00000000-0005-0000-0000-000084410000}"/>
    <cellStyle name="20% - Accent5 69 3 2 3" xfId="30814" xr:uid="{00000000-0005-0000-0000-000085410000}"/>
    <cellStyle name="20% - Accent5 69 3 3" xfId="15059" xr:uid="{00000000-0005-0000-0000-000086410000}"/>
    <cellStyle name="20% - Accent5 69 3 3 2" xfId="37324" xr:uid="{00000000-0005-0000-0000-000087410000}"/>
    <cellStyle name="20% - Accent5 69 3 4" xfId="26232" xr:uid="{00000000-0005-0000-0000-000088410000}"/>
    <cellStyle name="20% - Accent5 69 4" xfId="5812" xr:uid="{00000000-0005-0000-0000-000089410000}"/>
    <cellStyle name="20% - Accent5 69 4 2" xfId="16909" xr:uid="{00000000-0005-0000-0000-00008A410000}"/>
    <cellStyle name="20% - Accent5 69 4 2 2" xfId="39173" xr:uid="{00000000-0005-0000-0000-00008B410000}"/>
    <cellStyle name="20% - Accent5 69 4 3" xfId="28081" xr:uid="{00000000-0005-0000-0000-00008C410000}"/>
    <cellStyle name="20% - Accent5 69 5" xfId="12324" xr:uid="{00000000-0005-0000-0000-00008D410000}"/>
    <cellStyle name="20% - Accent5 69 5 2" xfId="34590" xr:uid="{00000000-0005-0000-0000-00008E410000}"/>
    <cellStyle name="20% - Accent5 69 6" xfId="23498" xr:uid="{00000000-0005-0000-0000-00008F410000}"/>
    <cellStyle name="20% - Accent5 7" xfId="186" xr:uid="{00000000-0005-0000-0000-000090410000}"/>
    <cellStyle name="20% - Accent5 7 2" xfId="1338" xr:uid="{00000000-0005-0000-0000-000091410000}"/>
    <cellStyle name="20% - Accent5 7 2 2" xfId="3156" xr:uid="{00000000-0005-0000-0000-000092410000}"/>
    <cellStyle name="20% - Accent5 7 2 2 2" xfId="7739" xr:uid="{00000000-0005-0000-0000-000093410000}"/>
    <cellStyle name="20% - Accent5 7 2 2 2 2" xfId="18836" xr:uid="{00000000-0005-0000-0000-000094410000}"/>
    <cellStyle name="20% - Accent5 7 2 2 2 2 2" xfId="41100" xr:uid="{00000000-0005-0000-0000-000095410000}"/>
    <cellStyle name="20% - Accent5 7 2 2 2 3" xfId="30008" xr:uid="{00000000-0005-0000-0000-000096410000}"/>
    <cellStyle name="20% - Accent5 7 2 2 3" xfId="14253" xr:uid="{00000000-0005-0000-0000-000097410000}"/>
    <cellStyle name="20% - Accent5 7 2 2 3 2" xfId="36518" xr:uid="{00000000-0005-0000-0000-000098410000}"/>
    <cellStyle name="20% - Accent5 7 2 2 4" xfId="25426" xr:uid="{00000000-0005-0000-0000-000099410000}"/>
    <cellStyle name="20% - Accent5 7 2 3" xfId="5930" xr:uid="{00000000-0005-0000-0000-00009A410000}"/>
    <cellStyle name="20% - Accent5 7 2 3 2" xfId="17027" xr:uid="{00000000-0005-0000-0000-00009B410000}"/>
    <cellStyle name="20% - Accent5 7 2 3 2 2" xfId="39291" xr:uid="{00000000-0005-0000-0000-00009C410000}"/>
    <cellStyle name="20% - Accent5 7 2 3 3" xfId="28199" xr:uid="{00000000-0005-0000-0000-00009D410000}"/>
    <cellStyle name="20% - Accent5 7 2 4" xfId="12443" xr:uid="{00000000-0005-0000-0000-00009E410000}"/>
    <cellStyle name="20% - Accent5 7 2 4 2" xfId="34708" xr:uid="{00000000-0005-0000-0000-00009F410000}"/>
    <cellStyle name="20% - Accent5 7 2 5" xfId="23616" xr:uid="{00000000-0005-0000-0000-0000A0410000}"/>
    <cellStyle name="20% - Accent5 7 3" xfId="4080" xr:uid="{00000000-0005-0000-0000-0000A1410000}"/>
    <cellStyle name="20% - Accent5 7 3 2" xfId="8663" xr:uid="{00000000-0005-0000-0000-0000A2410000}"/>
    <cellStyle name="20% - Accent5 7 3 2 2" xfId="19760" xr:uid="{00000000-0005-0000-0000-0000A3410000}"/>
    <cellStyle name="20% - Accent5 7 3 2 2 2" xfId="42024" xr:uid="{00000000-0005-0000-0000-0000A4410000}"/>
    <cellStyle name="20% - Accent5 7 3 2 3" xfId="30932" xr:uid="{00000000-0005-0000-0000-0000A5410000}"/>
    <cellStyle name="20% - Accent5 7 3 3" xfId="15177" xr:uid="{00000000-0005-0000-0000-0000A6410000}"/>
    <cellStyle name="20% - Accent5 7 3 3 2" xfId="37442" xr:uid="{00000000-0005-0000-0000-0000A7410000}"/>
    <cellStyle name="20% - Accent5 7 3 4" xfId="26350" xr:uid="{00000000-0005-0000-0000-0000A8410000}"/>
    <cellStyle name="20% - Accent5 7 4" xfId="2271" xr:uid="{00000000-0005-0000-0000-0000A9410000}"/>
    <cellStyle name="20% - Accent5 7 4 2" xfId="6854" xr:uid="{00000000-0005-0000-0000-0000AA410000}"/>
    <cellStyle name="20% - Accent5 7 4 2 2" xfId="17951" xr:uid="{00000000-0005-0000-0000-0000AB410000}"/>
    <cellStyle name="20% - Accent5 7 4 2 2 2" xfId="40215" xr:uid="{00000000-0005-0000-0000-0000AC410000}"/>
    <cellStyle name="20% - Accent5 7 4 2 3" xfId="29123" xr:uid="{00000000-0005-0000-0000-0000AD410000}"/>
    <cellStyle name="20% - Accent5 7 4 3" xfId="13368" xr:uid="{00000000-0005-0000-0000-0000AE410000}"/>
    <cellStyle name="20% - Accent5 7 4 3 2" xfId="35633" xr:uid="{00000000-0005-0000-0000-0000AF410000}"/>
    <cellStyle name="20% - Accent5 7 4 4" xfId="24541" xr:uid="{00000000-0005-0000-0000-0000B0410000}"/>
    <cellStyle name="20% - Accent5 7 5" xfId="5005" xr:uid="{00000000-0005-0000-0000-0000B1410000}"/>
    <cellStyle name="20% - Accent5 7 5 2" xfId="16102" xr:uid="{00000000-0005-0000-0000-0000B2410000}"/>
    <cellStyle name="20% - Accent5 7 5 2 2" xfId="38366" xr:uid="{00000000-0005-0000-0000-0000B3410000}"/>
    <cellStyle name="20% - Accent5 7 5 3" xfId="27274" xr:uid="{00000000-0005-0000-0000-0000B4410000}"/>
    <cellStyle name="20% - Accent5 7 6" xfId="414" xr:uid="{00000000-0005-0000-0000-0000B5410000}"/>
    <cellStyle name="20% - Accent5 7 6 2" xfId="11530" xr:uid="{00000000-0005-0000-0000-0000B6410000}"/>
    <cellStyle name="20% - Accent5 7 6 2 2" xfId="33796" xr:uid="{00000000-0005-0000-0000-0000B7410000}"/>
    <cellStyle name="20% - Accent5 7 6 3" xfId="22704" xr:uid="{00000000-0005-0000-0000-0000B8410000}"/>
    <cellStyle name="20% - Accent5 7 7" xfId="11307" xr:uid="{00000000-0005-0000-0000-0000B9410000}"/>
    <cellStyle name="20% - Accent5 7 7 2" xfId="33573" xr:uid="{00000000-0005-0000-0000-0000BA410000}"/>
    <cellStyle name="20% - Accent5 7 8" xfId="22481" xr:uid="{00000000-0005-0000-0000-0000BB410000}"/>
    <cellStyle name="20% - Accent5 70" xfId="1229" xr:uid="{00000000-0005-0000-0000-0000BC410000}"/>
    <cellStyle name="20% - Accent5 70 2" xfId="2166" xr:uid="{00000000-0005-0000-0000-0000BD410000}"/>
    <cellStyle name="20% - Accent5 70 2 2" xfId="6749" xr:uid="{00000000-0005-0000-0000-0000BE410000}"/>
    <cellStyle name="20% - Accent5 70 2 2 2" xfId="17846" xr:uid="{00000000-0005-0000-0000-0000BF410000}"/>
    <cellStyle name="20% - Accent5 70 2 2 2 2" xfId="40110" xr:uid="{00000000-0005-0000-0000-0000C0410000}"/>
    <cellStyle name="20% - Accent5 70 2 2 3" xfId="29018" xr:uid="{00000000-0005-0000-0000-0000C1410000}"/>
    <cellStyle name="20% - Accent5 70 2 3" xfId="13263" xr:uid="{00000000-0005-0000-0000-0000C2410000}"/>
    <cellStyle name="20% - Accent5 70 2 3 2" xfId="35528" xr:uid="{00000000-0005-0000-0000-0000C3410000}"/>
    <cellStyle name="20% - Accent5 70 2 4" xfId="24436" xr:uid="{00000000-0005-0000-0000-0000C4410000}"/>
    <cellStyle name="20% - Accent5 70 3" xfId="3975" xr:uid="{00000000-0005-0000-0000-0000C5410000}"/>
    <cellStyle name="20% - Accent5 70 3 2" xfId="8558" xr:uid="{00000000-0005-0000-0000-0000C6410000}"/>
    <cellStyle name="20% - Accent5 70 3 2 2" xfId="19655" xr:uid="{00000000-0005-0000-0000-0000C7410000}"/>
    <cellStyle name="20% - Accent5 70 3 2 2 2" xfId="41919" xr:uid="{00000000-0005-0000-0000-0000C8410000}"/>
    <cellStyle name="20% - Accent5 70 3 2 3" xfId="30827" xr:uid="{00000000-0005-0000-0000-0000C9410000}"/>
    <cellStyle name="20% - Accent5 70 3 3" xfId="15072" xr:uid="{00000000-0005-0000-0000-0000CA410000}"/>
    <cellStyle name="20% - Accent5 70 3 3 2" xfId="37337" xr:uid="{00000000-0005-0000-0000-0000CB410000}"/>
    <cellStyle name="20% - Accent5 70 3 4" xfId="26245" xr:uid="{00000000-0005-0000-0000-0000CC410000}"/>
    <cellStyle name="20% - Accent5 70 4" xfId="5825" xr:uid="{00000000-0005-0000-0000-0000CD410000}"/>
    <cellStyle name="20% - Accent5 70 4 2" xfId="16922" xr:uid="{00000000-0005-0000-0000-0000CE410000}"/>
    <cellStyle name="20% - Accent5 70 4 2 2" xfId="39186" xr:uid="{00000000-0005-0000-0000-0000CF410000}"/>
    <cellStyle name="20% - Accent5 70 4 3" xfId="28094" xr:uid="{00000000-0005-0000-0000-0000D0410000}"/>
    <cellStyle name="20% - Accent5 70 5" xfId="12337" xr:uid="{00000000-0005-0000-0000-0000D1410000}"/>
    <cellStyle name="20% - Accent5 70 5 2" xfId="34603" xr:uid="{00000000-0005-0000-0000-0000D2410000}"/>
    <cellStyle name="20% - Accent5 70 6" xfId="23511" xr:uid="{00000000-0005-0000-0000-0000D3410000}"/>
    <cellStyle name="20% - Accent5 71" xfId="1242" xr:uid="{00000000-0005-0000-0000-0000D4410000}"/>
    <cellStyle name="20% - Accent5 71 2" xfId="2179" xr:uid="{00000000-0005-0000-0000-0000D5410000}"/>
    <cellStyle name="20% - Accent5 71 2 2" xfId="6762" xr:uid="{00000000-0005-0000-0000-0000D6410000}"/>
    <cellStyle name="20% - Accent5 71 2 2 2" xfId="17859" xr:uid="{00000000-0005-0000-0000-0000D7410000}"/>
    <cellStyle name="20% - Accent5 71 2 2 2 2" xfId="40123" xr:uid="{00000000-0005-0000-0000-0000D8410000}"/>
    <cellStyle name="20% - Accent5 71 2 2 3" xfId="29031" xr:uid="{00000000-0005-0000-0000-0000D9410000}"/>
    <cellStyle name="20% - Accent5 71 2 3" xfId="13276" xr:uid="{00000000-0005-0000-0000-0000DA410000}"/>
    <cellStyle name="20% - Accent5 71 2 3 2" xfId="35541" xr:uid="{00000000-0005-0000-0000-0000DB410000}"/>
    <cellStyle name="20% - Accent5 71 2 4" xfId="24449" xr:uid="{00000000-0005-0000-0000-0000DC410000}"/>
    <cellStyle name="20% - Accent5 71 3" xfId="3988" xr:uid="{00000000-0005-0000-0000-0000DD410000}"/>
    <cellStyle name="20% - Accent5 71 3 2" xfId="8571" xr:uid="{00000000-0005-0000-0000-0000DE410000}"/>
    <cellStyle name="20% - Accent5 71 3 2 2" xfId="19668" xr:uid="{00000000-0005-0000-0000-0000DF410000}"/>
    <cellStyle name="20% - Accent5 71 3 2 2 2" xfId="41932" xr:uid="{00000000-0005-0000-0000-0000E0410000}"/>
    <cellStyle name="20% - Accent5 71 3 2 3" xfId="30840" xr:uid="{00000000-0005-0000-0000-0000E1410000}"/>
    <cellStyle name="20% - Accent5 71 3 3" xfId="15085" xr:uid="{00000000-0005-0000-0000-0000E2410000}"/>
    <cellStyle name="20% - Accent5 71 3 3 2" xfId="37350" xr:uid="{00000000-0005-0000-0000-0000E3410000}"/>
    <cellStyle name="20% - Accent5 71 3 4" xfId="26258" xr:uid="{00000000-0005-0000-0000-0000E4410000}"/>
    <cellStyle name="20% - Accent5 71 4" xfId="5838" xr:uid="{00000000-0005-0000-0000-0000E5410000}"/>
    <cellStyle name="20% - Accent5 71 4 2" xfId="16935" xr:uid="{00000000-0005-0000-0000-0000E6410000}"/>
    <cellStyle name="20% - Accent5 71 4 2 2" xfId="39199" xr:uid="{00000000-0005-0000-0000-0000E7410000}"/>
    <cellStyle name="20% - Accent5 71 4 3" xfId="28107" xr:uid="{00000000-0005-0000-0000-0000E8410000}"/>
    <cellStyle name="20% - Accent5 71 5" xfId="12350" xr:uid="{00000000-0005-0000-0000-0000E9410000}"/>
    <cellStyle name="20% - Accent5 71 5 2" xfId="34616" xr:uid="{00000000-0005-0000-0000-0000EA410000}"/>
    <cellStyle name="20% - Accent5 71 6" xfId="23524" xr:uid="{00000000-0005-0000-0000-0000EB410000}"/>
    <cellStyle name="20% - Accent5 72" xfId="1251" xr:uid="{00000000-0005-0000-0000-0000EC410000}"/>
    <cellStyle name="20% - Accent5 72 2" xfId="3072" xr:uid="{00000000-0005-0000-0000-0000ED410000}"/>
    <cellStyle name="20% - Accent5 72 2 2" xfId="7655" xr:uid="{00000000-0005-0000-0000-0000EE410000}"/>
    <cellStyle name="20% - Accent5 72 2 2 2" xfId="18752" xr:uid="{00000000-0005-0000-0000-0000EF410000}"/>
    <cellStyle name="20% - Accent5 72 2 2 2 2" xfId="41016" xr:uid="{00000000-0005-0000-0000-0000F0410000}"/>
    <cellStyle name="20% - Accent5 72 2 2 3" xfId="29924" xr:uid="{00000000-0005-0000-0000-0000F1410000}"/>
    <cellStyle name="20% - Accent5 72 2 3" xfId="14169" xr:uid="{00000000-0005-0000-0000-0000F2410000}"/>
    <cellStyle name="20% - Accent5 72 2 3 2" xfId="36434" xr:uid="{00000000-0005-0000-0000-0000F3410000}"/>
    <cellStyle name="20% - Accent5 72 2 4" xfId="25342" xr:uid="{00000000-0005-0000-0000-0000F4410000}"/>
    <cellStyle name="20% - Accent5 72 3" xfId="5846" xr:uid="{00000000-0005-0000-0000-0000F5410000}"/>
    <cellStyle name="20% - Accent5 72 3 2" xfId="16943" xr:uid="{00000000-0005-0000-0000-0000F6410000}"/>
    <cellStyle name="20% - Accent5 72 3 2 2" xfId="39207" xr:uid="{00000000-0005-0000-0000-0000F7410000}"/>
    <cellStyle name="20% - Accent5 72 3 3" xfId="28115" xr:uid="{00000000-0005-0000-0000-0000F8410000}"/>
    <cellStyle name="20% - Accent5 72 4" xfId="12359" xr:uid="{00000000-0005-0000-0000-0000F9410000}"/>
    <cellStyle name="20% - Accent5 72 4 2" xfId="34624" xr:uid="{00000000-0005-0000-0000-0000FA410000}"/>
    <cellStyle name="20% - Accent5 72 5" xfId="23532" xr:uid="{00000000-0005-0000-0000-0000FB410000}"/>
    <cellStyle name="20% - Accent5 73" xfId="3996" xr:uid="{00000000-0005-0000-0000-0000FC410000}"/>
    <cellStyle name="20% - Accent5 73 2" xfId="8579" xr:uid="{00000000-0005-0000-0000-0000FD410000}"/>
    <cellStyle name="20% - Accent5 73 2 2" xfId="19676" xr:uid="{00000000-0005-0000-0000-0000FE410000}"/>
    <cellStyle name="20% - Accent5 73 2 2 2" xfId="41940" xr:uid="{00000000-0005-0000-0000-0000FF410000}"/>
    <cellStyle name="20% - Accent5 73 2 3" xfId="30848" xr:uid="{00000000-0005-0000-0000-000000420000}"/>
    <cellStyle name="20% - Accent5 73 3" xfId="15093" xr:uid="{00000000-0005-0000-0000-000001420000}"/>
    <cellStyle name="20% - Accent5 73 3 2" xfId="37358" xr:uid="{00000000-0005-0000-0000-000002420000}"/>
    <cellStyle name="20% - Accent5 73 4" xfId="26266" xr:uid="{00000000-0005-0000-0000-000003420000}"/>
    <cellStyle name="20% - Accent5 74" xfId="2187" xr:uid="{00000000-0005-0000-0000-000004420000}"/>
    <cellStyle name="20% - Accent5 74 2" xfId="6770" xr:uid="{00000000-0005-0000-0000-000005420000}"/>
    <cellStyle name="20% - Accent5 74 2 2" xfId="17867" xr:uid="{00000000-0005-0000-0000-000006420000}"/>
    <cellStyle name="20% - Accent5 74 2 2 2" xfId="40131" xr:uid="{00000000-0005-0000-0000-000007420000}"/>
    <cellStyle name="20% - Accent5 74 2 3" xfId="29039" xr:uid="{00000000-0005-0000-0000-000008420000}"/>
    <cellStyle name="20% - Accent5 74 3" xfId="13284" xr:uid="{00000000-0005-0000-0000-000009420000}"/>
    <cellStyle name="20% - Accent5 74 3 2" xfId="35549" xr:uid="{00000000-0005-0000-0000-00000A420000}"/>
    <cellStyle name="20% - Accent5 74 4" xfId="24457" xr:uid="{00000000-0005-0000-0000-00000B420000}"/>
    <cellStyle name="20% - Accent5 75" xfId="4886" xr:uid="{00000000-0005-0000-0000-00000C420000}"/>
    <cellStyle name="20% - Accent5 75 2" xfId="9469" xr:uid="{00000000-0005-0000-0000-00000D420000}"/>
    <cellStyle name="20% - Accent5 75 2 2" xfId="20566" xr:uid="{00000000-0005-0000-0000-00000E420000}"/>
    <cellStyle name="20% - Accent5 75 2 2 2" xfId="42830" xr:uid="{00000000-0005-0000-0000-00000F420000}"/>
    <cellStyle name="20% - Accent5 75 2 3" xfId="31738" xr:uid="{00000000-0005-0000-0000-000010420000}"/>
    <cellStyle name="20% - Accent5 75 3" xfId="15983" xr:uid="{00000000-0005-0000-0000-000011420000}"/>
    <cellStyle name="20% - Accent5 75 3 2" xfId="38248" xr:uid="{00000000-0005-0000-0000-000012420000}"/>
    <cellStyle name="20% - Accent5 75 4" xfId="27156" xr:uid="{00000000-0005-0000-0000-000013420000}"/>
    <cellStyle name="20% - Accent5 76" xfId="4912" xr:uid="{00000000-0005-0000-0000-000014420000}"/>
    <cellStyle name="20% - Accent5 76 2" xfId="16009" xr:uid="{00000000-0005-0000-0000-000015420000}"/>
    <cellStyle name="20% - Accent5 76 2 2" xfId="38274" xr:uid="{00000000-0005-0000-0000-000016420000}"/>
    <cellStyle name="20% - Accent5 76 3" xfId="27182" xr:uid="{00000000-0005-0000-0000-000017420000}"/>
    <cellStyle name="20% - Accent5 77" xfId="4921" xr:uid="{00000000-0005-0000-0000-000018420000}"/>
    <cellStyle name="20% - Accent5 77 2" xfId="16018" xr:uid="{00000000-0005-0000-0000-000019420000}"/>
    <cellStyle name="20% - Accent5 77 2 2" xfId="38282" xr:uid="{00000000-0005-0000-0000-00001A420000}"/>
    <cellStyle name="20% - Accent5 77 3" xfId="27190" xr:uid="{00000000-0005-0000-0000-00001B420000}"/>
    <cellStyle name="20% - Accent5 78" xfId="9495" xr:uid="{00000000-0005-0000-0000-00001C420000}"/>
    <cellStyle name="20% - Accent5 78 2" xfId="20592" xr:uid="{00000000-0005-0000-0000-00001D420000}"/>
    <cellStyle name="20% - Accent5 78 2 2" xfId="42856" xr:uid="{00000000-0005-0000-0000-00001E420000}"/>
    <cellStyle name="20% - Accent5 78 3" xfId="31764" xr:uid="{00000000-0005-0000-0000-00001F420000}"/>
    <cellStyle name="20% - Accent5 79" xfId="9509" xr:uid="{00000000-0005-0000-0000-000020420000}"/>
    <cellStyle name="20% - Accent5 79 2" xfId="20605" xr:uid="{00000000-0005-0000-0000-000021420000}"/>
    <cellStyle name="20% - Accent5 79 2 2" xfId="42869" xr:uid="{00000000-0005-0000-0000-000022420000}"/>
    <cellStyle name="20% - Accent5 79 3" xfId="31777" xr:uid="{00000000-0005-0000-0000-000023420000}"/>
    <cellStyle name="20% - Accent5 8" xfId="199" xr:uid="{00000000-0005-0000-0000-000024420000}"/>
    <cellStyle name="20% - Accent5 8 2" xfId="1351" xr:uid="{00000000-0005-0000-0000-000025420000}"/>
    <cellStyle name="20% - Accent5 8 2 2" xfId="3169" xr:uid="{00000000-0005-0000-0000-000026420000}"/>
    <cellStyle name="20% - Accent5 8 2 2 2" xfId="7752" xr:uid="{00000000-0005-0000-0000-000027420000}"/>
    <cellStyle name="20% - Accent5 8 2 2 2 2" xfId="18849" xr:uid="{00000000-0005-0000-0000-000028420000}"/>
    <cellStyle name="20% - Accent5 8 2 2 2 2 2" xfId="41113" xr:uid="{00000000-0005-0000-0000-000029420000}"/>
    <cellStyle name="20% - Accent5 8 2 2 2 3" xfId="30021" xr:uid="{00000000-0005-0000-0000-00002A420000}"/>
    <cellStyle name="20% - Accent5 8 2 2 3" xfId="14266" xr:uid="{00000000-0005-0000-0000-00002B420000}"/>
    <cellStyle name="20% - Accent5 8 2 2 3 2" xfId="36531" xr:uid="{00000000-0005-0000-0000-00002C420000}"/>
    <cellStyle name="20% - Accent5 8 2 2 4" xfId="25439" xr:uid="{00000000-0005-0000-0000-00002D420000}"/>
    <cellStyle name="20% - Accent5 8 2 3" xfId="5943" xr:uid="{00000000-0005-0000-0000-00002E420000}"/>
    <cellStyle name="20% - Accent5 8 2 3 2" xfId="17040" xr:uid="{00000000-0005-0000-0000-00002F420000}"/>
    <cellStyle name="20% - Accent5 8 2 3 2 2" xfId="39304" xr:uid="{00000000-0005-0000-0000-000030420000}"/>
    <cellStyle name="20% - Accent5 8 2 3 3" xfId="28212" xr:uid="{00000000-0005-0000-0000-000031420000}"/>
    <cellStyle name="20% - Accent5 8 2 4" xfId="12456" xr:uid="{00000000-0005-0000-0000-000032420000}"/>
    <cellStyle name="20% - Accent5 8 2 4 2" xfId="34721" xr:uid="{00000000-0005-0000-0000-000033420000}"/>
    <cellStyle name="20% - Accent5 8 2 5" xfId="23629" xr:uid="{00000000-0005-0000-0000-000034420000}"/>
    <cellStyle name="20% - Accent5 8 3" xfId="4093" xr:uid="{00000000-0005-0000-0000-000035420000}"/>
    <cellStyle name="20% - Accent5 8 3 2" xfId="8676" xr:uid="{00000000-0005-0000-0000-000036420000}"/>
    <cellStyle name="20% - Accent5 8 3 2 2" xfId="19773" xr:uid="{00000000-0005-0000-0000-000037420000}"/>
    <cellStyle name="20% - Accent5 8 3 2 2 2" xfId="42037" xr:uid="{00000000-0005-0000-0000-000038420000}"/>
    <cellStyle name="20% - Accent5 8 3 2 3" xfId="30945" xr:uid="{00000000-0005-0000-0000-000039420000}"/>
    <cellStyle name="20% - Accent5 8 3 3" xfId="15190" xr:uid="{00000000-0005-0000-0000-00003A420000}"/>
    <cellStyle name="20% - Accent5 8 3 3 2" xfId="37455" xr:uid="{00000000-0005-0000-0000-00003B420000}"/>
    <cellStyle name="20% - Accent5 8 3 4" xfId="26363" xr:uid="{00000000-0005-0000-0000-00003C420000}"/>
    <cellStyle name="20% - Accent5 8 4" xfId="2284" xr:uid="{00000000-0005-0000-0000-00003D420000}"/>
    <cellStyle name="20% - Accent5 8 4 2" xfId="6867" xr:uid="{00000000-0005-0000-0000-00003E420000}"/>
    <cellStyle name="20% - Accent5 8 4 2 2" xfId="17964" xr:uid="{00000000-0005-0000-0000-00003F420000}"/>
    <cellStyle name="20% - Accent5 8 4 2 2 2" xfId="40228" xr:uid="{00000000-0005-0000-0000-000040420000}"/>
    <cellStyle name="20% - Accent5 8 4 2 3" xfId="29136" xr:uid="{00000000-0005-0000-0000-000041420000}"/>
    <cellStyle name="20% - Accent5 8 4 3" xfId="13381" xr:uid="{00000000-0005-0000-0000-000042420000}"/>
    <cellStyle name="20% - Accent5 8 4 3 2" xfId="35646" xr:uid="{00000000-0005-0000-0000-000043420000}"/>
    <cellStyle name="20% - Accent5 8 4 4" xfId="24554" xr:uid="{00000000-0005-0000-0000-000044420000}"/>
    <cellStyle name="20% - Accent5 8 5" xfId="5018" xr:uid="{00000000-0005-0000-0000-000045420000}"/>
    <cellStyle name="20% - Accent5 8 5 2" xfId="16115" xr:uid="{00000000-0005-0000-0000-000046420000}"/>
    <cellStyle name="20% - Accent5 8 5 2 2" xfId="38379" xr:uid="{00000000-0005-0000-0000-000047420000}"/>
    <cellStyle name="20% - Accent5 8 5 3" xfId="27287" xr:uid="{00000000-0005-0000-0000-000048420000}"/>
    <cellStyle name="20% - Accent5 8 6" xfId="427" xr:uid="{00000000-0005-0000-0000-000049420000}"/>
    <cellStyle name="20% - Accent5 8 6 2" xfId="11543" xr:uid="{00000000-0005-0000-0000-00004A420000}"/>
    <cellStyle name="20% - Accent5 8 6 2 2" xfId="33809" xr:uid="{00000000-0005-0000-0000-00004B420000}"/>
    <cellStyle name="20% - Accent5 8 6 3" xfId="22717" xr:uid="{00000000-0005-0000-0000-00004C420000}"/>
    <cellStyle name="20% - Accent5 8 7" xfId="11320" xr:uid="{00000000-0005-0000-0000-00004D420000}"/>
    <cellStyle name="20% - Accent5 8 7 2" xfId="33586" xr:uid="{00000000-0005-0000-0000-00004E420000}"/>
    <cellStyle name="20% - Accent5 8 8" xfId="22494" xr:uid="{00000000-0005-0000-0000-00004F420000}"/>
    <cellStyle name="20% - Accent5 80" xfId="9522" xr:uid="{00000000-0005-0000-0000-000050420000}"/>
    <cellStyle name="20% - Accent5 80 2" xfId="20618" xr:uid="{00000000-0005-0000-0000-000051420000}"/>
    <cellStyle name="20% - Accent5 80 2 2" xfId="42882" xr:uid="{00000000-0005-0000-0000-000052420000}"/>
    <cellStyle name="20% - Accent5 80 3" xfId="31790" xr:uid="{00000000-0005-0000-0000-000053420000}"/>
    <cellStyle name="20% - Accent5 81" xfId="9535" xr:uid="{00000000-0005-0000-0000-000054420000}"/>
    <cellStyle name="20% - Accent5 81 2" xfId="20631" xr:uid="{00000000-0005-0000-0000-000055420000}"/>
    <cellStyle name="20% - Accent5 81 2 2" xfId="42895" xr:uid="{00000000-0005-0000-0000-000056420000}"/>
    <cellStyle name="20% - Accent5 81 3" xfId="31803" xr:uid="{00000000-0005-0000-0000-000057420000}"/>
    <cellStyle name="20% - Accent5 82" xfId="9561" xr:uid="{00000000-0005-0000-0000-000058420000}"/>
    <cellStyle name="20% - Accent5 82 2" xfId="20657" xr:uid="{00000000-0005-0000-0000-000059420000}"/>
    <cellStyle name="20% - Accent5 82 2 2" xfId="42921" xr:uid="{00000000-0005-0000-0000-00005A420000}"/>
    <cellStyle name="20% - Accent5 82 3" xfId="31829" xr:uid="{00000000-0005-0000-0000-00005B420000}"/>
    <cellStyle name="20% - Accent5 83" xfId="9587" xr:uid="{00000000-0005-0000-0000-00005C420000}"/>
    <cellStyle name="20% - Accent5 83 2" xfId="20683" xr:uid="{00000000-0005-0000-0000-00005D420000}"/>
    <cellStyle name="20% - Accent5 83 2 2" xfId="42947" xr:uid="{00000000-0005-0000-0000-00005E420000}"/>
    <cellStyle name="20% - Accent5 83 3" xfId="31855" xr:uid="{00000000-0005-0000-0000-00005F420000}"/>
    <cellStyle name="20% - Accent5 84" xfId="9613" xr:uid="{00000000-0005-0000-0000-000060420000}"/>
    <cellStyle name="20% - Accent5 84 2" xfId="20709" xr:uid="{00000000-0005-0000-0000-000061420000}"/>
    <cellStyle name="20% - Accent5 84 2 2" xfId="42973" xr:uid="{00000000-0005-0000-0000-000062420000}"/>
    <cellStyle name="20% - Accent5 84 3" xfId="31881" xr:uid="{00000000-0005-0000-0000-000063420000}"/>
    <cellStyle name="20% - Accent5 85" xfId="9639" xr:uid="{00000000-0005-0000-0000-000064420000}"/>
    <cellStyle name="20% - Accent5 85 2" xfId="20735" xr:uid="{00000000-0005-0000-0000-000065420000}"/>
    <cellStyle name="20% - Accent5 85 2 2" xfId="42999" xr:uid="{00000000-0005-0000-0000-000066420000}"/>
    <cellStyle name="20% - Accent5 85 3" xfId="31907" xr:uid="{00000000-0005-0000-0000-000067420000}"/>
    <cellStyle name="20% - Accent5 86" xfId="9665" xr:uid="{00000000-0005-0000-0000-000068420000}"/>
    <cellStyle name="20% - Accent5 86 2" xfId="20761" xr:uid="{00000000-0005-0000-0000-000069420000}"/>
    <cellStyle name="20% - Accent5 86 2 2" xfId="43025" xr:uid="{00000000-0005-0000-0000-00006A420000}"/>
    <cellStyle name="20% - Accent5 86 3" xfId="31933" xr:uid="{00000000-0005-0000-0000-00006B420000}"/>
    <cellStyle name="20% - Accent5 87" xfId="9691" xr:uid="{00000000-0005-0000-0000-00006C420000}"/>
    <cellStyle name="20% - Accent5 87 2" xfId="20787" xr:uid="{00000000-0005-0000-0000-00006D420000}"/>
    <cellStyle name="20% - Accent5 87 2 2" xfId="43051" xr:uid="{00000000-0005-0000-0000-00006E420000}"/>
    <cellStyle name="20% - Accent5 87 3" xfId="31959" xr:uid="{00000000-0005-0000-0000-00006F420000}"/>
    <cellStyle name="20% - Accent5 88" xfId="9717" xr:uid="{00000000-0005-0000-0000-000070420000}"/>
    <cellStyle name="20% - Accent5 88 2" xfId="20813" xr:uid="{00000000-0005-0000-0000-000071420000}"/>
    <cellStyle name="20% - Accent5 88 2 2" xfId="43077" xr:uid="{00000000-0005-0000-0000-000072420000}"/>
    <cellStyle name="20% - Accent5 88 3" xfId="31985" xr:uid="{00000000-0005-0000-0000-000073420000}"/>
    <cellStyle name="20% - Accent5 89" xfId="9743" xr:uid="{00000000-0005-0000-0000-000074420000}"/>
    <cellStyle name="20% - Accent5 89 2" xfId="20839" xr:uid="{00000000-0005-0000-0000-000075420000}"/>
    <cellStyle name="20% - Accent5 89 2 2" xfId="43103" xr:uid="{00000000-0005-0000-0000-000076420000}"/>
    <cellStyle name="20% - Accent5 89 3" xfId="32011" xr:uid="{00000000-0005-0000-0000-000077420000}"/>
    <cellStyle name="20% - Accent5 9" xfId="212" xr:uid="{00000000-0005-0000-0000-000078420000}"/>
    <cellStyle name="20% - Accent5 9 2" xfId="1364" xr:uid="{00000000-0005-0000-0000-000079420000}"/>
    <cellStyle name="20% - Accent5 9 2 2" xfId="3182" xr:uid="{00000000-0005-0000-0000-00007A420000}"/>
    <cellStyle name="20% - Accent5 9 2 2 2" xfId="7765" xr:uid="{00000000-0005-0000-0000-00007B420000}"/>
    <cellStyle name="20% - Accent5 9 2 2 2 2" xfId="18862" xr:uid="{00000000-0005-0000-0000-00007C420000}"/>
    <cellStyle name="20% - Accent5 9 2 2 2 2 2" xfId="41126" xr:uid="{00000000-0005-0000-0000-00007D420000}"/>
    <cellStyle name="20% - Accent5 9 2 2 2 3" xfId="30034" xr:uid="{00000000-0005-0000-0000-00007E420000}"/>
    <cellStyle name="20% - Accent5 9 2 2 3" xfId="14279" xr:uid="{00000000-0005-0000-0000-00007F420000}"/>
    <cellStyle name="20% - Accent5 9 2 2 3 2" xfId="36544" xr:uid="{00000000-0005-0000-0000-000080420000}"/>
    <cellStyle name="20% - Accent5 9 2 2 4" xfId="25452" xr:uid="{00000000-0005-0000-0000-000081420000}"/>
    <cellStyle name="20% - Accent5 9 2 3" xfId="5956" xr:uid="{00000000-0005-0000-0000-000082420000}"/>
    <cellStyle name="20% - Accent5 9 2 3 2" xfId="17053" xr:uid="{00000000-0005-0000-0000-000083420000}"/>
    <cellStyle name="20% - Accent5 9 2 3 2 2" xfId="39317" xr:uid="{00000000-0005-0000-0000-000084420000}"/>
    <cellStyle name="20% - Accent5 9 2 3 3" xfId="28225" xr:uid="{00000000-0005-0000-0000-000085420000}"/>
    <cellStyle name="20% - Accent5 9 2 4" xfId="12469" xr:uid="{00000000-0005-0000-0000-000086420000}"/>
    <cellStyle name="20% - Accent5 9 2 4 2" xfId="34734" xr:uid="{00000000-0005-0000-0000-000087420000}"/>
    <cellStyle name="20% - Accent5 9 2 5" xfId="23642" xr:uid="{00000000-0005-0000-0000-000088420000}"/>
    <cellStyle name="20% - Accent5 9 3" xfId="4106" xr:uid="{00000000-0005-0000-0000-000089420000}"/>
    <cellStyle name="20% - Accent5 9 3 2" xfId="8689" xr:uid="{00000000-0005-0000-0000-00008A420000}"/>
    <cellStyle name="20% - Accent5 9 3 2 2" xfId="19786" xr:uid="{00000000-0005-0000-0000-00008B420000}"/>
    <cellStyle name="20% - Accent5 9 3 2 2 2" xfId="42050" xr:uid="{00000000-0005-0000-0000-00008C420000}"/>
    <cellStyle name="20% - Accent5 9 3 2 3" xfId="30958" xr:uid="{00000000-0005-0000-0000-00008D420000}"/>
    <cellStyle name="20% - Accent5 9 3 3" xfId="15203" xr:uid="{00000000-0005-0000-0000-00008E420000}"/>
    <cellStyle name="20% - Accent5 9 3 3 2" xfId="37468" xr:uid="{00000000-0005-0000-0000-00008F420000}"/>
    <cellStyle name="20% - Accent5 9 3 4" xfId="26376" xr:uid="{00000000-0005-0000-0000-000090420000}"/>
    <cellStyle name="20% - Accent5 9 4" xfId="2297" xr:uid="{00000000-0005-0000-0000-000091420000}"/>
    <cellStyle name="20% - Accent5 9 4 2" xfId="6880" xr:uid="{00000000-0005-0000-0000-000092420000}"/>
    <cellStyle name="20% - Accent5 9 4 2 2" xfId="17977" xr:uid="{00000000-0005-0000-0000-000093420000}"/>
    <cellStyle name="20% - Accent5 9 4 2 2 2" xfId="40241" xr:uid="{00000000-0005-0000-0000-000094420000}"/>
    <cellStyle name="20% - Accent5 9 4 2 3" xfId="29149" xr:uid="{00000000-0005-0000-0000-000095420000}"/>
    <cellStyle name="20% - Accent5 9 4 3" xfId="13394" xr:uid="{00000000-0005-0000-0000-000096420000}"/>
    <cellStyle name="20% - Accent5 9 4 3 2" xfId="35659" xr:uid="{00000000-0005-0000-0000-000097420000}"/>
    <cellStyle name="20% - Accent5 9 4 4" xfId="24567" xr:uid="{00000000-0005-0000-0000-000098420000}"/>
    <cellStyle name="20% - Accent5 9 5" xfId="5031" xr:uid="{00000000-0005-0000-0000-000099420000}"/>
    <cellStyle name="20% - Accent5 9 5 2" xfId="16128" xr:uid="{00000000-0005-0000-0000-00009A420000}"/>
    <cellStyle name="20% - Accent5 9 5 2 2" xfId="38392" xr:uid="{00000000-0005-0000-0000-00009B420000}"/>
    <cellStyle name="20% - Accent5 9 5 3" xfId="27300" xr:uid="{00000000-0005-0000-0000-00009C420000}"/>
    <cellStyle name="20% - Accent5 9 6" xfId="440" xr:uid="{00000000-0005-0000-0000-00009D420000}"/>
    <cellStyle name="20% - Accent5 9 6 2" xfId="11556" xr:uid="{00000000-0005-0000-0000-00009E420000}"/>
    <cellStyle name="20% - Accent5 9 6 2 2" xfId="33822" xr:uid="{00000000-0005-0000-0000-00009F420000}"/>
    <cellStyle name="20% - Accent5 9 6 3" xfId="22730" xr:uid="{00000000-0005-0000-0000-0000A0420000}"/>
    <cellStyle name="20% - Accent5 9 7" xfId="11333" xr:uid="{00000000-0005-0000-0000-0000A1420000}"/>
    <cellStyle name="20% - Accent5 9 7 2" xfId="33599" xr:uid="{00000000-0005-0000-0000-0000A2420000}"/>
    <cellStyle name="20% - Accent5 9 8" xfId="22507" xr:uid="{00000000-0005-0000-0000-0000A3420000}"/>
    <cellStyle name="20% - Accent5 90" xfId="9769" xr:uid="{00000000-0005-0000-0000-0000A4420000}"/>
    <cellStyle name="20% - Accent5 90 2" xfId="20865" xr:uid="{00000000-0005-0000-0000-0000A5420000}"/>
    <cellStyle name="20% - Accent5 90 2 2" xfId="43129" xr:uid="{00000000-0005-0000-0000-0000A6420000}"/>
    <cellStyle name="20% - Accent5 90 3" xfId="32037" xr:uid="{00000000-0005-0000-0000-0000A7420000}"/>
    <cellStyle name="20% - Accent5 91" xfId="9795" xr:uid="{00000000-0005-0000-0000-0000A8420000}"/>
    <cellStyle name="20% - Accent5 91 2" xfId="20891" xr:uid="{00000000-0005-0000-0000-0000A9420000}"/>
    <cellStyle name="20% - Accent5 91 2 2" xfId="43155" xr:uid="{00000000-0005-0000-0000-0000AA420000}"/>
    <cellStyle name="20% - Accent5 91 3" xfId="32063" xr:uid="{00000000-0005-0000-0000-0000AB420000}"/>
    <cellStyle name="20% - Accent5 92" xfId="9821" xr:uid="{00000000-0005-0000-0000-0000AC420000}"/>
    <cellStyle name="20% - Accent5 92 2" xfId="20917" xr:uid="{00000000-0005-0000-0000-0000AD420000}"/>
    <cellStyle name="20% - Accent5 92 2 2" xfId="43181" xr:uid="{00000000-0005-0000-0000-0000AE420000}"/>
    <cellStyle name="20% - Accent5 92 3" xfId="32089" xr:uid="{00000000-0005-0000-0000-0000AF420000}"/>
    <cellStyle name="20% - Accent5 93" xfId="9847" xr:uid="{00000000-0005-0000-0000-0000B0420000}"/>
    <cellStyle name="20% - Accent5 93 2" xfId="20943" xr:uid="{00000000-0005-0000-0000-0000B1420000}"/>
    <cellStyle name="20% - Accent5 93 2 2" xfId="43207" xr:uid="{00000000-0005-0000-0000-0000B2420000}"/>
    <cellStyle name="20% - Accent5 93 3" xfId="32115" xr:uid="{00000000-0005-0000-0000-0000B3420000}"/>
    <cellStyle name="20% - Accent5 94" xfId="9873" xr:uid="{00000000-0005-0000-0000-0000B4420000}"/>
    <cellStyle name="20% - Accent5 94 2" xfId="20969" xr:uid="{00000000-0005-0000-0000-0000B5420000}"/>
    <cellStyle name="20% - Accent5 94 2 2" xfId="43233" xr:uid="{00000000-0005-0000-0000-0000B6420000}"/>
    <cellStyle name="20% - Accent5 94 3" xfId="32141" xr:uid="{00000000-0005-0000-0000-0000B7420000}"/>
    <cellStyle name="20% - Accent5 95" xfId="9899" xr:uid="{00000000-0005-0000-0000-0000B8420000}"/>
    <cellStyle name="20% - Accent5 95 2" xfId="20995" xr:uid="{00000000-0005-0000-0000-0000B9420000}"/>
    <cellStyle name="20% - Accent5 95 2 2" xfId="43259" xr:uid="{00000000-0005-0000-0000-0000BA420000}"/>
    <cellStyle name="20% - Accent5 95 3" xfId="32167" xr:uid="{00000000-0005-0000-0000-0000BB420000}"/>
    <cellStyle name="20% - Accent5 96" xfId="9912" xr:uid="{00000000-0005-0000-0000-0000BC420000}"/>
    <cellStyle name="20% - Accent5 96 2" xfId="21008" xr:uid="{00000000-0005-0000-0000-0000BD420000}"/>
    <cellStyle name="20% - Accent5 96 2 2" xfId="43272" xr:uid="{00000000-0005-0000-0000-0000BE420000}"/>
    <cellStyle name="20% - Accent5 96 3" xfId="32180" xr:uid="{00000000-0005-0000-0000-0000BF420000}"/>
    <cellStyle name="20% - Accent5 97" xfId="9938" xr:uid="{00000000-0005-0000-0000-0000C0420000}"/>
    <cellStyle name="20% - Accent5 97 2" xfId="21034" xr:uid="{00000000-0005-0000-0000-0000C1420000}"/>
    <cellStyle name="20% - Accent5 97 2 2" xfId="43298" xr:uid="{00000000-0005-0000-0000-0000C2420000}"/>
    <cellStyle name="20% - Accent5 97 3" xfId="32206" xr:uid="{00000000-0005-0000-0000-0000C3420000}"/>
    <cellStyle name="20% - Accent5 98" xfId="9951" xr:uid="{00000000-0005-0000-0000-0000C4420000}"/>
    <cellStyle name="20% - Accent5 98 2" xfId="21047" xr:uid="{00000000-0005-0000-0000-0000C5420000}"/>
    <cellStyle name="20% - Accent5 98 2 2" xfId="43311" xr:uid="{00000000-0005-0000-0000-0000C6420000}"/>
    <cellStyle name="20% - Accent5 98 3" xfId="32219" xr:uid="{00000000-0005-0000-0000-0000C7420000}"/>
    <cellStyle name="20% - Accent5 99" xfId="9964" xr:uid="{00000000-0005-0000-0000-0000C8420000}"/>
    <cellStyle name="20% - Accent5 99 2" xfId="21060" xr:uid="{00000000-0005-0000-0000-0000C9420000}"/>
    <cellStyle name="20% - Accent5 99 2 2" xfId="43324" xr:uid="{00000000-0005-0000-0000-0000CA420000}"/>
    <cellStyle name="20% - Accent5 99 3" xfId="32232" xr:uid="{00000000-0005-0000-0000-0000CB420000}"/>
    <cellStyle name="20% - Accent6" xfId="92" builtinId="50" customBuiltin="1"/>
    <cellStyle name="20% - Accent6 10" xfId="227" xr:uid="{00000000-0005-0000-0000-0000CD420000}"/>
    <cellStyle name="20% - Accent6 10 2" xfId="1379" xr:uid="{00000000-0005-0000-0000-0000CE420000}"/>
    <cellStyle name="20% - Accent6 10 2 2" xfId="3197" xr:uid="{00000000-0005-0000-0000-0000CF420000}"/>
    <cellStyle name="20% - Accent6 10 2 2 2" xfId="7780" xr:uid="{00000000-0005-0000-0000-0000D0420000}"/>
    <cellStyle name="20% - Accent6 10 2 2 2 2" xfId="18877" xr:uid="{00000000-0005-0000-0000-0000D1420000}"/>
    <cellStyle name="20% - Accent6 10 2 2 2 2 2" xfId="41141" xr:uid="{00000000-0005-0000-0000-0000D2420000}"/>
    <cellStyle name="20% - Accent6 10 2 2 2 3" xfId="30049" xr:uid="{00000000-0005-0000-0000-0000D3420000}"/>
    <cellStyle name="20% - Accent6 10 2 2 3" xfId="14294" xr:uid="{00000000-0005-0000-0000-0000D4420000}"/>
    <cellStyle name="20% - Accent6 10 2 2 3 2" xfId="36559" xr:uid="{00000000-0005-0000-0000-0000D5420000}"/>
    <cellStyle name="20% - Accent6 10 2 2 4" xfId="25467" xr:uid="{00000000-0005-0000-0000-0000D6420000}"/>
    <cellStyle name="20% - Accent6 10 2 3" xfId="5971" xr:uid="{00000000-0005-0000-0000-0000D7420000}"/>
    <cellStyle name="20% - Accent6 10 2 3 2" xfId="17068" xr:uid="{00000000-0005-0000-0000-0000D8420000}"/>
    <cellStyle name="20% - Accent6 10 2 3 2 2" xfId="39332" xr:uid="{00000000-0005-0000-0000-0000D9420000}"/>
    <cellStyle name="20% - Accent6 10 2 3 3" xfId="28240" xr:uid="{00000000-0005-0000-0000-0000DA420000}"/>
    <cellStyle name="20% - Accent6 10 2 4" xfId="12484" xr:uid="{00000000-0005-0000-0000-0000DB420000}"/>
    <cellStyle name="20% - Accent6 10 2 4 2" xfId="34749" xr:uid="{00000000-0005-0000-0000-0000DC420000}"/>
    <cellStyle name="20% - Accent6 10 2 5" xfId="23657" xr:uid="{00000000-0005-0000-0000-0000DD420000}"/>
    <cellStyle name="20% - Accent6 10 3" xfId="4121" xr:uid="{00000000-0005-0000-0000-0000DE420000}"/>
    <cellStyle name="20% - Accent6 10 3 2" xfId="8704" xr:uid="{00000000-0005-0000-0000-0000DF420000}"/>
    <cellStyle name="20% - Accent6 10 3 2 2" xfId="19801" xr:uid="{00000000-0005-0000-0000-0000E0420000}"/>
    <cellStyle name="20% - Accent6 10 3 2 2 2" xfId="42065" xr:uid="{00000000-0005-0000-0000-0000E1420000}"/>
    <cellStyle name="20% - Accent6 10 3 2 3" xfId="30973" xr:uid="{00000000-0005-0000-0000-0000E2420000}"/>
    <cellStyle name="20% - Accent6 10 3 3" xfId="15218" xr:uid="{00000000-0005-0000-0000-0000E3420000}"/>
    <cellStyle name="20% - Accent6 10 3 3 2" xfId="37483" xr:uid="{00000000-0005-0000-0000-0000E4420000}"/>
    <cellStyle name="20% - Accent6 10 3 4" xfId="26391" xr:uid="{00000000-0005-0000-0000-0000E5420000}"/>
    <cellStyle name="20% - Accent6 10 4" xfId="2312" xr:uid="{00000000-0005-0000-0000-0000E6420000}"/>
    <cellStyle name="20% - Accent6 10 4 2" xfId="6895" xr:uid="{00000000-0005-0000-0000-0000E7420000}"/>
    <cellStyle name="20% - Accent6 10 4 2 2" xfId="17992" xr:uid="{00000000-0005-0000-0000-0000E8420000}"/>
    <cellStyle name="20% - Accent6 10 4 2 2 2" xfId="40256" xr:uid="{00000000-0005-0000-0000-0000E9420000}"/>
    <cellStyle name="20% - Accent6 10 4 2 3" xfId="29164" xr:uid="{00000000-0005-0000-0000-0000EA420000}"/>
    <cellStyle name="20% - Accent6 10 4 3" xfId="13409" xr:uid="{00000000-0005-0000-0000-0000EB420000}"/>
    <cellStyle name="20% - Accent6 10 4 3 2" xfId="35674" xr:uid="{00000000-0005-0000-0000-0000EC420000}"/>
    <cellStyle name="20% - Accent6 10 4 4" xfId="24582" xr:uid="{00000000-0005-0000-0000-0000ED420000}"/>
    <cellStyle name="20% - Accent6 10 5" xfId="5046" xr:uid="{00000000-0005-0000-0000-0000EE420000}"/>
    <cellStyle name="20% - Accent6 10 5 2" xfId="16143" xr:uid="{00000000-0005-0000-0000-0000EF420000}"/>
    <cellStyle name="20% - Accent6 10 5 2 2" xfId="38407" xr:uid="{00000000-0005-0000-0000-0000F0420000}"/>
    <cellStyle name="20% - Accent6 10 5 3" xfId="27315" xr:uid="{00000000-0005-0000-0000-0000F1420000}"/>
    <cellStyle name="20% - Accent6 10 6" xfId="455" xr:uid="{00000000-0005-0000-0000-0000F2420000}"/>
    <cellStyle name="20% - Accent6 10 6 2" xfId="11571" xr:uid="{00000000-0005-0000-0000-0000F3420000}"/>
    <cellStyle name="20% - Accent6 10 6 2 2" xfId="33837" xr:uid="{00000000-0005-0000-0000-0000F4420000}"/>
    <cellStyle name="20% - Accent6 10 6 3" xfId="22745" xr:uid="{00000000-0005-0000-0000-0000F5420000}"/>
    <cellStyle name="20% - Accent6 10 7" xfId="11348" xr:uid="{00000000-0005-0000-0000-0000F6420000}"/>
    <cellStyle name="20% - Accent6 10 7 2" xfId="33614" xr:uid="{00000000-0005-0000-0000-0000F7420000}"/>
    <cellStyle name="20% - Accent6 10 8" xfId="22522" xr:uid="{00000000-0005-0000-0000-0000F8420000}"/>
    <cellStyle name="20% - Accent6 100" xfId="9979" xr:uid="{00000000-0005-0000-0000-0000F9420000}"/>
    <cellStyle name="20% - Accent6 100 2" xfId="21075" xr:uid="{00000000-0005-0000-0000-0000FA420000}"/>
    <cellStyle name="20% - Accent6 100 2 2" xfId="43339" xr:uid="{00000000-0005-0000-0000-0000FB420000}"/>
    <cellStyle name="20% - Accent6 100 3" xfId="32247" xr:uid="{00000000-0005-0000-0000-0000FC420000}"/>
    <cellStyle name="20% - Accent6 101" xfId="9992" xr:uid="{00000000-0005-0000-0000-0000FD420000}"/>
    <cellStyle name="20% - Accent6 101 2" xfId="21088" xr:uid="{00000000-0005-0000-0000-0000FE420000}"/>
    <cellStyle name="20% - Accent6 101 2 2" xfId="43352" xr:uid="{00000000-0005-0000-0000-0000FF420000}"/>
    <cellStyle name="20% - Accent6 101 3" xfId="32260" xr:uid="{00000000-0005-0000-0000-000000430000}"/>
    <cellStyle name="20% - Accent6 102" xfId="10005" xr:uid="{00000000-0005-0000-0000-000001430000}"/>
    <cellStyle name="20% - Accent6 102 2" xfId="21101" xr:uid="{00000000-0005-0000-0000-000002430000}"/>
    <cellStyle name="20% - Accent6 102 2 2" xfId="43365" xr:uid="{00000000-0005-0000-0000-000003430000}"/>
    <cellStyle name="20% - Accent6 102 3" xfId="32273" xr:uid="{00000000-0005-0000-0000-000004430000}"/>
    <cellStyle name="20% - Accent6 103" xfId="10018" xr:uid="{00000000-0005-0000-0000-000005430000}"/>
    <cellStyle name="20% - Accent6 103 2" xfId="21114" xr:uid="{00000000-0005-0000-0000-000006430000}"/>
    <cellStyle name="20% - Accent6 103 2 2" xfId="43378" xr:uid="{00000000-0005-0000-0000-000007430000}"/>
    <cellStyle name="20% - Accent6 103 3" xfId="32286" xr:uid="{00000000-0005-0000-0000-000008430000}"/>
    <cellStyle name="20% - Accent6 104" xfId="10031" xr:uid="{00000000-0005-0000-0000-000009430000}"/>
    <cellStyle name="20% - Accent6 104 2" xfId="21127" xr:uid="{00000000-0005-0000-0000-00000A430000}"/>
    <cellStyle name="20% - Accent6 104 2 2" xfId="43391" xr:uid="{00000000-0005-0000-0000-00000B430000}"/>
    <cellStyle name="20% - Accent6 104 3" xfId="32299" xr:uid="{00000000-0005-0000-0000-00000C430000}"/>
    <cellStyle name="20% - Accent6 105" xfId="10044" xr:uid="{00000000-0005-0000-0000-00000D430000}"/>
    <cellStyle name="20% - Accent6 105 2" xfId="21140" xr:uid="{00000000-0005-0000-0000-00000E430000}"/>
    <cellStyle name="20% - Accent6 105 2 2" xfId="43404" xr:uid="{00000000-0005-0000-0000-00000F430000}"/>
    <cellStyle name="20% - Accent6 105 3" xfId="32312" xr:uid="{00000000-0005-0000-0000-000010430000}"/>
    <cellStyle name="20% - Accent6 106" xfId="10057" xr:uid="{00000000-0005-0000-0000-000011430000}"/>
    <cellStyle name="20% - Accent6 106 2" xfId="21153" xr:uid="{00000000-0005-0000-0000-000012430000}"/>
    <cellStyle name="20% - Accent6 106 2 2" xfId="43417" xr:uid="{00000000-0005-0000-0000-000013430000}"/>
    <cellStyle name="20% - Accent6 106 3" xfId="32325" xr:uid="{00000000-0005-0000-0000-000014430000}"/>
    <cellStyle name="20% - Accent6 107" xfId="10070" xr:uid="{00000000-0005-0000-0000-000015430000}"/>
    <cellStyle name="20% - Accent6 107 2" xfId="21166" xr:uid="{00000000-0005-0000-0000-000016430000}"/>
    <cellStyle name="20% - Accent6 107 2 2" xfId="43430" xr:uid="{00000000-0005-0000-0000-000017430000}"/>
    <cellStyle name="20% - Accent6 107 3" xfId="32338" xr:uid="{00000000-0005-0000-0000-000018430000}"/>
    <cellStyle name="20% - Accent6 108" xfId="10083" xr:uid="{00000000-0005-0000-0000-000019430000}"/>
    <cellStyle name="20% - Accent6 108 2" xfId="21179" xr:uid="{00000000-0005-0000-0000-00001A430000}"/>
    <cellStyle name="20% - Accent6 108 2 2" xfId="43443" xr:uid="{00000000-0005-0000-0000-00001B430000}"/>
    <cellStyle name="20% - Accent6 108 3" xfId="32351" xr:uid="{00000000-0005-0000-0000-00001C430000}"/>
    <cellStyle name="20% - Accent6 109" xfId="10096" xr:uid="{00000000-0005-0000-0000-00001D430000}"/>
    <cellStyle name="20% - Accent6 109 2" xfId="21192" xr:uid="{00000000-0005-0000-0000-00001E430000}"/>
    <cellStyle name="20% - Accent6 109 2 2" xfId="43456" xr:uid="{00000000-0005-0000-0000-00001F430000}"/>
    <cellStyle name="20% - Accent6 109 3" xfId="32364" xr:uid="{00000000-0005-0000-0000-000020430000}"/>
    <cellStyle name="20% - Accent6 11" xfId="240" xr:uid="{00000000-0005-0000-0000-000021430000}"/>
    <cellStyle name="20% - Accent6 11 2" xfId="1392" xr:uid="{00000000-0005-0000-0000-000022430000}"/>
    <cellStyle name="20% - Accent6 11 2 2" xfId="3210" xr:uid="{00000000-0005-0000-0000-000023430000}"/>
    <cellStyle name="20% - Accent6 11 2 2 2" xfId="7793" xr:uid="{00000000-0005-0000-0000-000024430000}"/>
    <cellStyle name="20% - Accent6 11 2 2 2 2" xfId="18890" xr:uid="{00000000-0005-0000-0000-000025430000}"/>
    <cellStyle name="20% - Accent6 11 2 2 2 2 2" xfId="41154" xr:uid="{00000000-0005-0000-0000-000026430000}"/>
    <cellStyle name="20% - Accent6 11 2 2 2 3" xfId="30062" xr:uid="{00000000-0005-0000-0000-000027430000}"/>
    <cellStyle name="20% - Accent6 11 2 2 3" xfId="14307" xr:uid="{00000000-0005-0000-0000-000028430000}"/>
    <cellStyle name="20% - Accent6 11 2 2 3 2" xfId="36572" xr:uid="{00000000-0005-0000-0000-000029430000}"/>
    <cellStyle name="20% - Accent6 11 2 2 4" xfId="25480" xr:uid="{00000000-0005-0000-0000-00002A430000}"/>
    <cellStyle name="20% - Accent6 11 2 3" xfId="5984" xr:uid="{00000000-0005-0000-0000-00002B430000}"/>
    <cellStyle name="20% - Accent6 11 2 3 2" xfId="17081" xr:uid="{00000000-0005-0000-0000-00002C430000}"/>
    <cellStyle name="20% - Accent6 11 2 3 2 2" xfId="39345" xr:uid="{00000000-0005-0000-0000-00002D430000}"/>
    <cellStyle name="20% - Accent6 11 2 3 3" xfId="28253" xr:uid="{00000000-0005-0000-0000-00002E430000}"/>
    <cellStyle name="20% - Accent6 11 2 4" xfId="12497" xr:uid="{00000000-0005-0000-0000-00002F430000}"/>
    <cellStyle name="20% - Accent6 11 2 4 2" xfId="34762" xr:uid="{00000000-0005-0000-0000-000030430000}"/>
    <cellStyle name="20% - Accent6 11 2 5" xfId="23670" xr:uid="{00000000-0005-0000-0000-000031430000}"/>
    <cellStyle name="20% - Accent6 11 3" xfId="4134" xr:uid="{00000000-0005-0000-0000-000032430000}"/>
    <cellStyle name="20% - Accent6 11 3 2" xfId="8717" xr:uid="{00000000-0005-0000-0000-000033430000}"/>
    <cellStyle name="20% - Accent6 11 3 2 2" xfId="19814" xr:uid="{00000000-0005-0000-0000-000034430000}"/>
    <cellStyle name="20% - Accent6 11 3 2 2 2" xfId="42078" xr:uid="{00000000-0005-0000-0000-000035430000}"/>
    <cellStyle name="20% - Accent6 11 3 2 3" xfId="30986" xr:uid="{00000000-0005-0000-0000-000036430000}"/>
    <cellStyle name="20% - Accent6 11 3 3" xfId="15231" xr:uid="{00000000-0005-0000-0000-000037430000}"/>
    <cellStyle name="20% - Accent6 11 3 3 2" xfId="37496" xr:uid="{00000000-0005-0000-0000-000038430000}"/>
    <cellStyle name="20% - Accent6 11 3 4" xfId="26404" xr:uid="{00000000-0005-0000-0000-000039430000}"/>
    <cellStyle name="20% - Accent6 11 4" xfId="2325" xr:uid="{00000000-0005-0000-0000-00003A430000}"/>
    <cellStyle name="20% - Accent6 11 4 2" xfId="6908" xr:uid="{00000000-0005-0000-0000-00003B430000}"/>
    <cellStyle name="20% - Accent6 11 4 2 2" xfId="18005" xr:uid="{00000000-0005-0000-0000-00003C430000}"/>
    <cellStyle name="20% - Accent6 11 4 2 2 2" xfId="40269" xr:uid="{00000000-0005-0000-0000-00003D430000}"/>
    <cellStyle name="20% - Accent6 11 4 2 3" xfId="29177" xr:uid="{00000000-0005-0000-0000-00003E430000}"/>
    <cellStyle name="20% - Accent6 11 4 3" xfId="13422" xr:uid="{00000000-0005-0000-0000-00003F430000}"/>
    <cellStyle name="20% - Accent6 11 4 3 2" xfId="35687" xr:uid="{00000000-0005-0000-0000-000040430000}"/>
    <cellStyle name="20% - Accent6 11 4 4" xfId="24595" xr:uid="{00000000-0005-0000-0000-000041430000}"/>
    <cellStyle name="20% - Accent6 11 5" xfId="5059" xr:uid="{00000000-0005-0000-0000-000042430000}"/>
    <cellStyle name="20% - Accent6 11 5 2" xfId="16156" xr:uid="{00000000-0005-0000-0000-000043430000}"/>
    <cellStyle name="20% - Accent6 11 5 2 2" xfId="38420" xr:uid="{00000000-0005-0000-0000-000044430000}"/>
    <cellStyle name="20% - Accent6 11 5 3" xfId="27328" xr:uid="{00000000-0005-0000-0000-000045430000}"/>
    <cellStyle name="20% - Accent6 11 6" xfId="468" xr:uid="{00000000-0005-0000-0000-000046430000}"/>
    <cellStyle name="20% - Accent6 11 6 2" xfId="11584" xr:uid="{00000000-0005-0000-0000-000047430000}"/>
    <cellStyle name="20% - Accent6 11 6 2 2" xfId="33850" xr:uid="{00000000-0005-0000-0000-000048430000}"/>
    <cellStyle name="20% - Accent6 11 6 3" xfId="22758" xr:uid="{00000000-0005-0000-0000-000049430000}"/>
    <cellStyle name="20% - Accent6 11 7" xfId="11361" xr:uid="{00000000-0005-0000-0000-00004A430000}"/>
    <cellStyle name="20% - Accent6 11 7 2" xfId="33627" xr:uid="{00000000-0005-0000-0000-00004B430000}"/>
    <cellStyle name="20% - Accent6 11 8" xfId="22535" xr:uid="{00000000-0005-0000-0000-00004C430000}"/>
    <cellStyle name="20% - Accent6 110" xfId="10109" xr:uid="{00000000-0005-0000-0000-00004D430000}"/>
    <cellStyle name="20% - Accent6 110 2" xfId="21205" xr:uid="{00000000-0005-0000-0000-00004E430000}"/>
    <cellStyle name="20% - Accent6 110 2 2" xfId="43469" xr:uid="{00000000-0005-0000-0000-00004F430000}"/>
    <cellStyle name="20% - Accent6 110 3" xfId="32377" xr:uid="{00000000-0005-0000-0000-000050430000}"/>
    <cellStyle name="20% - Accent6 111" xfId="10122" xr:uid="{00000000-0005-0000-0000-000051430000}"/>
    <cellStyle name="20% - Accent6 111 2" xfId="21218" xr:uid="{00000000-0005-0000-0000-000052430000}"/>
    <cellStyle name="20% - Accent6 111 2 2" xfId="43482" xr:uid="{00000000-0005-0000-0000-000053430000}"/>
    <cellStyle name="20% - Accent6 111 3" xfId="32390" xr:uid="{00000000-0005-0000-0000-000054430000}"/>
    <cellStyle name="20% - Accent6 112" xfId="10135" xr:uid="{00000000-0005-0000-0000-000055430000}"/>
    <cellStyle name="20% - Accent6 112 2" xfId="21231" xr:uid="{00000000-0005-0000-0000-000056430000}"/>
    <cellStyle name="20% - Accent6 112 2 2" xfId="43495" xr:uid="{00000000-0005-0000-0000-000057430000}"/>
    <cellStyle name="20% - Accent6 112 3" xfId="32403" xr:uid="{00000000-0005-0000-0000-000058430000}"/>
    <cellStyle name="20% - Accent6 113" xfId="10148" xr:uid="{00000000-0005-0000-0000-000059430000}"/>
    <cellStyle name="20% - Accent6 113 2" xfId="21244" xr:uid="{00000000-0005-0000-0000-00005A430000}"/>
    <cellStyle name="20% - Accent6 113 2 2" xfId="43508" xr:uid="{00000000-0005-0000-0000-00005B430000}"/>
    <cellStyle name="20% - Accent6 113 3" xfId="32416" xr:uid="{00000000-0005-0000-0000-00005C430000}"/>
    <cellStyle name="20% - Accent6 114" xfId="10161" xr:uid="{00000000-0005-0000-0000-00005D430000}"/>
    <cellStyle name="20% - Accent6 114 2" xfId="21257" xr:uid="{00000000-0005-0000-0000-00005E430000}"/>
    <cellStyle name="20% - Accent6 114 2 2" xfId="43521" xr:uid="{00000000-0005-0000-0000-00005F430000}"/>
    <cellStyle name="20% - Accent6 114 3" xfId="32429" xr:uid="{00000000-0005-0000-0000-000060430000}"/>
    <cellStyle name="20% - Accent6 115" xfId="10174" xr:uid="{00000000-0005-0000-0000-000061430000}"/>
    <cellStyle name="20% - Accent6 115 2" xfId="21270" xr:uid="{00000000-0005-0000-0000-000062430000}"/>
    <cellStyle name="20% - Accent6 115 2 2" xfId="43534" xr:uid="{00000000-0005-0000-0000-000063430000}"/>
    <cellStyle name="20% - Accent6 115 3" xfId="32442" xr:uid="{00000000-0005-0000-0000-000064430000}"/>
    <cellStyle name="20% - Accent6 116" xfId="10187" xr:uid="{00000000-0005-0000-0000-000065430000}"/>
    <cellStyle name="20% - Accent6 116 2" xfId="21283" xr:uid="{00000000-0005-0000-0000-000066430000}"/>
    <cellStyle name="20% - Accent6 116 2 2" xfId="43547" xr:uid="{00000000-0005-0000-0000-000067430000}"/>
    <cellStyle name="20% - Accent6 116 3" xfId="32455" xr:uid="{00000000-0005-0000-0000-000068430000}"/>
    <cellStyle name="20% - Accent6 117" xfId="10200" xr:uid="{00000000-0005-0000-0000-000069430000}"/>
    <cellStyle name="20% - Accent6 117 2" xfId="21296" xr:uid="{00000000-0005-0000-0000-00006A430000}"/>
    <cellStyle name="20% - Accent6 117 2 2" xfId="43560" xr:uid="{00000000-0005-0000-0000-00006B430000}"/>
    <cellStyle name="20% - Accent6 117 3" xfId="32468" xr:uid="{00000000-0005-0000-0000-00006C430000}"/>
    <cellStyle name="20% - Accent6 118" xfId="10213" xr:uid="{00000000-0005-0000-0000-00006D430000}"/>
    <cellStyle name="20% - Accent6 118 2" xfId="21309" xr:uid="{00000000-0005-0000-0000-00006E430000}"/>
    <cellStyle name="20% - Accent6 118 2 2" xfId="43573" xr:uid="{00000000-0005-0000-0000-00006F430000}"/>
    <cellStyle name="20% - Accent6 118 3" xfId="32481" xr:uid="{00000000-0005-0000-0000-000070430000}"/>
    <cellStyle name="20% - Accent6 119" xfId="10226" xr:uid="{00000000-0005-0000-0000-000071430000}"/>
    <cellStyle name="20% - Accent6 119 2" xfId="21322" xr:uid="{00000000-0005-0000-0000-000072430000}"/>
    <cellStyle name="20% - Accent6 119 2 2" xfId="43586" xr:uid="{00000000-0005-0000-0000-000073430000}"/>
    <cellStyle name="20% - Accent6 119 3" xfId="32494" xr:uid="{00000000-0005-0000-0000-000074430000}"/>
    <cellStyle name="20% - Accent6 12" xfId="253" xr:uid="{00000000-0005-0000-0000-000075430000}"/>
    <cellStyle name="20% - Accent6 12 2" xfId="1405" xr:uid="{00000000-0005-0000-0000-000076430000}"/>
    <cellStyle name="20% - Accent6 12 2 2" xfId="3223" xr:uid="{00000000-0005-0000-0000-000077430000}"/>
    <cellStyle name="20% - Accent6 12 2 2 2" xfId="7806" xr:uid="{00000000-0005-0000-0000-000078430000}"/>
    <cellStyle name="20% - Accent6 12 2 2 2 2" xfId="18903" xr:uid="{00000000-0005-0000-0000-000079430000}"/>
    <cellStyle name="20% - Accent6 12 2 2 2 2 2" xfId="41167" xr:uid="{00000000-0005-0000-0000-00007A430000}"/>
    <cellStyle name="20% - Accent6 12 2 2 2 3" xfId="30075" xr:uid="{00000000-0005-0000-0000-00007B430000}"/>
    <cellStyle name="20% - Accent6 12 2 2 3" xfId="14320" xr:uid="{00000000-0005-0000-0000-00007C430000}"/>
    <cellStyle name="20% - Accent6 12 2 2 3 2" xfId="36585" xr:uid="{00000000-0005-0000-0000-00007D430000}"/>
    <cellStyle name="20% - Accent6 12 2 2 4" xfId="25493" xr:uid="{00000000-0005-0000-0000-00007E430000}"/>
    <cellStyle name="20% - Accent6 12 2 3" xfId="5997" xr:uid="{00000000-0005-0000-0000-00007F430000}"/>
    <cellStyle name="20% - Accent6 12 2 3 2" xfId="17094" xr:uid="{00000000-0005-0000-0000-000080430000}"/>
    <cellStyle name="20% - Accent6 12 2 3 2 2" xfId="39358" xr:uid="{00000000-0005-0000-0000-000081430000}"/>
    <cellStyle name="20% - Accent6 12 2 3 3" xfId="28266" xr:uid="{00000000-0005-0000-0000-000082430000}"/>
    <cellStyle name="20% - Accent6 12 2 4" xfId="12510" xr:uid="{00000000-0005-0000-0000-000083430000}"/>
    <cellStyle name="20% - Accent6 12 2 4 2" xfId="34775" xr:uid="{00000000-0005-0000-0000-000084430000}"/>
    <cellStyle name="20% - Accent6 12 2 5" xfId="23683" xr:uid="{00000000-0005-0000-0000-000085430000}"/>
    <cellStyle name="20% - Accent6 12 3" xfId="4147" xr:uid="{00000000-0005-0000-0000-000086430000}"/>
    <cellStyle name="20% - Accent6 12 3 2" xfId="8730" xr:uid="{00000000-0005-0000-0000-000087430000}"/>
    <cellStyle name="20% - Accent6 12 3 2 2" xfId="19827" xr:uid="{00000000-0005-0000-0000-000088430000}"/>
    <cellStyle name="20% - Accent6 12 3 2 2 2" xfId="42091" xr:uid="{00000000-0005-0000-0000-000089430000}"/>
    <cellStyle name="20% - Accent6 12 3 2 3" xfId="30999" xr:uid="{00000000-0005-0000-0000-00008A430000}"/>
    <cellStyle name="20% - Accent6 12 3 3" xfId="15244" xr:uid="{00000000-0005-0000-0000-00008B430000}"/>
    <cellStyle name="20% - Accent6 12 3 3 2" xfId="37509" xr:uid="{00000000-0005-0000-0000-00008C430000}"/>
    <cellStyle name="20% - Accent6 12 3 4" xfId="26417" xr:uid="{00000000-0005-0000-0000-00008D430000}"/>
    <cellStyle name="20% - Accent6 12 4" xfId="2338" xr:uid="{00000000-0005-0000-0000-00008E430000}"/>
    <cellStyle name="20% - Accent6 12 4 2" xfId="6921" xr:uid="{00000000-0005-0000-0000-00008F430000}"/>
    <cellStyle name="20% - Accent6 12 4 2 2" xfId="18018" xr:uid="{00000000-0005-0000-0000-000090430000}"/>
    <cellStyle name="20% - Accent6 12 4 2 2 2" xfId="40282" xr:uid="{00000000-0005-0000-0000-000091430000}"/>
    <cellStyle name="20% - Accent6 12 4 2 3" xfId="29190" xr:uid="{00000000-0005-0000-0000-000092430000}"/>
    <cellStyle name="20% - Accent6 12 4 3" xfId="13435" xr:uid="{00000000-0005-0000-0000-000093430000}"/>
    <cellStyle name="20% - Accent6 12 4 3 2" xfId="35700" xr:uid="{00000000-0005-0000-0000-000094430000}"/>
    <cellStyle name="20% - Accent6 12 4 4" xfId="24608" xr:uid="{00000000-0005-0000-0000-000095430000}"/>
    <cellStyle name="20% - Accent6 12 5" xfId="5072" xr:uid="{00000000-0005-0000-0000-000096430000}"/>
    <cellStyle name="20% - Accent6 12 5 2" xfId="16169" xr:uid="{00000000-0005-0000-0000-000097430000}"/>
    <cellStyle name="20% - Accent6 12 5 2 2" xfId="38433" xr:uid="{00000000-0005-0000-0000-000098430000}"/>
    <cellStyle name="20% - Accent6 12 5 3" xfId="27341" xr:uid="{00000000-0005-0000-0000-000099430000}"/>
    <cellStyle name="20% - Accent6 12 6" xfId="481" xr:uid="{00000000-0005-0000-0000-00009A430000}"/>
    <cellStyle name="20% - Accent6 12 6 2" xfId="11597" xr:uid="{00000000-0005-0000-0000-00009B430000}"/>
    <cellStyle name="20% - Accent6 12 6 2 2" xfId="33863" xr:uid="{00000000-0005-0000-0000-00009C430000}"/>
    <cellStyle name="20% - Accent6 12 6 3" xfId="22771" xr:uid="{00000000-0005-0000-0000-00009D430000}"/>
    <cellStyle name="20% - Accent6 12 7" xfId="11374" xr:uid="{00000000-0005-0000-0000-00009E430000}"/>
    <cellStyle name="20% - Accent6 12 7 2" xfId="33640" xr:uid="{00000000-0005-0000-0000-00009F430000}"/>
    <cellStyle name="20% - Accent6 12 8" xfId="22548" xr:uid="{00000000-0005-0000-0000-0000A0430000}"/>
    <cellStyle name="20% - Accent6 120" xfId="10239" xr:uid="{00000000-0005-0000-0000-0000A1430000}"/>
    <cellStyle name="20% - Accent6 120 2" xfId="21335" xr:uid="{00000000-0005-0000-0000-0000A2430000}"/>
    <cellStyle name="20% - Accent6 120 2 2" xfId="43599" xr:uid="{00000000-0005-0000-0000-0000A3430000}"/>
    <cellStyle name="20% - Accent6 120 3" xfId="32507" xr:uid="{00000000-0005-0000-0000-0000A4430000}"/>
    <cellStyle name="20% - Accent6 121" xfId="10252" xr:uid="{00000000-0005-0000-0000-0000A5430000}"/>
    <cellStyle name="20% - Accent6 121 2" xfId="21348" xr:uid="{00000000-0005-0000-0000-0000A6430000}"/>
    <cellStyle name="20% - Accent6 121 2 2" xfId="43612" xr:uid="{00000000-0005-0000-0000-0000A7430000}"/>
    <cellStyle name="20% - Accent6 121 3" xfId="32520" xr:uid="{00000000-0005-0000-0000-0000A8430000}"/>
    <cellStyle name="20% - Accent6 122" xfId="10278" xr:uid="{00000000-0005-0000-0000-0000A9430000}"/>
    <cellStyle name="20% - Accent6 122 2" xfId="21374" xr:uid="{00000000-0005-0000-0000-0000AA430000}"/>
    <cellStyle name="20% - Accent6 122 2 2" xfId="43638" xr:uid="{00000000-0005-0000-0000-0000AB430000}"/>
    <cellStyle name="20% - Accent6 122 3" xfId="32546" xr:uid="{00000000-0005-0000-0000-0000AC430000}"/>
    <cellStyle name="20% - Accent6 123" xfId="10304" xr:uid="{00000000-0005-0000-0000-0000AD430000}"/>
    <cellStyle name="20% - Accent6 123 2" xfId="21400" xr:uid="{00000000-0005-0000-0000-0000AE430000}"/>
    <cellStyle name="20% - Accent6 123 2 2" xfId="43664" xr:uid="{00000000-0005-0000-0000-0000AF430000}"/>
    <cellStyle name="20% - Accent6 123 3" xfId="32572" xr:uid="{00000000-0005-0000-0000-0000B0430000}"/>
    <cellStyle name="20% - Accent6 124" xfId="10317" xr:uid="{00000000-0005-0000-0000-0000B1430000}"/>
    <cellStyle name="20% - Accent6 124 2" xfId="21413" xr:uid="{00000000-0005-0000-0000-0000B2430000}"/>
    <cellStyle name="20% - Accent6 124 2 2" xfId="43677" xr:uid="{00000000-0005-0000-0000-0000B3430000}"/>
    <cellStyle name="20% - Accent6 124 3" xfId="32585" xr:uid="{00000000-0005-0000-0000-0000B4430000}"/>
    <cellStyle name="20% - Accent6 125" xfId="10330" xr:uid="{00000000-0005-0000-0000-0000B5430000}"/>
    <cellStyle name="20% - Accent6 125 2" xfId="21426" xr:uid="{00000000-0005-0000-0000-0000B6430000}"/>
    <cellStyle name="20% - Accent6 125 2 2" xfId="43690" xr:uid="{00000000-0005-0000-0000-0000B7430000}"/>
    <cellStyle name="20% - Accent6 125 3" xfId="32598" xr:uid="{00000000-0005-0000-0000-0000B8430000}"/>
    <cellStyle name="20% - Accent6 126" xfId="10356" xr:uid="{00000000-0005-0000-0000-0000B9430000}"/>
    <cellStyle name="20% - Accent6 126 2" xfId="21452" xr:uid="{00000000-0005-0000-0000-0000BA430000}"/>
    <cellStyle name="20% - Accent6 126 2 2" xfId="43716" xr:uid="{00000000-0005-0000-0000-0000BB430000}"/>
    <cellStyle name="20% - Accent6 126 3" xfId="32624" xr:uid="{00000000-0005-0000-0000-0000BC430000}"/>
    <cellStyle name="20% - Accent6 127" xfId="10382" xr:uid="{00000000-0005-0000-0000-0000BD430000}"/>
    <cellStyle name="20% - Accent6 127 2" xfId="21478" xr:uid="{00000000-0005-0000-0000-0000BE430000}"/>
    <cellStyle name="20% - Accent6 127 2 2" xfId="43742" xr:uid="{00000000-0005-0000-0000-0000BF430000}"/>
    <cellStyle name="20% - Accent6 127 3" xfId="32650" xr:uid="{00000000-0005-0000-0000-0000C0430000}"/>
    <cellStyle name="20% - Accent6 128" xfId="10408" xr:uid="{00000000-0005-0000-0000-0000C1430000}"/>
    <cellStyle name="20% - Accent6 128 2" xfId="21504" xr:uid="{00000000-0005-0000-0000-0000C2430000}"/>
    <cellStyle name="20% - Accent6 128 2 2" xfId="43768" xr:uid="{00000000-0005-0000-0000-0000C3430000}"/>
    <cellStyle name="20% - Accent6 128 3" xfId="32676" xr:uid="{00000000-0005-0000-0000-0000C4430000}"/>
    <cellStyle name="20% - Accent6 129" xfId="10434" xr:uid="{00000000-0005-0000-0000-0000C5430000}"/>
    <cellStyle name="20% - Accent6 129 2" xfId="21530" xr:uid="{00000000-0005-0000-0000-0000C6430000}"/>
    <cellStyle name="20% - Accent6 129 2 2" xfId="43794" xr:uid="{00000000-0005-0000-0000-0000C7430000}"/>
    <cellStyle name="20% - Accent6 129 3" xfId="32702" xr:uid="{00000000-0005-0000-0000-0000C8430000}"/>
    <cellStyle name="20% - Accent6 13" xfId="266" xr:uid="{00000000-0005-0000-0000-0000C9430000}"/>
    <cellStyle name="20% - Accent6 13 2" xfId="1418" xr:uid="{00000000-0005-0000-0000-0000CA430000}"/>
    <cellStyle name="20% - Accent6 13 2 2" xfId="3236" xr:uid="{00000000-0005-0000-0000-0000CB430000}"/>
    <cellStyle name="20% - Accent6 13 2 2 2" xfId="7819" xr:uid="{00000000-0005-0000-0000-0000CC430000}"/>
    <cellStyle name="20% - Accent6 13 2 2 2 2" xfId="18916" xr:uid="{00000000-0005-0000-0000-0000CD430000}"/>
    <cellStyle name="20% - Accent6 13 2 2 2 2 2" xfId="41180" xr:uid="{00000000-0005-0000-0000-0000CE430000}"/>
    <cellStyle name="20% - Accent6 13 2 2 2 3" xfId="30088" xr:uid="{00000000-0005-0000-0000-0000CF430000}"/>
    <cellStyle name="20% - Accent6 13 2 2 3" xfId="14333" xr:uid="{00000000-0005-0000-0000-0000D0430000}"/>
    <cellStyle name="20% - Accent6 13 2 2 3 2" xfId="36598" xr:uid="{00000000-0005-0000-0000-0000D1430000}"/>
    <cellStyle name="20% - Accent6 13 2 2 4" xfId="25506" xr:uid="{00000000-0005-0000-0000-0000D2430000}"/>
    <cellStyle name="20% - Accent6 13 2 3" xfId="6010" xr:uid="{00000000-0005-0000-0000-0000D3430000}"/>
    <cellStyle name="20% - Accent6 13 2 3 2" xfId="17107" xr:uid="{00000000-0005-0000-0000-0000D4430000}"/>
    <cellStyle name="20% - Accent6 13 2 3 2 2" xfId="39371" xr:uid="{00000000-0005-0000-0000-0000D5430000}"/>
    <cellStyle name="20% - Accent6 13 2 3 3" xfId="28279" xr:uid="{00000000-0005-0000-0000-0000D6430000}"/>
    <cellStyle name="20% - Accent6 13 2 4" xfId="12523" xr:uid="{00000000-0005-0000-0000-0000D7430000}"/>
    <cellStyle name="20% - Accent6 13 2 4 2" xfId="34788" xr:uid="{00000000-0005-0000-0000-0000D8430000}"/>
    <cellStyle name="20% - Accent6 13 2 5" xfId="23696" xr:uid="{00000000-0005-0000-0000-0000D9430000}"/>
    <cellStyle name="20% - Accent6 13 3" xfId="4160" xr:uid="{00000000-0005-0000-0000-0000DA430000}"/>
    <cellStyle name="20% - Accent6 13 3 2" xfId="8743" xr:uid="{00000000-0005-0000-0000-0000DB430000}"/>
    <cellStyle name="20% - Accent6 13 3 2 2" xfId="19840" xr:uid="{00000000-0005-0000-0000-0000DC430000}"/>
    <cellStyle name="20% - Accent6 13 3 2 2 2" xfId="42104" xr:uid="{00000000-0005-0000-0000-0000DD430000}"/>
    <cellStyle name="20% - Accent6 13 3 2 3" xfId="31012" xr:uid="{00000000-0005-0000-0000-0000DE430000}"/>
    <cellStyle name="20% - Accent6 13 3 3" xfId="15257" xr:uid="{00000000-0005-0000-0000-0000DF430000}"/>
    <cellStyle name="20% - Accent6 13 3 3 2" xfId="37522" xr:uid="{00000000-0005-0000-0000-0000E0430000}"/>
    <cellStyle name="20% - Accent6 13 3 4" xfId="26430" xr:uid="{00000000-0005-0000-0000-0000E1430000}"/>
    <cellStyle name="20% - Accent6 13 4" xfId="2351" xr:uid="{00000000-0005-0000-0000-0000E2430000}"/>
    <cellStyle name="20% - Accent6 13 4 2" xfId="6934" xr:uid="{00000000-0005-0000-0000-0000E3430000}"/>
    <cellStyle name="20% - Accent6 13 4 2 2" xfId="18031" xr:uid="{00000000-0005-0000-0000-0000E4430000}"/>
    <cellStyle name="20% - Accent6 13 4 2 2 2" xfId="40295" xr:uid="{00000000-0005-0000-0000-0000E5430000}"/>
    <cellStyle name="20% - Accent6 13 4 2 3" xfId="29203" xr:uid="{00000000-0005-0000-0000-0000E6430000}"/>
    <cellStyle name="20% - Accent6 13 4 3" xfId="13448" xr:uid="{00000000-0005-0000-0000-0000E7430000}"/>
    <cellStyle name="20% - Accent6 13 4 3 2" xfId="35713" xr:uid="{00000000-0005-0000-0000-0000E8430000}"/>
    <cellStyle name="20% - Accent6 13 4 4" xfId="24621" xr:uid="{00000000-0005-0000-0000-0000E9430000}"/>
    <cellStyle name="20% - Accent6 13 5" xfId="5085" xr:uid="{00000000-0005-0000-0000-0000EA430000}"/>
    <cellStyle name="20% - Accent6 13 5 2" xfId="16182" xr:uid="{00000000-0005-0000-0000-0000EB430000}"/>
    <cellStyle name="20% - Accent6 13 5 2 2" xfId="38446" xr:uid="{00000000-0005-0000-0000-0000EC430000}"/>
    <cellStyle name="20% - Accent6 13 5 3" xfId="27354" xr:uid="{00000000-0005-0000-0000-0000ED430000}"/>
    <cellStyle name="20% - Accent6 13 6" xfId="494" xr:uid="{00000000-0005-0000-0000-0000EE430000}"/>
    <cellStyle name="20% - Accent6 13 6 2" xfId="11610" xr:uid="{00000000-0005-0000-0000-0000EF430000}"/>
    <cellStyle name="20% - Accent6 13 6 2 2" xfId="33876" xr:uid="{00000000-0005-0000-0000-0000F0430000}"/>
    <cellStyle name="20% - Accent6 13 6 3" xfId="22784" xr:uid="{00000000-0005-0000-0000-0000F1430000}"/>
    <cellStyle name="20% - Accent6 13 7" xfId="11387" xr:uid="{00000000-0005-0000-0000-0000F2430000}"/>
    <cellStyle name="20% - Accent6 13 7 2" xfId="33653" xr:uid="{00000000-0005-0000-0000-0000F3430000}"/>
    <cellStyle name="20% - Accent6 13 8" xfId="22561" xr:uid="{00000000-0005-0000-0000-0000F4430000}"/>
    <cellStyle name="20% - Accent6 130" xfId="10460" xr:uid="{00000000-0005-0000-0000-0000F5430000}"/>
    <cellStyle name="20% - Accent6 130 2" xfId="21556" xr:uid="{00000000-0005-0000-0000-0000F6430000}"/>
    <cellStyle name="20% - Accent6 130 2 2" xfId="43820" xr:uid="{00000000-0005-0000-0000-0000F7430000}"/>
    <cellStyle name="20% - Accent6 130 3" xfId="32728" xr:uid="{00000000-0005-0000-0000-0000F8430000}"/>
    <cellStyle name="20% - Accent6 131" xfId="10486" xr:uid="{00000000-0005-0000-0000-0000F9430000}"/>
    <cellStyle name="20% - Accent6 131 2" xfId="21582" xr:uid="{00000000-0005-0000-0000-0000FA430000}"/>
    <cellStyle name="20% - Accent6 131 2 2" xfId="43846" xr:uid="{00000000-0005-0000-0000-0000FB430000}"/>
    <cellStyle name="20% - Accent6 131 3" xfId="32754" xr:uid="{00000000-0005-0000-0000-0000FC430000}"/>
    <cellStyle name="20% - Accent6 132" xfId="10512" xr:uid="{00000000-0005-0000-0000-0000FD430000}"/>
    <cellStyle name="20% - Accent6 132 2" xfId="21608" xr:uid="{00000000-0005-0000-0000-0000FE430000}"/>
    <cellStyle name="20% - Accent6 132 2 2" xfId="43872" xr:uid="{00000000-0005-0000-0000-0000FF430000}"/>
    <cellStyle name="20% - Accent6 132 3" xfId="32780" xr:uid="{00000000-0005-0000-0000-000000440000}"/>
    <cellStyle name="20% - Accent6 133" xfId="10538" xr:uid="{00000000-0005-0000-0000-000001440000}"/>
    <cellStyle name="20% - Accent6 133 2" xfId="21634" xr:uid="{00000000-0005-0000-0000-000002440000}"/>
    <cellStyle name="20% - Accent6 133 2 2" xfId="43898" xr:uid="{00000000-0005-0000-0000-000003440000}"/>
    <cellStyle name="20% - Accent6 133 3" xfId="32806" xr:uid="{00000000-0005-0000-0000-000004440000}"/>
    <cellStyle name="20% - Accent6 134" xfId="10551" xr:uid="{00000000-0005-0000-0000-000005440000}"/>
    <cellStyle name="20% - Accent6 134 2" xfId="21647" xr:uid="{00000000-0005-0000-0000-000006440000}"/>
    <cellStyle name="20% - Accent6 134 2 2" xfId="43911" xr:uid="{00000000-0005-0000-0000-000007440000}"/>
    <cellStyle name="20% - Accent6 134 3" xfId="32819" xr:uid="{00000000-0005-0000-0000-000008440000}"/>
    <cellStyle name="20% - Accent6 135" xfId="10564" xr:uid="{00000000-0005-0000-0000-000009440000}"/>
    <cellStyle name="20% - Accent6 135 2" xfId="21660" xr:uid="{00000000-0005-0000-0000-00000A440000}"/>
    <cellStyle name="20% - Accent6 135 2 2" xfId="43924" xr:uid="{00000000-0005-0000-0000-00000B440000}"/>
    <cellStyle name="20% - Accent6 135 3" xfId="32832" xr:uid="{00000000-0005-0000-0000-00000C440000}"/>
    <cellStyle name="20% - Accent6 136" xfId="10577" xr:uid="{00000000-0005-0000-0000-00000D440000}"/>
    <cellStyle name="20% - Accent6 136 2" xfId="21673" xr:uid="{00000000-0005-0000-0000-00000E440000}"/>
    <cellStyle name="20% - Accent6 136 2 2" xfId="43937" xr:uid="{00000000-0005-0000-0000-00000F440000}"/>
    <cellStyle name="20% - Accent6 136 3" xfId="32845" xr:uid="{00000000-0005-0000-0000-000010440000}"/>
    <cellStyle name="20% - Accent6 137" xfId="10590" xr:uid="{00000000-0005-0000-0000-000011440000}"/>
    <cellStyle name="20% - Accent6 137 2" xfId="21686" xr:uid="{00000000-0005-0000-0000-000012440000}"/>
    <cellStyle name="20% - Accent6 137 2 2" xfId="43950" xr:uid="{00000000-0005-0000-0000-000013440000}"/>
    <cellStyle name="20% - Accent6 137 3" xfId="32858" xr:uid="{00000000-0005-0000-0000-000014440000}"/>
    <cellStyle name="20% - Accent6 138" xfId="10616" xr:uid="{00000000-0005-0000-0000-000015440000}"/>
    <cellStyle name="20% - Accent6 138 2" xfId="21712" xr:uid="{00000000-0005-0000-0000-000016440000}"/>
    <cellStyle name="20% - Accent6 138 2 2" xfId="43976" xr:uid="{00000000-0005-0000-0000-000017440000}"/>
    <cellStyle name="20% - Accent6 138 3" xfId="32884" xr:uid="{00000000-0005-0000-0000-000018440000}"/>
    <cellStyle name="20% - Accent6 139" xfId="10629" xr:uid="{00000000-0005-0000-0000-000019440000}"/>
    <cellStyle name="20% - Accent6 139 2" xfId="21725" xr:uid="{00000000-0005-0000-0000-00001A440000}"/>
    <cellStyle name="20% - Accent6 139 2 2" xfId="43989" xr:uid="{00000000-0005-0000-0000-00001B440000}"/>
    <cellStyle name="20% - Accent6 139 3" xfId="32897" xr:uid="{00000000-0005-0000-0000-00001C440000}"/>
    <cellStyle name="20% - Accent6 14" xfId="305" xr:uid="{00000000-0005-0000-0000-00001D440000}"/>
    <cellStyle name="20% - Accent6 14 2" xfId="1431" xr:uid="{00000000-0005-0000-0000-00001E440000}"/>
    <cellStyle name="20% - Accent6 14 2 2" xfId="3249" xr:uid="{00000000-0005-0000-0000-00001F440000}"/>
    <cellStyle name="20% - Accent6 14 2 2 2" xfId="7832" xr:uid="{00000000-0005-0000-0000-000020440000}"/>
    <cellStyle name="20% - Accent6 14 2 2 2 2" xfId="18929" xr:uid="{00000000-0005-0000-0000-000021440000}"/>
    <cellStyle name="20% - Accent6 14 2 2 2 2 2" xfId="41193" xr:uid="{00000000-0005-0000-0000-000022440000}"/>
    <cellStyle name="20% - Accent6 14 2 2 2 3" xfId="30101" xr:uid="{00000000-0005-0000-0000-000023440000}"/>
    <cellStyle name="20% - Accent6 14 2 2 3" xfId="14346" xr:uid="{00000000-0005-0000-0000-000024440000}"/>
    <cellStyle name="20% - Accent6 14 2 2 3 2" xfId="36611" xr:uid="{00000000-0005-0000-0000-000025440000}"/>
    <cellStyle name="20% - Accent6 14 2 2 4" xfId="25519" xr:uid="{00000000-0005-0000-0000-000026440000}"/>
    <cellStyle name="20% - Accent6 14 2 3" xfId="6023" xr:uid="{00000000-0005-0000-0000-000027440000}"/>
    <cellStyle name="20% - Accent6 14 2 3 2" xfId="17120" xr:uid="{00000000-0005-0000-0000-000028440000}"/>
    <cellStyle name="20% - Accent6 14 2 3 2 2" xfId="39384" xr:uid="{00000000-0005-0000-0000-000029440000}"/>
    <cellStyle name="20% - Accent6 14 2 3 3" xfId="28292" xr:uid="{00000000-0005-0000-0000-00002A440000}"/>
    <cellStyle name="20% - Accent6 14 2 4" xfId="12536" xr:uid="{00000000-0005-0000-0000-00002B440000}"/>
    <cellStyle name="20% - Accent6 14 2 4 2" xfId="34801" xr:uid="{00000000-0005-0000-0000-00002C440000}"/>
    <cellStyle name="20% - Accent6 14 2 5" xfId="23709" xr:uid="{00000000-0005-0000-0000-00002D440000}"/>
    <cellStyle name="20% - Accent6 14 3" xfId="4173" xr:uid="{00000000-0005-0000-0000-00002E440000}"/>
    <cellStyle name="20% - Accent6 14 3 2" xfId="8756" xr:uid="{00000000-0005-0000-0000-00002F440000}"/>
    <cellStyle name="20% - Accent6 14 3 2 2" xfId="19853" xr:uid="{00000000-0005-0000-0000-000030440000}"/>
    <cellStyle name="20% - Accent6 14 3 2 2 2" xfId="42117" xr:uid="{00000000-0005-0000-0000-000031440000}"/>
    <cellStyle name="20% - Accent6 14 3 2 3" xfId="31025" xr:uid="{00000000-0005-0000-0000-000032440000}"/>
    <cellStyle name="20% - Accent6 14 3 3" xfId="15270" xr:uid="{00000000-0005-0000-0000-000033440000}"/>
    <cellStyle name="20% - Accent6 14 3 3 2" xfId="37535" xr:uid="{00000000-0005-0000-0000-000034440000}"/>
    <cellStyle name="20% - Accent6 14 3 4" xfId="26443" xr:uid="{00000000-0005-0000-0000-000035440000}"/>
    <cellStyle name="20% - Accent6 14 4" xfId="2364" xr:uid="{00000000-0005-0000-0000-000036440000}"/>
    <cellStyle name="20% - Accent6 14 4 2" xfId="6947" xr:uid="{00000000-0005-0000-0000-000037440000}"/>
    <cellStyle name="20% - Accent6 14 4 2 2" xfId="18044" xr:uid="{00000000-0005-0000-0000-000038440000}"/>
    <cellStyle name="20% - Accent6 14 4 2 2 2" xfId="40308" xr:uid="{00000000-0005-0000-0000-000039440000}"/>
    <cellStyle name="20% - Accent6 14 4 2 3" xfId="29216" xr:uid="{00000000-0005-0000-0000-00003A440000}"/>
    <cellStyle name="20% - Accent6 14 4 3" xfId="13461" xr:uid="{00000000-0005-0000-0000-00003B440000}"/>
    <cellStyle name="20% - Accent6 14 4 3 2" xfId="35726" xr:uid="{00000000-0005-0000-0000-00003C440000}"/>
    <cellStyle name="20% - Accent6 14 4 4" xfId="24634" xr:uid="{00000000-0005-0000-0000-00003D440000}"/>
    <cellStyle name="20% - Accent6 14 5" xfId="5098" xr:uid="{00000000-0005-0000-0000-00003E440000}"/>
    <cellStyle name="20% - Accent6 14 5 2" xfId="16195" xr:uid="{00000000-0005-0000-0000-00003F440000}"/>
    <cellStyle name="20% - Accent6 14 5 2 2" xfId="38459" xr:uid="{00000000-0005-0000-0000-000040440000}"/>
    <cellStyle name="20% - Accent6 14 5 3" xfId="27367" xr:uid="{00000000-0005-0000-0000-000041440000}"/>
    <cellStyle name="20% - Accent6 14 6" xfId="507" xr:uid="{00000000-0005-0000-0000-000042440000}"/>
    <cellStyle name="20% - Accent6 14 6 2" xfId="11623" xr:uid="{00000000-0005-0000-0000-000043440000}"/>
    <cellStyle name="20% - Accent6 14 6 2 2" xfId="33889" xr:uid="{00000000-0005-0000-0000-000044440000}"/>
    <cellStyle name="20% - Accent6 14 6 3" xfId="22797" xr:uid="{00000000-0005-0000-0000-000045440000}"/>
    <cellStyle name="20% - Accent6 14 7" xfId="11426" xr:uid="{00000000-0005-0000-0000-000046440000}"/>
    <cellStyle name="20% - Accent6 14 7 2" xfId="33692" xr:uid="{00000000-0005-0000-0000-000047440000}"/>
    <cellStyle name="20% - Accent6 14 8" xfId="22600" xr:uid="{00000000-0005-0000-0000-000048440000}"/>
    <cellStyle name="20% - Accent6 140" xfId="10642" xr:uid="{00000000-0005-0000-0000-000049440000}"/>
    <cellStyle name="20% - Accent6 140 2" xfId="21738" xr:uid="{00000000-0005-0000-0000-00004A440000}"/>
    <cellStyle name="20% - Accent6 140 2 2" xfId="44002" xr:uid="{00000000-0005-0000-0000-00004B440000}"/>
    <cellStyle name="20% - Accent6 140 3" xfId="32910" xr:uid="{00000000-0005-0000-0000-00004C440000}"/>
    <cellStyle name="20% - Accent6 141" xfId="10655" xr:uid="{00000000-0005-0000-0000-00004D440000}"/>
    <cellStyle name="20% - Accent6 141 2" xfId="21751" xr:uid="{00000000-0005-0000-0000-00004E440000}"/>
    <cellStyle name="20% - Accent6 141 2 2" xfId="44015" xr:uid="{00000000-0005-0000-0000-00004F440000}"/>
    <cellStyle name="20% - Accent6 141 3" xfId="32923" xr:uid="{00000000-0005-0000-0000-000050440000}"/>
    <cellStyle name="20% - Accent6 142" xfId="10668" xr:uid="{00000000-0005-0000-0000-000051440000}"/>
    <cellStyle name="20% - Accent6 142 2" xfId="21764" xr:uid="{00000000-0005-0000-0000-000052440000}"/>
    <cellStyle name="20% - Accent6 142 2 2" xfId="44028" xr:uid="{00000000-0005-0000-0000-000053440000}"/>
    <cellStyle name="20% - Accent6 142 3" xfId="32936" xr:uid="{00000000-0005-0000-0000-000054440000}"/>
    <cellStyle name="20% - Accent6 143" xfId="10681" xr:uid="{00000000-0005-0000-0000-000055440000}"/>
    <cellStyle name="20% - Accent6 143 2" xfId="21777" xr:uid="{00000000-0005-0000-0000-000056440000}"/>
    <cellStyle name="20% - Accent6 143 2 2" xfId="44041" xr:uid="{00000000-0005-0000-0000-000057440000}"/>
    <cellStyle name="20% - Accent6 143 3" xfId="32949" xr:uid="{00000000-0005-0000-0000-000058440000}"/>
    <cellStyle name="20% - Accent6 144" xfId="10694" xr:uid="{00000000-0005-0000-0000-000059440000}"/>
    <cellStyle name="20% - Accent6 144 2" xfId="21790" xr:uid="{00000000-0005-0000-0000-00005A440000}"/>
    <cellStyle name="20% - Accent6 144 2 2" xfId="44054" xr:uid="{00000000-0005-0000-0000-00005B440000}"/>
    <cellStyle name="20% - Accent6 144 3" xfId="32962" xr:uid="{00000000-0005-0000-0000-00005C440000}"/>
    <cellStyle name="20% - Accent6 145" xfId="10707" xr:uid="{00000000-0005-0000-0000-00005D440000}"/>
    <cellStyle name="20% - Accent6 145 2" xfId="21803" xr:uid="{00000000-0005-0000-0000-00005E440000}"/>
    <cellStyle name="20% - Accent6 145 2 2" xfId="44067" xr:uid="{00000000-0005-0000-0000-00005F440000}"/>
    <cellStyle name="20% - Accent6 145 3" xfId="32975" xr:uid="{00000000-0005-0000-0000-000060440000}"/>
    <cellStyle name="20% - Accent6 146" xfId="10720" xr:uid="{00000000-0005-0000-0000-000061440000}"/>
    <cellStyle name="20% - Accent6 146 2" xfId="21816" xr:uid="{00000000-0005-0000-0000-000062440000}"/>
    <cellStyle name="20% - Accent6 146 2 2" xfId="44080" xr:uid="{00000000-0005-0000-0000-000063440000}"/>
    <cellStyle name="20% - Accent6 146 3" xfId="32988" xr:uid="{00000000-0005-0000-0000-000064440000}"/>
    <cellStyle name="20% - Accent6 147" xfId="10733" xr:uid="{00000000-0005-0000-0000-000065440000}"/>
    <cellStyle name="20% - Accent6 147 2" xfId="21829" xr:uid="{00000000-0005-0000-0000-000066440000}"/>
    <cellStyle name="20% - Accent6 147 2 2" xfId="44093" xr:uid="{00000000-0005-0000-0000-000067440000}"/>
    <cellStyle name="20% - Accent6 147 3" xfId="33001" xr:uid="{00000000-0005-0000-0000-000068440000}"/>
    <cellStyle name="20% - Accent6 148" xfId="10746" xr:uid="{00000000-0005-0000-0000-000069440000}"/>
    <cellStyle name="20% - Accent6 148 2" xfId="21842" xr:uid="{00000000-0005-0000-0000-00006A440000}"/>
    <cellStyle name="20% - Accent6 148 2 2" xfId="44106" xr:uid="{00000000-0005-0000-0000-00006B440000}"/>
    <cellStyle name="20% - Accent6 148 3" xfId="33014" xr:uid="{00000000-0005-0000-0000-00006C440000}"/>
    <cellStyle name="20% - Accent6 149" xfId="10759" xr:uid="{00000000-0005-0000-0000-00006D440000}"/>
    <cellStyle name="20% - Accent6 149 2" xfId="21855" xr:uid="{00000000-0005-0000-0000-00006E440000}"/>
    <cellStyle name="20% - Accent6 149 2 2" xfId="44119" xr:uid="{00000000-0005-0000-0000-00006F440000}"/>
    <cellStyle name="20% - Accent6 149 3" xfId="33027" xr:uid="{00000000-0005-0000-0000-000070440000}"/>
    <cellStyle name="20% - Accent6 15" xfId="334" xr:uid="{00000000-0005-0000-0000-000071440000}"/>
    <cellStyle name="20% - Accent6 15 2" xfId="1444" xr:uid="{00000000-0005-0000-0000-000072440000}"/>
    <cellStyle name="20% - Accent6 15 2 2" xfId="3262" xr:uid="{00000000-0005-0000-0000-000073440000}"/>
    <cellStyle name="20% - Accent6 15 2 2 2" xfId="7845" xr:uid="{00000000-0005-0000-0000-000074440000}"/>
    <cellStyle name="20% - Accent6 15 2 2 2 2" xfId="18942" xr:uid="{00000000-0005-0000-0000-000075440000}"/>
    <cellStyle name="20% - Accent6 15 2 2 2 2 2" xfId="41206" xr:uid="{00000000-0005-0000-0000-000076440000}"/>
    <cellStyle name="20% - Accent6 15 2 2 2 3" xfId="30114" xr:uid="{00000000-0005-0000-0000-000077440000}"/>
    <cellStyle name="20% - Accent6 15 2 2 3" xfId="14359" xr:uid="{00000000-0005-0000-0000-000078440000}"/>
    <cellStyle name="20% - Accent6 15 2 2 3 2" xfId="36624" xr:uid="{00000000-0005-0000-0000-000079440000}"/>
    <cellStyle name="20% - Accent6 15 2 2 4" xfId="25532" xr:uid="{00000000-0005-0000-0000-00007A440000}"/>
    <cellStyle name="20% - Accent6 15 2 3" xfId="6036" xr:uid="{00000000-0005-0000-0000-00007B440000}"/>
    <cellStyle name="20% - Accent6 15 2 3 2" xfId="17133" xr:uid="{00000000-0005-0000-0000-00007C440000}"/>
    <cellStyle name="20% - Accent6 15 2 3 2 2" xfId="39397" xr:uid="{00000000-0005-0000-0000-00007D440000}"/>
    <cellStyle name="20% - Accent6 15 2 3 3" xfId="28305" xr:uid="{00000000-0005-0000-0000-00007E440000}"/>
    <cellStyle name="20% - Accent6 15 2 4" xfId="12549" xr:uid="{00000000-0005-0000-0000-00007F440000}"/>
    <cellStyle name="20% - Accent6 15 2 4 2" xfId="34814" xr:uid="{00000000-0005-0000-0000-000080440000}"/>
    <cellStyle name="20% - Accent6 15 2 5" xfId="23722" xr:uid="{00000000-0005-0000-0000-000081440000}"/>
    <cellStyle name="20% - Accent6 15 3" xfId="4186" xr:uid="{00000000-0005-0000-0000-000082440000}"/>
    <cellStyle name="20% - Accent6 15 3 2" xfId="8769" xr:uid="{00000000-0005-0000-0000-000083440000}"/>
    <cellStyle name="20% - Accent6 15 3 2 2" xfId="19866" xr:uid="{00000000-0005-0000-0000-000084440000}"/>
    <cellStyle name="20% - Accent6 15 3 2 2 2" xfId="42130" xr:uid="{00000000-0005-0000-0000-000085440000}"/>
    <cellStyle name="20% - Accent6 15 3 2 3" xfId="31038" xr:uid="{00000000-0005-0000-0000-000086440000}"/>
    <cellStyle name="20% - Accent6 15 3 3" xfId="15283" xr:uid="{00000000-0005-0000-0000-000087440000}"/>
    <cellStyle name="20% - Accent6 15 3 3 2" xfId="37548" xr:uid="{00000000-0005-0000-0000-000088440000}"/>
    <cellStyle name="20% - Accent6 15 3 4" xfId="26456" xr:uid="{00000000-0005-0000-0000-000089440000}"/>
    <cellStyle name="20% - Accent6 15 4" xfId="2377" xr:uid="{00000000-0005-0000-0000-00008A440000}"/>
    <cellStyle name="20% - Accent6 15 4 2" xfId="6960" xr:uid="{00000000-0005-0000-0000-00008B440000}"/>
    <cellStyle name="20% - Accent6 15 4 2 2" xfId="18057" xr:uid="{00000000-0005-0000-0000-00008C440000}"/>
    <cellStyle name="20% - Accent6 15 4 2 2 2" xfId="40321" xr:uid="{00000000-0005-0000-0000-00008D440000}"/>
    <cellStyle name="20% - Accent6 15 4 2 3" xfId="29229" xr:uid="{00000000-0005-0000-0000-00008E440000}"/>
    <cellStyle name="20% - Accent6 15 4 3" xfId="13474" xr:uid="{00000000-0005-0000-0000-00008F440000}"/>
    <cellStyle name="20% - Accent6 15 4 3 2" xfId="35739" xr:uid="{00000000-0005-0000-0000-000090440000}"/>
    <cellStyle name="20% - Accent6 15 4 4" xfId="24647" xr:uid="{00000000-0005-0000-0000-000091440000}"/>
    <cellStyle name="20% - Accent6 15 5" xfId="5111" xr:uid="{00000000-0005-0000-0000-000092440000}"/>
    <cellStyle name="20% - Accent6 15 5 2" xfId="16208" xr:uid="{00000000-0005-0000-0000-000093440000}"/>
    <cellStyle name="20% - Accent6 15 5 2 2" xfId="38472" xr:uid="{00000000-0005-0000-0000-000094440000}"/>
    <cellStyle name="20% - Accent6 15 5 3" xfId="27380" xr:uid="{00000000-0005-0000-0000-000095440000}"/>
    <cellStyle name="20% - Accent6 15 6" xfId="11454" xr:uid="{00000000-0005-0000-0000-000096440000}"/>
    <cellStyle name="20% - Accent6 15 6 2" xfId="33720" xr:uid="{00000000-0005-0000-0000-000097440000}"/>
    <cellStyle name="20% - Accent6 15 7" xfId="22628" xr:uid="{00000000-0005-0000-0000-000098440000}"/>
    <cellStyle name="20% - Accent6 150" xfId="10772" xr:uid="{00000000-0005-0000-0000-000099440000}"/>
    <cellStyle name="20% - Accent6 150 2" xfId="21868" xr:uid="{00000000-0005-0000-0000-00009A440000}"/>
    <cellStyle name="20% - Accent6 150 2 2" xfId="44132" xr:uid="{00000000-0005-0000-0000-00009B440000}"/>
    <cellStyle name="20% - Accent6 150 3" xfId="33040" xr:uid="{00000000-0005-0000-0000-00009C440000}"/>
    <cellStyle name="20% - Accent6 151" xfId="10798" xr:uid="{00000000-0005-0000-0000-00009D440000}"/>
    <cellStyle name="20% - Accent6 151 2" xfId="21894" xr:uid="{00000000-0005-0000-0000-00009E440000}"/>
    <cellStyle name="20% - Accent6 151 2 2" xfId="44158" xr:uid="{00000000-0005-0000-0000-00009F440000}"/>
    <cellStyle name="20% - Accent6 151 3" xfId="33066" xr:uid="{00000000-0005-0000-0000-0000A0440000}"/>
    <cellStyle name="20% - Accent6 152" xfId="10811" xr:uid="{00000000-0005-0000-0000-0000A1440000}"/>
    <cellStyle name="20% - Accent6 152 2" xfId="21907" xr:uid="{00000000-0005-0000-0000-0000A2440000}"/>
    <cellStyle name="20% - Accent6 152 2 2" xfId="44171" xr:uid="{00000000-0005-0000-0000-0000A3440000}"/>
    <cellStyle name="20% - Accent6 152 3" xfId="33079" xr:uid="{00000000-0005-0000-0000-0000A4440000}"/>
    <cellStyle name="20% - Accent6 153" xfId="10824" xr:uid="{00000000-0005-0000-0000-0000A5440000}"/>
    <cellStyle name="20% - Accent6 153 2" xfId="21920" xr:uid="{00000000-0005-0000-0000-0000A6440000}"/>
    <cellStyle name="20% - Accent6 153 2 2" xfId="44184" xr:uid="{00000000-0005-0000-0000-0000A7440000}"/>
    <cellStyle name="20% - Accent6 153 3" xfId="33092" xr:uid="{00000000-0005-0000-0000-0000A8440000}"/>
    <cellStyle name="20% - Accent6 154" xfId="10837" xr:uid="{00000000-0005-0000-0000-0000A9440000}"/>
    <cellStyle name="20% - Accent6 154 2" xfId="21933" xr:uid="{00000000-0005-0000-0000-0000AA440000}"/>
    <cellStyle name="20% - Accent6 154 2 2" xfId="44197" xr:uid="{00000000-0005-0000-0000-0000AB440000}"/>
    <cellStyle name="20% - Accent6 154 3" xfId="33105" xr:uid="{00000000-0005-0000-0000-0000AC440000}"/>
    <cellStyle name="20% - Accent6 155" xfId="10850" xr:uid="{00000000-0005-0000-0000-0000AD440000}"/>
    <cellStyle name="20% - Accent6 155 2" xfId="33118" xr:uid="{00000000-0005-0000-0000-0000AE440000}"/>
    <cellStyle name="20% - Accent6 156" xfId="10863" xr:uid="{00000000-0005-0000-0000-0000AF440000}"/>
    <cellStyle name="20% - Accent6 156 2" xfId="33131" xr:uid="{00000000-0005-0000-0000-0000B0440000}"/>
    <cellStyle name="20% - Accent6 157" xfId="10876" xr:uid="{00000000-0005-0000-0000-0000B1440000}"/>
    <cellStyle name="20% - Accent6 157 2" xfId="33144" xr:uid="{00000000-0005-0000-0000-0000B2440000}"/>
    <cellStyle name="20% - Accent6 158" xfId="10889" xr:uid="{00000000-0005-0000-0000-0000B3440000}"/>
    <cellStyle name="20% - Accent6 158 2" xfId="33157" xr:uid="{00000000-0005-0000-0000-0000B4440000}"/>
    <cellStyle name="20% - Accent6 159" xfId="10902" xr:uid="{00000000-0005-0000-0000-0000B5440000}"/>
    <cellStyle name="20% - Accent6 159 2" xfId="33170" xr:uid="{00000000-0005-0000-0000-0000B6440000}"/>
    <cellStyle name="20% - Accent6 16" xfId="520" xr:uid="{00000000-0005-0000-0000-0000B7440000}"/>
    <cellStyle name="20% - Accent6 16 2" xfId="1457" xr:uid="{00000000-0005-0000-0000-0000B8440000}"/>
    <cellStyle name="20% - Accent6 16 2 2" xfId="3275" xr:uid="{00000000-0005-0000-0000-0000B9440000}"/>
    <cellStyle name="20% - Accent6 16 2 2 2" xfId="7858" xr:uid="{00000000-0005-0000-0000-0000BA440000}"/>
    <cellStyle name="20% - Accent6 16 2 2 2 2" xfId="18955" xr:uid="{00000000-0005-0000-0000-0000BB440000}"/>
    <cellStyle name="20% - Accent6 16 2 2 2 2 2" xfId="41219" xr:uid="{00000000-0005-0000-0000-0000BC440000}"/>
    <cellStyle name="20% - Accent6 16 2 2 2 3" xfId="30127" xr:uid="{00000000-0005-0000-0000-0000BD440000}"/>
    <cellStyle name="20% - Accent6 16 2 2 3" xfId="14372" xr:uid="{00000000-0005-0000-0000-0000BE440000}"/>
    <cellStyle name="20% - Accent6 16 2 2 3 2" xfId="36637" xr:uid="{00000000-0005-0000-0000-0000BF440000}"/>
    <cellStyle name="20% - Accent6 16 2 2 4" xfId="25545" xr:uid="{00000000-0005-0000-0000-0000C0440000}"/>
    <cellStyle name="20% - Accent6 16 2 3" xfId="6049" xr:uid="{00000000-0005-0000-0000-0000C1440000}"/>
    <cellStyle name="20% - Accent6 16 2 3 2" xfId="17146" xr:uid="{00000000-0005-0000-0000-0000C2440000}"/>
    <cellStyle name="20% - Accent6 16 2 3 2 2" xfId="39410" xr:uid="{00000000-0005-0000-0000-0000C3440000}"/>
    <cellStyle name="20% - Accent6 16 2 3 3" xfId="28318" xr:uid="{00000000-0005-0000-0000-0000C4440000}"/>
    <cellStyle name="20% - Accent6 16 2 4" xfId="12562" xr:uid="{00000000-0005-0000-0000-0000C5440000}"/>
    <cellStyle name="20% - Accent6 16 2 4 2" xfId="34827" xr:uid="{00000000-0005-0000-0000-0000C6440000}"/>
    <cellStyle name="20% - Accent6 16 2 5" xfId="23735" xr:uid="{00000000-0005-0000-0000-0000C7440000}"/>
    <cellStyle name="20% - Accent6 16 3" xfId="4199" xr:uid="{00000000-0005-0000-0000-0000C8440000}"/>
    <cellStyle name="20% - Accent6 16 3 2" xfId="8782" xr:uid="{00000000-0005-0000-0000-0000C9440000}"/>
    <cellStyle name="20% - Accent6 16 3 2 2" xfId="19879" xr:uid="{00000000-0005-0000-0000-0000CA440000}"/>
    <cellStyle name="20% - Accent6 16 3 2 2 2" xfId="42143" xr:uid="{00000000-0005-0000-0000-0000CB440000}"/>
    <cellStyle name="20% - Accent6 16 3 2 3" xfId="31051" xr:uid="{00000000-0005-0000-0000-0000CC440000}"/>
    <cellStyle name="20% - Accent6 16 3 3" xfId="15296" xr:uid="{00000000-0005-0000-0000-0000CD440000}"/>
    <cellStyle name="20% - Accent6 16 3 3 2" xfId="37561" xr:uid="{00000000-0005-0000-0000-0000CE440000}"/>
    <cellStyle name="20% - Accent6 16 3 4" xfId="26469" xr:uid="{00000000-0005-0000-0000-0000CF440000}"/>
    <cellStyle name="20% - Accent6 16 4" xfId="2390" xr:uid="{00000000-0005-0000-0000-0000D0440000}"/>
    <cellStyle name="20% - Accent6 16 4 2" xfId="6973" xr:uid="{00000000-0005-0000-0000-0000D1440000}"/>
    <cellStyle name="20% - Accent6 16 4 2 2" xfId="18070" xr:uid="{00000000-0005-0000-0000-0000D2440000}"/>
    <cellStyle name="20% - Accent6 16 4 2 2 2" xfId="40334" xr:uid="{00000000-0005-0000-0000-0000D3440000}"/>
    <cellStyle name="20% - Accent6 16 4 2 3" xfId="29242" xr:uid="{00000000-0005-0000-0000-0000D4440000}"/>
    <cellStyle name="20% - Accent6 16 4 3" xfId="13487" xr:uid="{00000000-0005-0000-0000-0000D5440000}"/>
    <cellStyle name="20% - Accent6 16 4 3 2" xfId="35752" xr:uid="{00000000-0005-0000-0000-0000D6440000}"/>
    <cellStyle name="20% - Accent6 16 4 4" xfId="24660" xr:uid="{00000000-0005-0000-0000-0000D7440000}"/>
    <cellStyle name="20% - Accent6 16 5" xfId="5124" xr:uid="{00000000-0005-0000-0000-0000D8440000}"/>
    <cellStyle name="20% - Accent6 16 5 2" xfId="16221" xr:uid="{00000000-0005-0000-0000-0000D9440000}"/>
    <cellStyle name="20% - Accent6 16 5 2 2" xfId="38485" xr:uid="{00000000-0005-0000-0000-0000DA440000}"/>
    <cellStyle name="20% - Accent6 16 5 3" xfId="27393" xr:uid="{00000000-0005-0000-0000-0000DB440000}"/>
    <cellStyle name="20% - Accent6 16 6" xfId="11636" xr:uid="{00000000-0005-0000-0000-0000DC440000}"/>
    <cellStyle name="20% - Accent6 16 6 2" xfId="33902" xr:uid="{00000000-0005-0000-0000-0000DD440000}"/>
    <cellStyle name="20% - Accent6 16 7" xfId="22810" xr:uid="{00000000-0005-0000-0000-0000DE440000}"/>
    <cellStyle name="20% - Accent6 160" xfId="10915" xr:uid="{00000000-0005-0000-0000-0000DF440000}"/>
    <cellStyle name="20% - Accent6 160 2" xfId="33183" xr:uid="{00000000-0005-0000-0000-0000E0440000}"/>
    <cellStyle name="20% - Accent6 161" xfId="10928" xr:uid="{00000000-0005-0000-0000-0000E1440000}"/>
    <cellStyle name="20% - Accent6 161 2" xfId="33196" xr:uid="{00000000-0005-0000-0000-0000E2440000}"/>
    <cellStyle name="20% - Accent6 162" xfId="10941" xr:uid="{00000000-0005-0000-0000-0000E3440000}"/>
    <cellStyle name="20% - Accent6 162 2" xfId="33209" xr:uid="{00000000-0005-0000-0000-0000E4440000}"/>
    <cellStyle name="20% - Accent6 163" xfId="10954" xr:uid="{00000000-0005-0000-0000-0000E5440000}"/>
    <cellStyle name="20% - Accent6 163 2" xfId="33222" xr:uid="{00000000-0005-0000-0000-0000E6440000}"/>
    <cellStyle name="20% - Accent6 164" xfId="10967" xr:uid="{00000000-0005-0000-0000-0000E7440000}"/>
    <cellStyle name="20% - Accent6 164 2" xfId="33235" xr:uid="{00000000-0005-0000-0000-0000E8440000}"/>
    <cellStyle name="20% - Accent6 165" xfId="10980" xr:uid="{00000000-0005-0000-0000-0000E9440000}"/>
    <cellStyle name="20% - Accent6 165 2" xfId="33248" xr:uid="{00000000-0005-0000-0000-0000EA440000}"/>
    <cellStyle name="20% - Accent6 166" xfId="10993" xr:uid="{00000000-0005-0000-0000-0000EB440000}"/>
    <cellStyle name="20% - Accent6 166 2" xfId="33261" xr:uid="{00000000-0005-0000-0000-0000EC440000}"/>
    <cellStyle name="20% - Accent6 167" xfId="11006" xr:uid="{00000000-0005-0000-0000-0000ED440000}"/>
    <cellStyle name="20% - Accent6 167 2" xfId="33274" xr:uid="{00000000-0005-0000-0000-0000EE440000}"/>
    <cellStyle name="20% - Accent6 168" xfId="11019" xr:uid="{00000000-0005-0000-0000-0000EF440000}"/>
    <cellStyle name="20% - Accent6 168 2" xfId="33287" xr:uid="{00000000-0005-0000-0000-0000F0440000}"/>
    <cellStyle name="20% - Accent6 169" xfId="11032" xr:uid="{00000000-0005-0000-0000-0000F1440000}"/>
    <cellStyle name="20% - Accent6 169 2" xfId="33300" xr:uid="{00000000-0005-0000-0000-0000F2440000}"/>
    <cellStyle name="20% - Accent6 17" xfId="533" xr:uid="{00000000-0005-0000-0000-0000F3440000}"/>
    <cellStyle name="20% - Accent6 17 2" xfId="1470" xr:uid="{00000000-0005-0000-0000-0000F4440000}"/>
    <cellStyle name="20% - Accent6 17 2 2" xfId="3288" xr:uid="{00000000-0005-0000-0000-0000F5440000}"/>
    <cellStyle name="20% - Accent6 17 2 2 2" xfId="7871" xr:uid="{00000000-0005-0000-0000-0000F6440000}"/>
    <cellStyle name="20% - Accent6 17 2 2 2 2" xfId="18968" xr:uid="{00000000-0005-0000-0000-0000F7440000}"/>
    <cellStyle name="20% - Accent6 17 2 2 2 2 2" xfId="41232" xr:uid="{00000000-0005-0000-0000-0000F8440000}"/>
    <cellStyle name="20% - Accent6 17 2 2 2 3" xfId="30140" xr:uid="{00000000-0005-0000-0000-0000F9440000}"/>
    <cellStyle name="20% - Accent6 17 2 2 3" xfId="14385" xr:uid="{00000000-0005-0000-0000-0000FA440000}"/>
    <cellStyle name="20% - Accent6 17 2 2 3 2" xfId="36650" xr:uid="{00000000-0005-0000-0000-0000FB440000}"/>
    <cellStyle name="20% - Accent6 17 2 2 4" xfId="25558" xr:uid="{00000000-0005-0000-0000-0000FC440000}"/>
    <cellStyle name="20% - Accent6 17 2 3" xfId="6062" xr:uid="{00000000-0005-0000-0000-0000FD440000}"/>
    <cellStyle name="20% - Accent6 17 2 3 2" xfId="17159" xr:uid="{00000000-0005-0000-0000-0000FE440000}"/>
    <cellStyle name="20% - Accent6 17 2 3 2 2" xfId="39423" xr:uid="{00000000-0005-0000-0000-0000FF440000}"/>
    <cellStyle name="20% - Accent6 17 2 3 3" xfId="28331" xr:uid="{00000000-0005-0000-0000-000000450000}"/>
    <cellStyle name="20% - Accent6 17 2 4" xfId="12575" xr:uid="{00000000-0005-0000-0000-000001450000}"/>
    <cellStyle name="20% - Accent6 17 2 4 2" xfId="34840" xr:uid="{00000000-0005-0000-0000-000002450000}"/>
    <cellStyle name="20% - Accent6 17 2 5" xfId="23748" xr:uid="{00000000-0005-0000-0000-000003450000}"/>
    <cellStyle name="20% - Accent6 17 3" xfId="4212" xr:uid="{00000000-0005-0000-0000-000004450000}"/>
    <cellStyle name="20% - Accent6 17 3 2" xfId="8795" xr:uid="{00000000-0005-0000-0000-000005450000}"/>
    <cellStyle name="20% - Accent6 17 3 2 2" xfId="19892" xr:uid="{00000000-0005-0000-0000-000006450000}"/>
    <cellStyle name="20% - Accent6 17 3 2 2 2" xfId="42156" xr:uid="{00000000-0005-0000-0000-000007450000}"/>
    <cellStyle name="20% - Accent6 17 3 2 3" xfId="31064" xr:uid="{00000000-0005-0000-0000-000008450000}"/>
    <cellStyle name="20% - Accent6 17 3 3" xfId="15309" xr:uid="{00000000-0005-0000-0000-000009450000}"/>
    <cellStyle name="20% - Accent6 17 3 3 2" xfId="37574" xr:uid="{00000000-0005-0000-0000-00000A450000}"/>
    <cellStyle name="20% - Accent6 17 3 4" xfId="26482" xr:uid="{00000000-0005-0000-0000-00000B450000}"/>
    <cellStyle name="20% - Accent6 17 4" xfId="2403" xr:uid="{00000000-0005-0000-0000-00000C450000}"/>
    <cellStyle name="20% - Accent6 17 4 2" xfId="6986" xr:uid="{00000000-0005-0000-0000-00000D450000}"/>
    <cellStyle name="20% - Accent6 17 4 2 2" xfId="18083" xr:uid="{00000000-0005-0000-0000-00000E450000}"/>
    <cellStyle name="20% - Accent6 17 4 2 2 2" xfId="40347" xr:uid="{00000000-0005-0000-0000-00000F450000}"/>
    <cellStyle name="20% - Accent6 17 4 2 3" xfId="29255" xr:uid="{00000000-0005-0000-0000-000010450000}"/>
    <cellStyle name="20% - Accent6 17 4 3" xfId="13500" xr:uid="{00000000-0005-0000-0000-000011450000}"/>
    <cellStyle name="20% - Accent6 17 4 3 2" xfId="35765" xr:uid="{00000000-0005-0000-0000-000012450000}"/>
    <cellStyle name="20% - Accent6 17 4 4" xfId="24673" xr:uid="{00000000-0005-0000-0000-000013450000}"/>
    <cellStyle name="20% - Accent6 17 5" xfId="5137" xr:uid="{00000000-0005-0000-0000-000014450000}"/>
    <cellStyle name="20% - Accent6 17 5 2" xfId="16234" xr:uid="{00000000-0005-0000-0000-000015450000}"/>
    <cellStyle name="20% - Accent6 17 5 2 2" xfId="38498" xr:uid="{00000000-0005-0000-0000-000016450000}"/>
    <cellStyle name="20% - Accent6 17 5 3" xfId="27406" xr:uid="{00000000-0005-0000-0000-000017450000}"/>
    <cellStyle name="20% - Accent6 17 6" xfId="11649" xr:uid="{00000000-0005-0000-0000-000018450000}"/>
    <cellStyle name="20% - Accent6 17 6 2" xfId="33915" xr:uid="{00000000-0005-0000-0000-000019450000}"/>
    <cellStyle name="20% - Accent6 17 7" xfId="22823" xr:uid="{00000000-0005-0000-0000-00001A450000}"/>
    <cellStyle name="20% - Accent6 170" xfId="11045" xr:uid="{00000000-0005-0000-0000-00001B450000}"/>
    <cellStyle name="20% - Accent6 170 2" xfId="33313" xr:uid="{00000000-0005-0000-0000-00001C450000}"/>
    <cellStyle name="20% - Accent6 171" xfId="11058" xr:uid="{00000000-0005-0000-0000-00001D450000}"/>
    <cellStyle name="20% - Accent6 171 2" xfId="33326" xr:uid="{00000000-0005-0000-0000-00001E450000}"/>
    <cellStyle name="20% - Accent6 172" xfId="11071" xr:uid="{00000000-0005-0000-0000-00001F450000}"/>
    <cellStyle name="20% - Accent6 172 2" xfId="33339" xr:uid="{00000000-0005-0000-0000-000020450000}"/>
    <cellStyle name="20% - Accent6 173" xfId="11084" xr:uid="{00000000-0005-0000-0000-000021450000}"/>
    <cellStyle name="20% - Accent6 173 2" xfId="33352" xr:uid="{00000000-0005-0000-0000-000022450000}"/>
    <cellStyle name="20% - Accent6 174" xfId="11097" xr:uid="{00000000-0005-0000-0000-000023450000}"/>
    <cellStyle name="20% - Accent6 174 2" xfId="33365" xr:uid="{00000000-0005-0000-0000-000024450000}"/>
    <cellStyle name="20% - Accent6 175" xfId="11110" xr:uid="{00000000-0005-0000-0000-000025450000}"/>
    <cellStyle name="20% - Accent6 175 2" xfId="33378" xr:uid="{00000000-0005-0000-0000-000026450000}"/>
    <cellStyle name="20% - Accent6 176" xfId="11123" xr:uid="{00000000-0005-0000-0000-000027450000}"/>
    <cellStyle name="20% - Accent6 176 2" xfId="33391" xr:uid="{00000000-0005-0000-0000-000028450000}"/>
    <cellStyle name="20% - Accent6 177" xfId="11136" xr:uid="{00000000-0005-0000-0000-000029450000}"/>
    <cellStyle name="20% - Accent6 177 2" xfId="33404" xr:uid="{00000000-0005-0000-0000-00002A450000}"/>
    <cellStyle name="20% - Accent6 178" xfId="11149" xr:uid="{00000000-0005-0000-0000-00002B450000}"/>
    <cellStyle name="20% - Accent6 178 2" xfId="33417" xr:uid="{00000000-0005-0000-0000-00002C450000}"/>
    <cellStyle name="20% - Accent6 179" xfId="11162" xr:uid="{00000000-0005-0000-0000-00002D450000}"/>
    <cellStyle name="20% - Accent6 179 2" xfId="33430" xr:uid="{00000000-0005-0000-0000-00002E450000}"/>
    <cellStyle name="20% - Accent6 18" xfId="546" xr:uid="{00000000-0005-0000-0000-00002F450000}"/>
    <cellStyle name="20% - Accent6 18 2" xfId="1483" xr:uid="{00000000-0005-0000-0000-000030450000}"/>
    <cellStyle name="20% - Accent6 18 2 2" xfId="3301" xr:uid="{00000000-0005-0000-0000-000031450000}"/>
    <cellStyle name="20% - Accent6 18 2 2 2" xfId="7884" xr:uid="{00000000-0005-0000-0000-000032450000}"/>
    <cellStyle name="20% - Accent6 18 2 2 2 2" xfId="18981" xr:uid="{00000000-0005-0000-0000-000033450000}"/>
    <cellStyle name="20% - Accent6 18 2 2 2 2 2" xfId="41245" xr:uid="{00000000-0005-0000-0000-000034450000}"/>
    <cellStyle name="20% - Accent6 18 2 2 2 3" xfId="30153" xr:uid="{00000000-0005-0000-0000-000035450000}"/>
    <cellStyle name="20% - Accent6 18 2 2 3" xfId="14398" xr:uid="{00000000-0005-0000-0000-000036450000}"/>
    <cellStyle name="20% - Accent6 18 2 2 3 2" xfId="36663" xr:uid="{00000000-0005-0000-0000-000037450000}"/>
    <cellStyle name="20% - Accent6 18 2 2 4" xfId="25571" xr:uid="{00000000-0005-0000-0000-000038450000}"/>
    <cellStyle name="20% - Accent6 18 2 3" xfId="6075" xr:uid="{00000000-0005-0000-0000-000039450000}"/>
    <cellStyle name="20% - Accent6 18 2 3 2" xfId="17172" xr:uid="{00000000-0005-0000-0000-00003A450000}"/>
    <cellStyle name="20% - Accent6 18 2 3 2 2" xfId="39436" xr:uid="{00000000-0005-0000-0000-00003B450000}"/>
    <cellStyle name="20% - Accent6 18 2 3 3" xfId="28344" xr:uid="{00000000-0005-0000-0000-00003C450000}"/>
    <cellStyle name="20% - Accent6 18 2 4" xfId="12588" xr:uid="{00000000-0005-0000-0000-00003D450000}"/>
    <cellStyle name="20% - Accent6 18 2 4 2" xfId="34853" xr:uid="{00000000-0005-0000-0000-00003E450000}"/>
    <cellStyle name="20% - Accent6 18 2 5" xfId="23761" xr:uid="{00000000-0005-0000-0000-00003F450000}"/>
    <cellStyle name="20% - Accent6 18 3" xfId="4225" xr:uid="{00000000-0005-0000-0000-000040450000}"/>
    <cellStyle name="20% - Accent6 18 3 2" xfId="8808" xr:uid="{00000000-0005-0000-0000-000041450000}"/>
    <cellStyle name="20% - Accent6 18 3 2 2" xfId="19905" xr:uid="{00000000-0005-0000-0000-000042450000}"/>
    <cellStyle name="20% - Accent6 18 3 2 2 2" xfId="42169" xr:uid="{00000000-0005-0000-0000-000043450000}"/>
    <cellStyle name="20% - Accent6 18 3 2 3" xfId="31077" xr:uid="{00000000-0005-0000-0000-000044450000}"/>
    <cellStyle name="20% - Accent6 18 3 3" xfId="15322" xr:uid="{00000000-0005-0000-0000-000045450000}"/>
    <cellStyle name="20% - Accent6 18 3 3 2" xfId="37587" xr:uid="{00000000-0005-0000-0000-000046450000}"/>
    <cellStyle name="20% - Accent6 18 3 4" xfId="26495" xr:uid="{00000000-0005-0000-0000-000047450000}"/>
    <cellStyle name="20% - Accent6 18 4" xfId="2416" xr:uid="{00000000-0005-0000-0000-000048450000}"/>
    <cellStyle name="20% - Accent6 18 4 2" xfId="6999" xr:uid="{00000000-0005-0000-0000-000049450000}"/>
    <cellStyle name="20% - Accent6 18 4 2 2" xfId="18096" xr:uid="{00000000-0005-0000-0000-00004A450000}"/>
    <cellStyle name="20% - Accent6 18 4 2 2 2" xfId="40360" xr:uid="{00000000-0005-0000-0000-00004B450000}"/>
    <cellStyle name="20% - Accent6 18 4 2 3" xfId="29268" xr:uid="{00000000-0005-0000-0000-00004C450000}"/>
    <cellStyle name="20% - Accent6 18 4 3" xfId="13513" xr:uid="{00000000-0005-0000-0000-00004D450000}"/>
    <cellStyle name="20% - Accent6 18 4 3 2" xfId="35778" xr:uid="{00000000-0005-0000-0000-00004E450000}"/>
    <cellStyle name="20% - Accent6 18 4 4" xfId="24686" xr:uid="{00000000-0005-0000-0000-00004F450000}"/>
    <cellStyle name="20% - Accent6 18 5" xfId="5150" xr:uid="{00000000-0005-0000-0000-000050450000}"/>
    <cellStyle name="20% - Accent6 18 5 2" xfId="16247" xr:uid="{00000000-0005-0000-0000-000051450000}"/>
    <cellStyle name="20% - Accent6 18 5 2 2" xfId="38511" xr:uid="{00000000-0005-0000-0000-000052450000}"/>
    <cellStyle name="20% - Accent6 18 5 3" xfId="27419" xr:uid="{00000000-0005-0000-0000-000053450000}"/>
    <cellStyle name="20% - Accent6 18 6" xfId="11662" xr:uid="{00000000-0005-0000-0000-000054450000}"/>
    <cellStyle name="20% - Accent6 18 6 2" xfId="33928" xr:uid="{00000000-0005-0000-0000-000055450000}"/>
    <cellStyle name="20% - Accent6 18 7" xfId="22836" xr:uid="{00000000-0005-0000-0000-000056450000}"/>
    <cellStyle name="20% - Accent6 180" xfId="11175" xr:uid="{00000000-0005-0000-0000-000057450000}"/>
    <cellStyle name="20% - Accent6 180 2" xfId="33443" xr:uid="{00000000-0005-0000-0000-000058450000}"/>
    <cellStyle name="20% - Accent6 181" xfId="11216" xr:uid="{00000000-0005-0000-0000-000059450000}"/>
    <cellStyle name="20% - Accent6 181 2" xfId="33483" xr:uid="{00000000-0005-0000-0000-00005A450000}"/>
    <cellStyle name="20% - Accent6 182" xfId="21946" xr:uid="{00000000-0005-0000-0000-00005B450000}"/>
    <cellStyle name="20% - Accent6 182 2" xfId="44210" xr:uid="{00000000-0005-0000-0000-00005C450000}"/>
    <cellStyle name="20% - Accent6 183" xfId="21959" xr:uid="{00000000-0005-0000-0000-00005D450000}"/>
    <cellStyle name="20% - Accent6 183 2" xfId="44223" xr:uid="{00000000-0005-0000-0000-00005E450000}"/>
    <cellStyle name="20% - Accent6 184" xfId="21973" xr:uid="{00000000-0005-0000-0000-00005F450000}"/>
    <cellStyle name="20% - Accent6 184 2" xfId="44237" xr:uid="{00000000-0005-0000-0000-000060450000}"/>
    <cellStyle name="20% - Accent6 185" xfId="21986" xr:uid="{00000000-0005-0000-0000-000061450000}"/>
    <cellStyle name="20% - Accent6 185 2" xfId="44250" xr:uid="{00000000-0005-0000-0000-000062450000}"/>
    <cellStyle name="20% - Accent6 186" xfId="21999" xr:uid="{00000000-0005-0000-0000-000063450000}"/>
    <cellStyle name="20% - Accent6 186 2" xfId="44263" xr:uid="{00000000-0005-0000-0000-000064450000}"/>
    <cellStyle name="20% - Accent6 187" xfId="22012" xr:uid="{00000000-0005-0000-0000-000065450000}"/>
    <cellStyle name="20% - Accent6 187 2" xfId="44276" xr:uid="{00000000-0005-0000-0000-000066450000}"/>
    <cellStyle name="20% - Accent6 188" xfId="22025" xr:uid="{00000000-0005-0000-0000-000067450000}"/>
    <cellStyle name="20% - Accent6 188 2" xfId="44289" xr:uid="{00000000-0005-0000-0000-000068450000}"/>
    <cellStyle name="20% - Accent6 189" xfId="22038" xr:uid="{00000000-0005-0000-0000-000069450000}"/>
    <cellStyle name="20% - Accent6 189 2" xfId="44302" xr:uid="{00000000-0005-0000-0000-00006A450000}"/>
    <cellStyle name="20% - Accent6 19" xfId="559" xr:uid="{00000000-0005-0000-0000-00006B450000}"/>
    <cellStyle name="20% - Accent6 19 2" xfId="1496" xr:uid="{00000000-0005-0000-0000-00006C450000}"/>
    <cellStyle name="20% - Accent6 19 2 2" xfId="3314" xr:uid="{00000000-0005-0000-0000-00006D450000}"/>
    <cellStyle name="20% - Accent6 19 2 2 2" xfId="7897" xr:uid="{00000000-0005-0000-0000-00006E450000}"/>
    <cellStyle name="20% - Accent6 19 2 2 2 2" xfId="18994" xr:uid="{00000000-0005-0000-0000-00006F450000}"/>
    <cellStyle name="20% - Accent6 19 2 2 2 2 2" xfId="41258" xr:uid="{00000000-0005-0000-0000-000070450000}"/>
    <cellStyle name="20% - Accent6 19 2 2 2 3" xfId="30166" xr:uid="{00000000-0005-0000-0000-000071450000}"/>
    <cellStyle name="20% - Accent6 19 2 2 3" xfId="14411" xr:uid="{00000000-0005-0000-0000-000072450000}"/>
    <cellStyle name="20% - Accent6 19 2 2 3 2" xfId="36676" xr:uid="{00000000-0005-0000-0000-000073450000}"/>
    <cellStyle name="20% - Accent6 19 2 2 4" xfId="25584" xr:uid="{00000000-0005-0000-0000-000074450000}"/>
    <cellStyle name="20% - Accent6 19 2 3" xfId="6088" xr:uid="{00000000-0005-0000-0000-000075450000}"/>
    <cellStyle name="20% - Accent6 19 2 3 2" xfId="17185" xr:uid="{00000000-0005-0000-0000-000076450000}"/>
    <cellStyle name="20% - Accent6 19 2 3 2 2" xfId="39449" xr:uid="{00000000-0005-0000-0000-000077450000}"/>
    <cellStyle name="20% - Accent6 19 2 3 3" xfId="28357" xr:uid="{00000000-0005-0000-0000-000078450000}"/>
    <cellStyle name="20% - Accent6 19 2 4" xfId="12601" xr:uid="{00000000-0005-0000-0000-000079450000}"/>
    <cellStyle name="20% - Accent6 19 2 4 2" xfId="34866" xr:uid="{00000000-0005-0000-0000-00007A450000}"/>
    <cellStyle name="20% - Accent6 19 2 5" xfId="23774" xr:uid="{00000000-0005-0000-0000-00007B450000}"/>
    <cellStyle name="20% - Accent6 19 3" xfId="4238" xr:uid="{00000000-0005-0000-0000-00007C450000}"/>
    <cellStyle name="20% - Accent6 19 3 2" xfId="8821" xr:uid="{00000000-0005-0000-0000-00007D450000}"/>
    <cellStyle name="20% - Accent6 19 3 2 2" xfId="19918" xr:uid="{00000000-0005-0000-0000-00007E450000}"/>
    <cellStyle name="20% - Accent6 19 3 2 2 2" xfId="42182" xr:uid="{00000000-0005-0000-0000-00007F450000}"/>
    <cellStyle name="20% - Accent6 19 3 2 3" xfId="31090" xr:uid="{00000000-0005-0000-0000-000080450000}"/>
    <cellStyle name="20% - Accent6 19 3 3" xfId="15335" xr:uid="{00000000-0005-0000-0000-000081450000}"/>
    <cellStyle name="20% - Accent6 19 3 3 2" xfId="37600" xr:uid="{00000000-0005-0000-0000-000082450000}"/>
    <cellStyle name="20% - Accent6 19 3 4" xfId="26508" xr:uid="{00000000-0005-0000-0000-000083450000}"/>
    <cellStyle name="20% - Accent6 19 4" xfId="2429" xr:uid="{00000000-0005-0000-0000-000084450000}"/>
    <cellStyle name="20% - Accent6 19 4 2" xfId="7012" xr:uid="{00000000-0005-0000-0000-000085450000}"/>
    <cellStyle name="20% - Accent6 19 4 2 2" xfId="18109" xr:uid="{00000000-0005-0000-0000-000086450000}"/>
    <cellStyle name="20% - Accent6 19 4 2 2 2" xfId="40373" xr:uid="{00000000-0005-0000-0000-000087450000}"/>
    <cellStyle name="20% - Accent6 19 4 2 3" xfId="29281" xr:uid="{00000000-0005-0000-0000-000088450000}"/>
    <cellStyle name="20% - Accent6 19 4 3" xfId="13526" xr:uid="{00000000-0005-0000-0000-000089450000}"/>
    <cellStyle name="20% - Accent6 19 4 3 2" xfId="35791" xr:uid="{00000000-0005-0000-0000-00008A450000}"/>
    <cellStyle name="20% - Accent6 19 4 4" xfId="24699" xr:uid="{00000000-0005-0000-0000-00008B450000}"/>
    <cellStyle name="20% - Accent6 19 5" xfId="5163" xr:uid="{00000000-0005-0000-0000-00008C450000}"/>
    <cellStyle name="20% - Accent6 19 5 2" xfId="16260" xr:uid="{00000000-0005-0000-0000-00008D450000}"/>
    <cellStyle name="20% - Accent6 19 5 2 2" xfId="38524" xr:uid="{00000000-0005-0000-0000-00008E450000}"/>
    <cellStyle name="20% - Accent6 19 5 3" xfId="27432" xr:uid="{00000000-0005-0000-0000-00008F450000}"/>
    <cellStyle name="20% - Accent6 19 6" xfId="11675" xr:uid="{00000000-0005-0000-0000-000090450000}"/>
    <cellStyle name="20% - Accent6 19 6 2" xfId="33941" xr:uid="{00000000-0005-0000-0000-000091450000}"/>
    <cellStyle name="20% - Accent6 19 7" xfId="22849" xr:uid="{00000000-0005-0000-0000-000092450000}"/>
    <cellStyle name="20% - Accent6 190" xfId="22051" xr:uid="{00000000-0005-0000-0000-000093450000}"/>
    <cellStyle name="20% - Accent6 190 2" xfId="44315" xr:uid="{00000000-0005-0000-0000-000094450000}"/>
    <cellStyle name="20% - Accent6 191" xfId="22064" xr:uid="{00000000-0005-0000-0000-000095450000}"/>
    <cellStyle name="20% - Accent6 191 2" xfId="44328" xr:uid="{00000000-0005-0000-0000-000096450000}"/>
    <cellStyle name="20% - Accent6 192" xfId="22077" xr:uid="{00000000-0005-0000-0000-000097450000}"/>
    <cellStyle name="20% - Accent6 192 2" xfId="44341" xr:uid="{00000000-0005-0000-0000-000098450000}"/>
    <cellStyle name="20% - Accent6 193" xfId="22090" xr:uid="{00000000-0005-0000-0000-000099450000}"/>
    <cellStyle name="20% - Accent6 193 2" xfId="44354" xr:uid="{00000000-0005-0000-0000-00009A450000}"/>
    <cellStyle name="20% - Accent6 194" xfId="22103" xr:uid="{00000000-0005-0000-0000-00009B450000}"/>
    <cellStyle name="20% - Accent6 194 2" xfId="44367" xr:uid="{00000000-0005-0000-0000-00009C450000}"/>
    <cellStyle name="20% - Accent6 195" xfId="22116" xr:uid="{00000000-0005-0000-0000-00009D450000}"/>
    <cellStyle name="20% - Accent6 195 2" xfId="44380" xr:uid="{00000000-0005-0000-0000-00009E450000}"/>
    <cellStyle name="20% - Accent6 196" xfId="22129" xr:uid="{00000000-0005-0000-0000-00009F450000}"/>
    <cellStyle name="20% - Accent6 196 2" xfId="44393" xr:uid="{00000000-0005-0000-0000-0000A0450000}"/>
    <cellStyle name="20% - Accent6 197" xfId="22142" xr:uid="{00000000-0005-0000-0000-0000A1450000}"/>
    <cellStyle name="20% - Accent6 197 2" xfId="44406" xr:uid="{00000000-0005-0000-0000-0000A2450000}"/>
    <cellStyle name="20% - Accent6 198" xfId="22155" xr:uid="{00000000-0005-0000-0000-0000A3450000}"/>
    <cellStyle name="20% - Accent6 198 2" xfId="44419" xr:uid="{00000000-0005-0000-0000-0000A4450000}"/>
    <cellStyle name="20% - Accent6 199" xfId="22168" xr:uid="{00000000-0005-0000-0000-0000A5450000}"/>
    <cellStyle name="20% - Accent6 199 2" xfId="44432" xr:uid="{00000000-0005-0000-0000-0000A6450000}"/>
    <cellStyle name="20% - Accent6 2" xfId="11" xr:uid="{00000000-0005-0000-0000-0000A7450000}"/>
    <cellStyle name="20% - Accent6 2 10" xfId="9602" xr:uid="{00000000-0005-0000-0000-0000A8450000}"/>
    <cellStyle name="20% - Accent6 2 10 2" xfId="20698" xr:uid="{00000000-0005-0000-0000-0000A9450000}"/>
    <cellStyle name="20% - Accent6 2 10 2 2" xfId="42962" xr:uid="{00000000-0005-0000-0000-0000AA450000}"/>
    <cellStyle name="20% - Accent6 2 10 3" xfId="31870" xr:uid="{00000000-0005-0000-0000-0000AB450000}"/>
    <cellStyle name="20% - Accent6 2 11" xfId="9628" xr:uid="{00000000-0005-0000-0000-0000AC450000}"/>
    <cellStyle name="20% - Accent6 2 11 2" xfId="20724" xr:uid="{00000000-0005-0000-0000-0000AD450000}"/>
    <cellStyle name="20% - Accent6 2 11 2 2" xfId="42988" xr:uid="{00000000-0005-0000-0000-0000AE450000}"/>
    <cellStyle name="20% - Accent6 2 11 3" xfId="31896" xr:uid="{00000000-0005-0000-0000-0000AF450000}"/>
    <cellStyle name="20% - Accent6 2 12" xfId="9654" xr:uid="{00000000-0005-0000-0000-0000B0450000}"/>
    <cellStyle name="20% - Accent6 2 12 2" xfId="20750" xr:uid="{00000000-0005-0000-0000-0000B1450000}"/>
    <cellStyle name="20% - Accent6 2 12 2 2" xfId="43014" xr:uid="{00000000-0005-0000-0000-0000B2450000}"/>
    <cellStyle name="20% - Accent6 2 12 3" xfId="31922" xr:uid="{00000000-0005-0000-0000-0000B3450000}"/>
    <cellStyle name="20% - Accent6 2 13" xfId="9680" xr:uid="{00000000-0005-0000-0000-0000B4450000}"/>
    <cellStyle name="20% - Accent6 2 13 2" xfId="20776" xr:uid="{00000000-0005-0000-0000-0000B5450000}"/>
    <cellStyle name="20% - Accent6 2 13 2 2" xfId="43040" xr:uid="{00000000-0005-0000-0000-0000B6450000}"/>
    <cellStyle name="20% - Accent6 2 13 3" xfId="31948" xr:uid="{00000000-0005-0000-0000-0000B7450000}"/>
    <cellStyle name="20% - Accent6 2 14" xfId="9706" xr:uid="{00000000-0005-0000-0000-0000B8450000}"/>
    <cellStyle name="20% - Accent6 2 14 2" xfId="20802" xr:uid="{00000000-0005-0000-0000-0000B9450000}"/>
    <cellStyle name="20% - Accent6 2 14 2 2" xfId="43066" xr:uid="{00000000-0005-0000-0000-0000BA450000}"/>
    <cellStyle name="20% - Accent6 2 14 3" xfId="31974" xr:uid="{00000000-0005-0000-0000-0000BB450000}"/>
    <cellStyle name="20% - Accent6 2 15" xfId="9732" xr:uid="{00000000-0005-0000-0000-0000BC450000}"/>
    <cellStyle name="20% - Accent6 2 15 2" xfId="20828" xr:uid="{00000000-0005-0000-0000-0000BD450000}"/>
    <cellStyle name="20% - Accent6 2 15 2 2" xfId="43092" xr:uid="{00000000-0005-0000-0000-0000BE450000}"/>
    <cellStyle name="20% - Accent6 2 15 3" xfId="32000" xr:uid="{00000000-0005-0000-0000-0000BF450000}"/>
    <cellStyle name="20% - Accent6 2 16" xfId="9758" xr:uid="{00000000-0005-0000-0000-0000C0450000}"/>
    <cellStyle name="20% - Accent6 2 16 2" xfId="20854" xr:uid="{00000000-0005-0000-0000-0000C1450000}"/>
    <cellStyle name="20% - Accent6 2 16 2 2" xfId="43118" xr:uid="{00000000-0005-0000-0000-0000C2450000}"/>
    <cellStyle name="20% - Accent6 2 16 3" xfId="32026" xr:uid="{00000000-0005-0000-0000-0000C3450000}"/>
    <cellStyle name="20% - Accent6 2 17" xfId="9784" xr:uid="{00000000-0005-0000-0000-0000C4450000}"/>
    <cellStyle name="20% - Accent6 2 17 2" xfId="20880" xr:uid="{00000000-0005-0000-0000-0000C5450000}"/>
    <cellStyle name="20% - Accent6 2 17 2 2" xfId="43144" xr:uid="{00000000-0005-0000-0000-0000C6450000}"/>
    <cellStyle name="20% - Accent6 2 17 3" xfId="32052" xr:uid="{00000000-0005-0000-0000-0000C7450000}"/>
    <cellStyle name="20% - Accent6 2 18" xfId="9810" xr:uid="{00000000-0005-0000-0000-0000C8450000}"/>
    <cellStyle name="20% - Accent6 2 18 2" xfId="20906" xr:uid="{00000000-0005-0000-0000-0000C9450000}"/>
    <cellStyle name="20% - Accent6 2 18 2 2" xfId="43170" xr:uid="{00000000-0005-0000-0000-0000CA450000}"/>
    <cellStyle name="20% - Accent6 2 18 3" xfId="32078" xr:uid="{00000000-0005-0000-0000-0000CB450000}"/>
    <cellStyle name="20% - Accent6 2 19" xfId="9836" xr:uid="{00000000-0005-0000-0000-0000CC450000}"/>
    <cellStyle name="20% - Accent6 2 19 2" xfId="20932" xr:uid="{00000000-0005-0000-0000-0000CD450000}"/>
    <cellStyle name="20% - Accent6 2 19 2 2" xfId="43196" xr:uid="{00000000-0005-0000-0000-0000CE450000}"/>
    <cellStyle name="20% - Accent6 2 19 3" xfId="32104" xr:uid="{00000000-0005-0000-0000-0000CF450000}"/>
    <cellStyle name="20% - Accent6 2 2" xfId="102" xr:uid="{00000000-0005-0000-0000-0000D0450000}"/>
    <cellStyle name="20% - Accent6 2 2 2" xfId="3093" xr:uid="{00000000-0005-0000-0000-0000D1450000}"/>
    <cellStyle name="20% - Accent6 2 2 2 2" xfId="7676" xr:uid="{00000000-0005-0000-0000-0000D2450000}"/>
    <cellStyle name="20% - Accent6 2 2 2 2 2" xfId="18773" xr:uid="{00000000-0005-0000-0000-0000D3450000}"/>
    <cellStyle name="20% - Accent6 2 2 2 2 2 2" xfId="41037" xr:uid="{00000000-0005-0000-0000-0000D4450000}"/>
    <cellStyle name="20% - Accent6 2 2 2 2 3" xfId="29945" xr:uid="{00000000-0005-0000-0000-0000D5450000}"/>
    <cellStyle name="20% - Accent6 2 2 2 3" xfId="14190" xr:uid="{00000000-0005-0000-0000-0000D6450000}"/>
    <cellStyle name="20% - Accent6 2 2 2 3 2" xfId="36455" xr:uid="{00000000-0005-0000-0000-0000D7450000}"/>
    <cellStyle name="20% - Accent6 2 2 2 4" xfId="25363" xr:uid="{00000000-0005-0000-0000-0000D8450000}"/>
    <cellStyle name="20% - Accent6 2 2 3" xfId="5867" xr:uid="{00000000-0005-0000-0000-0000D9450000}"/>
    <cellStyle name="20% - Accent6 2 2 3 2" xfId="16964" xr:uid="{00000000-0005-0000-0000-0000DA450000}"/>
    <cellStyle name="20% - Accent6 2 2 3 2 2" xfId="39228" xr:uid="{00000000-0005-0000-0000-0000DB450000}"/>
    <cellStyle name="20% - Accent6 2 2 3 3" xfId="28136" xr:uid="{00000000-0005-0000-0000-0000DC450000}"/>
    <cellStyle name="20% - Accent6 2 2 4" xfId="1273" xr:uid="{00000000-0005-0000-0000-0000DD450000}"/>
    <cellStyle name="20% - Accent6 2 2 4 2" xfId="12380" xr:uid="{00000000-0005-0000-0000-0000DE450000}"/>
    <cellStyle name="20% - Accent6 2 2 4 2 2" xfId="34645" xr:uid="{00000000-0005-0000-0000-0000DF450000}"/>
    <cellStyle name="20% - Accent6 2 2 4 3" xfId="23553" xr:uid="{00000000-0005-0000-0000-0000E0450000}"/>
    <cellStyle name="20% - Accent6 2 2 5" xfId="11224" xr:uid="{00000000-0005-0000-0000-0000E1450000}"/>
    <cellStyle name="20% - Accent6 2 2 5 2" xfId="33491" xr:uid="{00000000-0005-0000-0000-0000E2450000}"/>
    <cellStyle name="20% - Accent6 2 2 6" xfId="22399" xr:uid="{00000000-0005-0000-0000-0000E3450000}"/>
    <cellStyle name="20% - Accent6 2 20" xfId="9862" xr:uid="{00000000-0005-0000-0000-0000E4450000}"/>
    <cellStyle name="20% - Accent6 2 20 2" xfId="20958" xr:uid="{00000000-0005-0000-0000-0000E5450000}"/>
    <cellStyle name="20% - Accent6 2 20 2 2" xfId="43222" xr:uid="{00000000-0005-0000-0000-0000E6450000}"/>
    <cellStyle name="20% - Accent6 2 20 3" xfId="32130" xr:uid="{00000000-0005-0000-0000-0000E7450000}"/>
    <cellStyle name="20% - Accent6 2 21" xfId="9888" xr:uid="{00000000-0005-0000-0000-0000E8450000}"/>
    <cellStyle name="20% - Accent6 2 21 2" xfId="20984" xr:uid="{00000000-0005-0000-0000-0000E9450000}"/>
    <cellStyle name="20% - Accent6 2 21 2 2" xfId="43248" xr:uid="{00000000-0005-0000-0000-0000EA450000}"/>
    <cellStyle name="20% - Accent6 2 21 3" xfId="32156" xr:uid="{00000000-0005-0000-0000-0000EB450000}"/>
    <cellStyle name="20% - Accent6 2 22" xfId="9927" xr:uid="{00000000-0005-0000-0000-0000EC450000}"/>
    <cellStyle name="20% - Accent6 2 22 2" xfId="21023" xr:uid="{00000000-0005-0000-0000-0000ED450000}"/>
    <cellStyle name="20% - Accent6 2 22 2 2" xfId="43287" xr:uid="{00000000-0005-0000-0000-0000EE450000}"/>
    <cellStyle name="20% - Accent6 2 22 3" xfId="32195" xr:uid="{00000000-0005-0000-0000-0000EF450000}"/>
    <cellStyle name="20% - Accent6 2 23" xfId="10265" xr:uid="{00000000-0005-0000-0000-0000F0450000}"/>
    <cellStyle name="20% - Accent6 2 23 2" xfId="21361" xr:uid="{00000000-0005-0000-0000-0000F1450000}"/>
    <cellStyle name="20% - Accent6 2 23 2 2" xfId="43625" xr:uid="{00000000-0005-0000-0000-0000F2450000}"/>
    <cellStyle name="20% - Accent6 2 23 3" xfId="32533" xr:uid="{00000000-0005-0000-0000-0000F3450000}"/>
    <cellStyle name="20% - Accent6 2 24" xfId="10291" xr:uid="{00000000-0005-0000-0000-0000F4450000}"/>
    <cellStyle name="20% - Accent6 2 24 2" xfId="21387" xr:uid="{00000000-0005-0000-0000-0000F5450000}"/>
    <cellStyle name="20% - Accent6 2 24 2 2" xfId="43651" xr:uid="{00000000-0005-0000-0000-0000F6450000}"/>
    <cellStyle name="20% - Accent6 2 24 3" xfId="32559" xr:uid="{00000000-0005-0000-0000-0000F7450000}"/>
    <cellStyle name="20% - Accent6 2 25" xfId="10343" xr:uid="{00000000-0005-0000-0000-0000F8450000}"/>
    <cellStyle name="20% - Accent6 2 25 2" xfId="21439" xr:uid="{00000000-0005-0000-0000-0000F9450000}"/>
    <cellStyle name="20% - Accent6 2 25 2 2" xfId="43703" xr:uid="{00000000-0005-0000-0000-0000FA450000}"/>
    <cellStyle name="20% - Accent6 2 25 3" xfId="32611" xr:uid="{00000000-0005-0000-0000-0000FB450000}"/>
    <cellStyle name="20% - Accent6 2 26" xfId="10369" xr:uid="{00000000-0005-0000-0000-0000FC450000}"/>
    <cellStyle name="20% - Accent6 2 26 2" xfId="21465" xr:uid="{00000000-0005-0000-0000-0000FD450000}"/>
    <cellStyle name="20% - Accent6 2 26 2 2" xfId="43729" xr:uid="{00000000-0005-0000-0000-0000FE450000}"/>
    <cellStyle name="20% - Accent6 2 26 3" xfId="32637" xr:uid="{00000000-0005-0000-0000-0000FF450000}"/>
    <cellStyle name="20% - Accent6 2 27" xfId="10395" xr:uid="{00000000-0005-0000-0000-000000460000}"/>
    <cellStyle name="20% - Accent6 2 27 2" xfId="21491" xr:uid="{00000000-0005-0000-0000-000001460000}"/>
    <cellStyle name="20% - Accent6 2 27 2 2" xfId="43755" xr:uid="{00000000-0005-0000-0000-000002460000}"/>
    <cellStyle name="20% - Accent6 2 27 3" xfId="32663" xr:uid="{00000000-0005-0000-0000-000003460000}"/>
    <cellStyle name="20% - Accent6 2 28" xfId="10421" xr:uid="{00000000-0005-0000-0000-000004460000}"/>
    <cellStyle name="20% - Accent6 2 28 2" xfId="21517" xr:uid="{00000000-0005-0000-0000-000005460000}"/>
    <cellStyle name="20% - Accent6 2 28 2 2" xfId="43781" xr:uid="{00000000-0005-0000-0000-000006460000}"/>
    <cellStyle name="20% - Accent6 2 28 3" xfId="32689" xr:uid="{00000000-0005-0000-0000-000007460000}"/>
    <cellStyle name="20% - Accent6 2 29" xfId="10447" xr:uid="{00000000-0005-0000-0000-000008460000}"/>
    <cellStyle name="20% - Accent6 2 29 2" xfId="21543" xr:uid="{00000000-0005-0000-0000-000009460000}"/>
    <cellStyle name="20% - Accent6 2 29 2 2" xfId="43807" xr:uid="{00000000-0005-0000-0000-00000A460000}"/>
    <cellStyle name="20% - Accent6 2 29 3" xfId="32715" xr:uid="{00000000-0005-0000-0000-00000B460000}"/>
    <cellStyle name="20% - Accent6 2 3" xfId="148" xr:uid="{00000000-0005-0000-0000-00000C460000}"/>
    <cellStyle name="20% - Accent6 2 3 2" xfId="8600" xr:uid="{00000000-0005-0000-0000-00000D460000}"/>
    <cellStyle name="20% - Accent6 2 3 2 2" xfId="19697" xr:uid="{00000000-0005-0000-0000-00000E460000}"/>
    <cellStyle name="20% - Accent6 2 3 2 2 2" xfId="41961" xr:uid="{00000000-0005-0000-0000-00000F460000}"/>
    <cellStyle name="20% - Accent6 2 3 2 3" xfId="30869" xr:uid="{00000000-0005-0000-0000-000010460000}"/>
    <cellStyle name="20% - Accent6 2 3 3" xfId="4017" xr:uid="{00000000-0005-0000-0000-000011460000}"/>
    <cellStyle name="20% - Accent6 2 3 3 2" xfId="15114" xr:uid="{00000000-0005-0000-0000-000012460000}"/>
    <cellStyle name="20% - Accent6 2 3 3 2 2" xfId="37379" xr:uid="{00000000-0005-0000-0000-000013460000}"/>
    <cellStyle name="20% - Accent6 2 3 3 3" xfId="26287" xr:uid="{00000000-0005-0000-0000-000014460000}"/>
    <cellStyle name="20% - Accent6 2 3 4" xfId="11270" xr:uid="{00000000-0005-0000-0000-000015460000}"/>
    <cellStyle name="20% - Accent6 2 3 4 2" xfId="33536" xr:uid="{00000000-0005-0000-0000-000016460000}"/>
    <cellStyle name="20% - Accent6 2 3 5" xfId="22444" xr:uid="{00000000-0005-0000-0000-000017460000}"/>
    <cellStyle name="20% - Accent6 2 30" xfId="10473" xr:uid="{00000000-0005-0000-0000-000018460000}"/>
    <cellStyle name="20% - Accent6 2 30 2" xfId="21569" xr:uid="{00000000-0005-0000-0000-000019460000}"/>
    <cellStyle name="20% - Accent6 2 30 2 2" xfId="43833" xr:uid="{00000000-0005-0000-0000-00001A460000}"/>
    <cellStyle name="20% - Accent6 2 30 3" xfId="32741" xr:uid="{00000000-0005-0000-0000-00001B460000}"/>
    <cellStyle name="20% - Accent6 2 31" xfId="10499" xr:uid="{00000000-0005-0000-0000-00001C460000}"/>
    <cellStyle name="20% - Accent6 2 31 2" xfId="21595" xr:uid="{00000000-0005-0000-0000-00001D460000}"/>
    <cellStyle name="20% - Accent6 2 31 2 2" xfId="43859" xr:uid="{00000000-0005-0000-0000-00001E460000}"/>
    <cellStyle name="20% - Accent6 2 31 3" xfId="32767" xr:uid="{00000000-0005-0000-0000-00001F460000}"/>
    <cellStyle name="20% - Accent6 2 32" xfId="10525" xr:uid="{00000000-0005-0000-0000-000020460000}"/>
    <cellStyle name="20% - Accent6 2 32 2" xfId="21621" xr:uid="{00000000-0005-0000-0000-000021460000}"/>
    <cellStyle name="20% - Accent6 2 32 2 2" xfId="43885" xr:uid="{00000000-0005-0000-0000-000022460000}"/>
    <cellStyle name="20% - Accent6 2 32 3" xfId="32793" xr:uid="{00000000-0005-0000-0000-000023460000}"/>
    <cellStyle name="20% - Accent6 2 33" xfId="10603" xr:uid="{00000000-0005-0000-0000-000024460000}"/>
    <cellStyle name="20% - Accent6 2 33 2" xfId="21699" xr:uid="{00000000-0005-0000-0000-000025460000}"/>
    <cellStyle name="20% - Accent6 2 33 2 2" xfId="43963" xr:uid="{00000000-0005-0000-0000-000026460000}"/>
    <cellStyle name="20% - Accent6 2 33 3" xfId="32871" xr:uid="{00000000-0005-0000-0000-000027460000}"/>
    <cellStyle name="20% - Accent6 2 34" xfId="10785" xr:uid="{00000000-0005-0000-0000-000028460000}"/>
    <cellStyle name="20% - Accent6 2 34 2" xfId="21881" xr:uid="{00000000-0005-0000-0000-000029460000}"/>
    <cellStyle name="20% - Accent6 2 34 2 2" xfId="44145" xr:uid="{00000000-0005-0000-0000-00002A460000}"/>
    <cellStyle name="20% - Accent6 2 34 3" xfId="33053" xr:uid="{00000000-0005-0000-0000-00002B460000}"/>
    <cellStyle name="20% - Accent6 2 35" xfId="11189" xr:uid="{00000000-0005-0000-0000-00002C460000}"/>
    <cellStyle name="20% - Accent6 2 35 2" xfId="33457" xr:uid="{00000000-0005-0000-0000-00002D460000}"/>
    <cellStyle name="20% - Accent6 2 36" xfId="22365" xr:uid="{00000000-0005-0000-0000-00002E460000}"/>
    <cellStyle name="20% - Accent6 2 4" xfId="175" xr:uid="{00000000-0005-0000-0000-00002F460000}"/>
    <cellStyle name="20% - Accent6 2 4 2" xfId="6791" xr:uid="{00000000-0005-0000-0000-000030460000}"/>
    <cellStyle name="20% - Accent6 2 4 2 2" xfId="17888" xr:uid="{00000000-0005-0000-0000-000031460000}"/>
    <cellStyle name="20% - Accent6 2 4 2 2 2" xfId="40152" xr:uid="{00000000-0005-0000-0000-000032460000}"/>
    <cellStyle name="20% - Accent6 2 4 2 3" xfId="29060" xr:uid="{00000000-0005-0000-0000-000033460000}"/>
    <cellStyle name="20% - Accent6 2 4 3" xfId="2208" xr:uid="{00000000-0005-0000-0000-000034460000}"/>
    <cellStyle name="20% - Accent6 2 4 3 2" xfId="13305" xr:uid="{00000000-0005-0000-0000-000035460000}"/>
    <cellStyle name="20% - Accent6 2 4 3 2 2" xfId="35570" xr:uid="{00000000-0005-0000-0000-000036460000}"/>
    <cellStyle name="20% - Accent6 2 4 3 3" xfId="24478" xr:uid="{00000000-0005-0000-0000-000037460000}"/>
    <cellStyle name="20% - Accent6 2 4 4" xfId="11296" xr:uid="{00000000-0005-0000-0000-000038460000}"/>
    <cellStyle name="20% - Accent6 2 4 4 2" xfId="33562" xr:uid="{00000000-0005-0000-0000-000039460000}"/>
    <cellStyle name="20% - Accent6 2 4 5" xfId="22470" xr:uid="{00000000-0005-0000-0000-00003A460000}"/>
    <cellStyle name="20% - Accent6 2 5" xfId="279" xr:uid="{00000000-0005-0000-0000-00003B460000}"/>
    <cellStyle name="20% - Accent6 2 5 2" xfId="9484" xr:uid="{00000000-0005-0000-0000-00003C460000}"/>
    <cellStyle name="20% - Accent6 2 5 2 2" xfId="20581" xr:uid="{00000000-0005-0000-0000-00003D460000}"/>
    <cellStyle name="20% - Accent6 2 5 2 2 2" xfId="42845" xr:uid="{00000000-0005-0000-0000-00003E460000}"/>
    <cellStyle name="20% - Accent6 2 5 2 3" xfId="31753" xr:uid="{00000000-0005-0000-0000-00003F460000}"/>
    <cellStyle name="20% - Accent6 2 5 3" xfId="4901" xr:uid="{00000000-0005-0000-0000-000040460000}"/>
    <cellStyle name="20% - Accent6 2 5 3 2" xfId="15998" xr:uid="{00000000-0005-0000-0000-000041460000}"/>
    <cellStyle name="20% - Accent6 2 5 3 2 2" xfId="38263" xr:uid="{00000000-0005-0000-0000-000042460000}"/>
    <cellStyle name="20% - Accent6 2 5 3 3" xfId="27171" xr:uid="{00000000-0005-0000-0000-000043460000}"/>
    <cellStyle name="20% - Accent6 2 5 4" xfId="11400" xr:uid="{00000000-0005-0000-0000-000044460000}"/>
    <cellStyle name="20% - Accent6 2 5 4 2" xfId="33666" xr:uid="{00000000-0005-0000-0000-000045460000}"/>
    <cellStyle name="20% - Accent6 2 5 5" xfId="22574" xr:uid="{00000000-0005-0000-0000-000046460000}"/>
    <cellStyle name="20% - Accent6 2 6" xfId="318" xr:uid="{00000000-0005-0000-0000-000047460000}"/>
    <cellStyle name="20% - Accent6 2 6 2" xfId="4942" xr:uid="{00000000-0005-0000-0000-000048460000}"/>
    <cellStyle name="20% - Accent6 2 6 2 2" xfId="16039" xr:uid="{00000000-0005-0000-0000-000049460000}"/>
    <cellStyle name="20% - Accent6 2 6 2 2 2" xfId="38303" xr:uid="{00000000-0005-0000-0000-00004A460000}"/>
    <cellStyle name="20% - Accent6 2 6 2 3" xfId="27211" xr:uid="{00000000-0005-0000-0000-00004B460000}"/>
    <cellStyle name="20% - Accent6 2 6 3" xfId="11439" xr:uid="{00000000-0005-0000-0000-00004C460000}"/>
    <cellStyle name="20% - Accent6 2 6 3 2" xfId="33705" xr:uid="{00000000-0005-0000-0000-00004D460000}"/>
    <cellStyle name="20% - Accent6 2 6 4" xfId="22613" xr:uid="{00000000-0005-0000-0000-00004E460000}"/>
    <cellStyle name="20% - Accent6 2 7" xfId="347" xr:uid="{00000000-0005-0000-0000-00004F460000}"/>
    <cellStyle name="20% - Accent6 2 7 2" xfId="11467" xr:uid="{00000000-0005-0000-0000-000050460000}"/>
    <cellStyle name="20% - Accent6 2 7 2 2" xfId="33733" xr:uid="{00000000-0005-0000-0000-000051460000}"/>
    <cellStyle name="20% - Accent6 2 7 3" xfId="22641" xr:uid="{00000000-0005-0000-0000-000052460000}"/>
    <cellStyle name="20% - Accent6 2 8" xfId="9550" xr:uid="{00000000-0005-0000-0000-000053460000}"/>
    <cellStyle name="20% - Accent6 2 8 2" xfId="20646" xr:uid="{00000000-0005-0000-0000-000054460000}"/>
    <cellStyle name="20% - Accent6 2 8 2 2" xfId="42910" xr:uid="{00000000-0005-0000-0000-000055460000}"/>
    <cellStyle name="20% - Accent6 2 8 3" xfId="31818" xr:uid="{00000000-0005-0000-0000-000056460000}"/>
    <cellStyle name="20% - Accent6 2 9" xfId="9576" xr:uid="{00000000-0005-0000-0000-000057460000}"/>
    <cellStyle name="20% - Accent6 2 9 2" xfId="20672" xr:uid="{00000000-0005-0000-0000-000058460000}"/>
    <cellStyle name="20% - Accent6 2 9 2 2" xfId="42936" xr:uid="{00000000-0005-0000-0000-000059460000}"/>
    <cellStyle name="20% - Accent6 2 9 3" xfId="31844" xr:uid="{00000000-0005-0000-0000-00005A460000}"/>
    <cellStyle name="20% - Accent6 20" xfId="573" xr:uid="{00000000-0005-0000-0000-00005B460000}"/>
    <cellStyle name="20% - Accent6 20 2" xfId="1510" xr:uid="{00000000-0005-0000-0000-00005C460000}"/>
    <cellStyle name="20% - Accent6 20 2 2" xfId="3327" xr:uid="{00000000-0005-0000-0000-00005D460000}"/>
    <cellStyle name="20% - Accent6 20 2 2 2" xfId="7910" xr:uid="{00000000-0005-0000-0000-00005E460000}"/>
    <cellStyle name="20% - Accent6 20 2 2 2 2" xfId="19007" xr:uid="{00000000-0005-0000-0000-00005F460000}"/>
    <cellStyle name="20% - Accent6 20 2 2 2 2 2" xfId="41271" xr:uid="{00000000-0005-0000-0000-000060460000}"/>
    <cellStyle name="20% - Accent6 20 2 2 2 3" xfId="30179" xr:uid="{00000000-0005-0000-0000-000061460000}"/>
    <cellStyle name="20% - Accent6 20 2 2 3" xfId="14424" xr:uid="{00000000-0005-0000-0000-000062460000}"/>
    <cellStyle name="20% - Accent6 20 2 2 3 2" xfId="36689" xr:uid="{00000000-0005-0000-0000-000063460000}"/>
    <cellStyle name="20% - Accent6 20 2 2 4" xfId="25597" xr:uid="{00000000-0005-0000-0000-000064460000}"/>
    <cellStyle name="20% - Accent6 20 2 3" xfId="6101" xr:uid="{00000000-0005-0000-0000-000065460000}"/>
    <cellStyle name="20% - Accent6 20 2 3 2" xfId="17198" xr:uid="{00000000-0005-0000-0000-000066460000}"/>
    <cellStyle name="20% - Accent6 20 2 3 2 2" xfId="39462" xr:uid="{00000000-0005-0000-0000-000067460000}"/>
    <cellStyle name="20% - Accent6 20 2 3 3" xfId="28370" xr:uid="{00000000-0005-0000-0000-000068460000}"/>
    <cellStyle name="20% - Accent6 20 2 4" xfId="12614" xr:uid="{00000000-0005-0000-0000-000069460000}"/>
    <cellStyle name="20% - Accent6 20 2 4 2" xfId="34879" xr:uid="{00000000-0005-0000-0000-00006A460000}"/>
    <cellStyle name="20% - Accent6 20 2 5" xfId="23787" xr:uid="{00000000-0005-0000-0000-00006B460000}"/>
    <cellStyle name="20% - Accent6 20 3" xfId="4251" xr:uid="{00000000-0005-0000-0000-00006C460000}"/>
    <cellStyle name="20% - Accent6 20 3 2" xfId="8834" xr:uid="{00000000-0005-0000-0000-00006D460000}"/>
    <cellStyle name="20% - Accent6 20 3 2 2" xfId="19931" xr:uid="{00000000-0005-0000-0000-00006E460000}"/>
    <cellStyle name="20% - Accent6 20 3 2 2 2" xfId="42195" xr:uid="{00000000-0005-0000-0000-00006F460000}"/>
    <cellStyle name="20% - Accent6 20 3 2 3" xfId="31103" xr:uid="{00000000-0005-0000-0000-000070460000}"/>
    <cellStyle name="20% - Accent6 20 3 3" xfId="15348" xr:uid="{00000000-0005-0000-0000-000071460000}"/>
    <cellStyle name="20% - Accent6 20 3 3 2" xfId="37613" xr:uid="{00000000-0005-0000-0000-000072460000}"/>
    <cellStyle name="20% - Accent6 20 3 4" xfId="26521" xr:uid="{00000000-0005-0000-0000-000073460000}"/>
    <cellStyle name="20% - Accent6 20 4" xfId="2442" xr:uid="{00000000-0005-0000-0000-000074460000}"/>
    <cellStyle name="20% - Accent6 20 4 2" xfId="7025" xr:uid="{00000000-0005-0000-0000-000075460000}"/>
    <cellStyle name="20% - Accent6 20 4 2 2" xfId="18122" xr:uid="{00000000-0005-0000-0000-000076460000}"/>
    <cellStyle name="20% - Accent6 20 4 2 2 2" xfId="40386" xr:uid="{00000000-0005-0000-0000-000077460000}"/>
    <cellStyle name="20% - Accent6 20 4 2 3" xfId="29294" xr:uid="{00000000-0005-0000-0000-000078460000}"/>
    <cellStyle name="20% - Accent6 20 4 3" xfId="13539" xr:uid="{00000000-0005-0000-0000-000079460000}"/>
    <cellStyle name="20% - Accent6 20 4 3 2" xfId="35804" xr:uid="{00000000-0005-0000-0000-00007A460000}"/>
    <cellStyle name="20% - Accent6 20 4 4" xfId="24712" xr:uid="{00000000-0005-0000-0000-00007B460000}"/>
    <cellStyle name="20% - Accent6 20 5" xfId="5176" xr:uid="{00000000-0005-0000-0000-00007C460000}"/>
    <cellStyle name="20% - Accent6 20 5 2" xfId="16273" xr:uid="{00000000-0005-0000-0000-00007D460000}"/>
    <cellStyle name="20% - Accent6 20 5 2 2" xfId="38537" xr:uid="{00000000-0005-0000-0000-00007E460000}"/>
    <cellStyle name="20% - Accent6 20 5 3" xfId="27445" xr:uid="{00000000-0005-0000-0000-00007F460000}"/>
    <cellStyle name="20% - Accent6 20 6" xfId="11688" xr:uid="{00000000-0005-0000-0000-000080460000}"/>
    <cellStyle name="20% - Accent6 20 6 2" xfId="33954" xr:uid="{00000000-0005-0000-0000-000081460000}"/>
    <cellStyle name="20% - Accent6 20 7" xfId="22862" xr:uid="{00000000-0005-0000-0000-000082460000}"/>
    <cellStyle name="20% - Accent6 200" xfId="22181" xr:uid="{00000000-0005-0000-0000-000083460000}"/>
    <cellStyle name="20% - Accent6 200 2" xfId="44445" xr:uid="{00000000-0005-0000-0000-000084460000}"/>
    <cellStyle name="20% - Accent6 201" xfId="22194" xr:uid="{00000000-0005-0000-0000-000085460000}"/>
    <cellStyle name="20% - Accent6 201 2" xfId="44458" xr:uid="{00000000-0005-0000-0000-000086460000}"/>
    <cellStyle name="20% - Accent6 202" xfId="22207" xr:uid="{00000000-0005-0000-0000-000087460000}"/>
    <cellStyle name="20% - Accent6 202 2" xfId="44471" xr:uid="{00000000-0005-0000-0000-000088460000}"/>
    <cellStyle name="20% - Accent6 203" xfId="22220" xr:uid="{00000000-0005-0000-0000-000089460000}"/>
    <cellStyle name="20% - Accent6 203 2" xfId="44484" xr:uid="{00000000-0005-0000-0000-00008A460000}"/>
    <cellStyle name="20% - Accent6 204" xfId="22233" xr:uid="{00000000-0005-0000-0000-00008B460000}"/>
    <cellStyle name="20% - Accent6 204 2" xfId="44497" xr:uid="{00000000-0005-0000-0000-00008C460000}"/>
    <cellStyle name="20% - Accent6 205" xfId="22246" xr:uid="{00000000-0005-0000-0000-00008D460000}"/>
    <cellStyle name="20% - Accent6 205 2" xfId="44510" xr:uid="{00000000-0005-0000-0000-00008E460000}"/>
    <cellStyle name="20% - Accent6 206" xfId="22259" xr:uid="{00000000-0005-0000-0000-00008F460000}"/>
    <cellStyle name="20% - Accent6 206 2" xfId="44523" xr:uid="{00000000-0005-0000-0000-000090460000}"/>
    <cellStyle name="20% - Accent6 207" xfId="22272" xr:uid="{00000000-0005-0000-0000-000091460000}"/>
    <cellStyle name="20% - Accent6 207 2" xfId="44536" xr:uid="{00000000-0005-0000-0000-000092460000}"/>
    <cellStyle name="20% - Accent6 208" xfId="22285" xr:uid="{00000000-0005-0000-0000-000093460000}"/>
    <cellStyle name="20% - Accent6 208 2" xfId="44549" xr:uid="{00000000-0005-0000-0000-000094460000}"/>
    <cellStyle name="20% - Accent6 209" xfId="22298" xr:uid="{00000000-0005-0000-0000-000095460000}"/>
    <cellStyle name="20% - Accent6 209 2" xfId="44562" xr:uid="{00000000-0005-0000-0000-000096460000}"/>
    <cellStyle name="20% - Accent6 21" xfId="586" xr:uid="{00000000-0005-0000-0000-000097460000}"/>
    <cellStyle name="20% - Accent6 21 2" xfId="1523" xr:uid="{00000000-0005-0000-0000-000098460000}"/>
    <cellStyle name="20% - Accent6 21 2 2" xfId="3340" xr:uid="{00000000-0005-0000-0000-000099460000}"/>
    <cellStyle name="20% - Accent6 21 2 2 2" xfId="7923" xr:uid="{00000000-0005-0000-0000-00009A460000}"/>
    <cellStyle name="20% - Accent6 21 2 2 2 2" xfId="19020" xr:uid="{00000000-0005-0000-0000-00009B460000}"/>
    <cellStyle name="20% - Accent6 21 2 2 2 2 2" xfId="41284" xr:uid="{00000000-0005-0000-0000-00009C460000}"/>
    <cellStyle name="20% - Accent6 21 2 2 2 3" xfId="30192" xr:uid="{00000000-0005-0000-0000-00009D460000}"/>
    <cellStyle name="20% - Accent6 21 2 2 3" xfId="14437" xr:uid="{00000000-0005-0000-0000-00009E460000}"/>
    <cellStyle name="20% - Accent6 21 2 2 3 2" xfId="36702" xr:uid="{00000000-0005-0000-0000-00009F460000}"/>
    <cellStyle name="20% - Accent6 21 2 2 4" xfId="25610" xr:uid="{00000000-0005-0000-0000-0000A0460000}"/>
    <cellStyle name="20% - Accent6 21 2 3" xfId="6114" xr:uid="{00000000-0005-0000-0000-0000A1460000}"/>
    <cellStyle name="20% - Accent6 21 2 3 2" xfId="17211" xr:uid="{00000000-0005-0000-0000-0000A2460000}"/>
    <cellStyle name="20% - Accent6 21 2 3 2 2" xfId="39475" xr:uid="{00000000-0005-0000-0000-0000A3460000}"/>
    <cellStyle name="20% - Accent6 21 2 3 3" xfId="28383" xr:uid="{00000000-0005-0000-0000-0000A4460000}"/>
    <cellStyle name="20% - Accent6 21 2 4" xfId="12627" xr:uid="{00000000-0005-0000-0000-0000A5460000}"/>
    <cellStyle name="20% - Accent6 21 2 4 2" xfId="34892" xr:uid="{00000000-0005-0000-0000-0000A6460000}"/>
    <cellStyle name="20% - Accent6 21 2 5" xfId="23800" xr:uid="{00000000-0005-0000-0000-0000A7460000}"/>
    <cellStyle name="20% - Accent6 21 3" xfId="4264" xr:uid="{00000000-0005-0000-0000-0000A8460000}"/>
    <cellStyle name="20% - Accent6 21 3 2" xfId="8847" xr:uid="{00000000-0005-0000-0000-0000A9460000}"/>
    <cellStyle name="20% - Accent6 21 3 2 2" xfId="19944" xr:uid="{00000000-0005-0000-0000-0000AA460000}"/>
    <cellStyle name="20% - Accent6 21 3 2 2 2" xfId="42208" xr:uid="{00000000-0005-0000-0000-0000AB460000}"/>
    <cellStyle name="20% - Accent6 21 3 2 3" xfId="31116" xr:uid="{00000000-0005-0000-0000-0000AC460000}"/>
    <cellStyle name="20% - Accent6 21 3 3" xfId="15361" xr:uid="{00000000-0005-0000-0000-0000AD460000}"/>
    <cellStyle name="20% - Accent6 21 3 3 2" xfId="37626" xr:uid="{00000000-0005-0000-0000-0000AE460000}"/>
    <cellStyle name="20% - Accent6 21 3 4" xfId="26534" xr:uid="{00000000-0005-0000-0000-0000AF460000}"/>
    <cellStyle name="20% - Accent6 21 4" xfId="2455" xr:uid="{00000000-0005-0000-0000-0000B0460000}"/>
    <cellStyle name="20% - Accent6 21 4 2" xfId="7038" xr:uid="{00000000-0005-0000-0000-0000B1460000}"/>
    <cellStyle name="20% - Accent6 21 4 2 2" xfId="18135" xr:uid="{00000000-0005-0000-0000-0000B2460000}"/>
    <cellStyle name="20% - Accent6 21 4 2 2 2" xfId="40399" xr:uid="{00000000-0005-0000-0000-0000B3460000}"/>
    <cellStyle name="20% - Accent6 21 4 2 3" xfId="29307" xr:uid="{00000000-0005-0000-0000-0000B4460000}"/>
    <cellStyle name="20% - Accent6 21 4 3" xfId="13552" xr:uid="{00000000-0005-0000-0000-0000B5460000}"/>
    <cellStyle name="20% - Accent6 21 4 3 2" xfId="35817" xr:uid="{00000000-0005-0000-0000-0000B6460000}"/>
    <cellStyle name="20% - Accent6 21 4 4" xfId="24725" xr:uid="{00000000-0005-0000-0000-0000B7460000}"/>
    <cellStyle name="20% - Accent6 21 5" xfId="5189" xr:uid="{00000000-0005-0000-0000-0000B8460000}"/>
    <cellStyle name="20% - Accent6 21 5 2" xfId="16286" xr:uid="{00000000-0005-0000-0000-0000B9460000}"/>
    <cellStyle name="20% - Accent6 21 5 2 2" xfId="38550" xr:uid="{00000000-0005-0000-0000-0000BA460000}"/>
    <cellStyle name="20% - Accent6 21 5 3" xfId="27458" xr:uid="{00000000-0005-0000-0000-0000BB460000}"/>
    <cellStyle name="20% - Accent6 21 6" xfId="11701" xr:uid="{00000000-0005-0000-0000-0000BC460000}"/>
    <cellStyle name="20% - Accent6 21 6 2" xfId="33967" xr:uid="{00000000-0005-0000-0000-0000BD460000}"/>
    <cellStyle name="20% - Accent6 21 7" xfId="22875" xr:uid="{00000000-0005-0000-0000-0000BE460000}"/>
    <cellStyle name="20% - Accent6 210" xfId="22311" xr:uid="{00000000-0005-0000-0000-0000BF460000}"/>
    <cellStyle name="20% - Accent6 210 2" xfId="44575" xr:uid="{00000000-0005-0000-0000-0000C0460000}"/>
    <cellStyle name="20% - Accent6 211" xfId="22324" xr:uid="{00000000-0005-0000-0000-0000C1460000}"/>
    <cellStyle name="20% - Accent6 211 2" xfId="44588" xr:uid="{00000000-0005-0000-0000-0000C2460000}"/>
    <cellStyle name="20% - Accent6 212" xfId="22337" xr:uid="{00000000-0005-0000-0000-0000C3460000}"/>
    <cellStyle name="20% - Accent6 212 2" xfId="44601" xr:uid="{00000000-0005-0000-0000-0000C4460000}"/>
    <cellStyle name="20% - Accent6 213" xfId="22350" xr:uid="{00000000-0005-0000-0000-0000C5460000}"/>
    <cellStyle name="20% - Accent6 213 2" xfId="44614" xr:uid="{00000000-0005-0000-0000-0000C6460000}"/>
    <cellStyle name="20% - Accent6 214" xfId="22391" xr:uid="{00000000-0005-0000-0000-0000C7460000}"/>
    <cellStyle name="20% - Accent6 22" xfId="599" xr:uid="{00000000-0005-0000-0000-0000C8460000}"/>
    <cellStyle name="20% - Accent6 22 2" xfId="1536" xr:uid="{00000000-0005-0000-0000-0000C9460000}"/>
    <cellStyle name="20% - Accent6 22 2 2" xfId="3353" xr:uid="{00000000-0005-0000-0000-0000CA460000}"/>
    <cellStyle name="20% - Accent6 22 2 2 2" xfId="7936" xr:uid="{00000000-0005-0000-0000-0000CB460000}"/>
    <cellStyle name="20% - Accent6 22 2 2 2 2" xfId="19033" xr:uid="{00000000-0005-0000-0000-0000CC460000}"/>
    <cellStyle name="20% - Accent6 22 2 2 2 2 2" xfId="41297" xr:uid="{00000000-0005-0000-0000-0000CD460000}"/>
    <cellStyle name="20% - Accent6 22 2 2 2 3" xfId="30205" xr:uid="{00000000-0005-0000-0000-0000CE460000}"/>
    <cellStyle name="20% - Accent6 22 2 2 3" xfId="14450" xr:uid="{00000000-0005-0000-0000-0000CF460000}"/>
    <cellStyle name="20% - Accent6 22 2 2 3 2" xfId="36715" xr:uid="{00000000-0005-0000-0000-0000D0460000}"/>
    <cellStyle name="20% - Accent6 22 2 2 4" xfId="25623" xr:uid="{00000000-0005-0000-0000-0000D1460000}"/>
    <cellStyle name="20% - Accent6 22 2 3" xfId="6127" xr:uid="{00000000-0005-0000-0000-0000D2460000}"/>
    <cellStyle name="20% - Accent6 22 2 3 2" xfId="17224" xr:uid="{00000000-0005-0000-0000-0000D3460000}"/>
    <cellStyle name="20% - Accent6 22 2 3 2 2" xfId="39488" xr:uid="{00000000-0005-0000-0000-0000D4460000}"/>
    <cellStyle name="20% - Accent6 22 2 3 3" xfId="28396" xr:uid="{00000000-0005-0000-0000-0000D5460000}"/>
    <cellStyle name="20% - Accent6 22 2 4" xfId="12640" xr:uid="{00000000-0005-0000-0000-0000D6460000}"/>
    <cellStyle name="20% - Accent6 22 2 4 2" xfId="34905" xr:uid="{00000000-0005-0000-0000-0000D7460000}"/>
    <cellStyle name="20% - Accent6 22 2 5" xfId="23813" xr:uid="{00000000-0005-0000-0000-0000D8460000}"/>
    <cellStyle name="20% - Accent6 22 3" xfId="4277" xr:uid="{00000000-0005-0000-0000-0000D9460000}"/>
    <cellStyle name="20% - Accent6 22 3 2" xfId="8860" xr:uid="{00000000-0005-0000-0000-0000DA460000}"/>
    <cellStyle name="20% - Accent6 22 3 2 2" xfId="19957" xr:uid="{00000000-0005-0000-0000-0000DB460000}"/>
    <cellStyle name="20% - Accent6 22 3 2 2 2" xfId="42221" xr:uid="{00000000-0005-0000-0000-0000DC460000}"/>
    <cellStyle name="20% - Accent6 22 3 2 3" xfId="31129" xr:uid="{00000000-0005-0000-0000-0000DD460000}"/>
    <cellStyle name="20% - Accent6 22 3 3" xfId="15374" xr:uid="{00000000-0005-0000-0000-0000DE460000}"/>
    <cellStyle name="20% - Accent6 22 3 3 2" xfId="37639" xr:uid="{00000000-0005-0000-0000-0000DF460000}"/>
    <cellStyle name="20% - Accent6 22 3 4" xfId="26547" xr:uid="{00000000-0005-0000-0000-0000E0460000}"/>
    <cellStyle name="20% - Accent6 22 4" xfId="2468" xr:uid="{00000000-0005-0000-0000-0000E1460000}"/>
    <cellStyle name="20% - Accent6 22 4 2" xfId="7051" xr:uid="{00000000-0005-0000-0000-0000E2460000}"/>
    <cellStyle name="20% - Accent6 22 4 2 2" xfId="18148" xr:uid="{00000000-0005-0000-0000-0000E3460000}"/>
    <cellStyle name="20% - Accent6 22 4 2 2 2" xfId="40412" xr:uid="{00000000-0005-0000-0000-0000E4460000}"/>
    <cellStyle name="20% - Accent6 22 4 2 3" xfId="29320" xr:uid="{00000000-0005-0000-0000-0000E5460000}"/>
    <cellStyle name="20% - Accent6 22 4 3" xfId="13565" xr:uid="{00000000-0005-0000-0000-0000E6460000}"/>
    <cellStyle name="20% - Accent6 22 4 3 2" xfId="35830" xr:uid="{00000000-0005-0000-0000-0000E7460000}"/>
    <cellStyle name="20% - Accent6 22 4 4" xfId="24738" xr:uid="{00000000-0005-0000-0000-0000E8460000}"/>
    <cellStyle name="20% - Accent6 22 5" xfId="5202" xr:uid="{00000000-0005-0000-0000-0000E9460000}"/>
    <cellStyle name="20% - Accent6 22 5 2" xfId="16299" xr:uid="{00000000-0005-0000-0000-0000EA460000}"/>
    <cellStyle name="20% - Accent6 22 5 2 2" xfId="38563" xr:uid="{00000000-0005-0000-0000-0000EB460000}"/>
    <cellStyle name="20% - Accent6 22 5 3" xfId="27471" xr:uid="{00000000-0005-0000-0000-0000EC460000}"/>
    <cellStyle name="20% - Accent6 22 6" xfId="11714" xr:uid="{00000000-0005-0000-0000-0000ED460000}"/>
    <cellStyle name="20% - Accent6 22 6 2" xfId="33980" xr:uid="{00000000-0005-0000-0000-0000EE460000}"/>
    <cellStyle name="20% - Accent6 22 7" xfId="22888" xr:uid="{00000000-0005-0000-0000-0000EF460000}"/>
    <cellStyle name="20% - Accent6 23" xfId="612" xr:uid="{00000000-0005-0000-0000-0000F0460000}"/>
    <cellStyle name="20% - Accent6 23 2" xfId="1549" xr:uid="{00000000-0005-0000-0000-0000F1460000}"/>
    <cellStyle name="20% - Accent6 23 2 2" xfId="3366" xr:uid="{00000000-0005-0000-0000-0000F2460000}"/>
    <cellStyle name="20% - Accent6 23 2 2 2" xfId="7949" xr:uid="{00000000-0005-0000-0000-0000F3460000}"/>
    <cellStyle name="20% - Accent6 23 2 2 2 2" xfId="19046" xr:uid="{00000000-0005-0000-0000-0000F4460000}"/>
    <cellStyle name="20% - Accent6 23 2 2 2 2 2" xfId="41310" xr:uid="{00000000-0005-0000-0000-0000F5460000}"/>
    <cellStyle name="20% - Accent6 23 2 2 2 3" xfId="30218" xr:uid="{00000000-0005-0000-0000-0000F6460000}"/>
    <cellStyle name="20% - Accent6 23 2 2 3" xfId="14463" xr:uid="{00000000-0005-0000-0000-0000F7460000}"/>
    <cellStyle name="20% - Accent6 23 2 2 3 2" xfId="36728" xr:uid="{00000000-0005-0000-0000-0000F8460000}"/>
    <cellStyle name="20% - Accent6 23 2 2 4" xfId="25636" xr:uid="{00000000-0005-0000-0000-0000F9460000}"/>
    <cellStyle name="20% - Accent6 23 2 3" xfId="6140" xr:uid="{00000000-0005-0000-0000-0000FA460000}"/>
    <cellStyle name="20% - Accent6 23 2 3 2" xfId="17237" xr:uid="{00000000-0005-0000-0000-0000FB460000}"/>
    <cellStyle name="20% - Accent6 23 2 3 2 2" xfId="39501" xr:uid="{00000000-0005-0000-0000-0000FC460000}"/>
    <cellStyle name="20% - Accent6 23 2 3 3" xfId="28409" xr:uid="{00000000-0005-0000-0000-0000FD460000}"/>
    <cellStyle name="20% - Accent6 23 2 4" xfId="12653" xr:uid="{00000000-0005-0000-0000-0000FE460000}"/>
    <cellStyle name="20% - Accent6 23 2 4 2" xfId="34918" xr:uid="{00000000-0005-0000-0000-0000FF460000}"/>
    <cellStyle name="20% - Accent6 23 2 5" xfId="23826" xr:uid="{00000000-0005-0000-0000-000000470000}"/>
    <cellStyle name="20% - Accent6 23 3" xfId="4290" xr:uid="{00000000-0005-0000-0000-000001470000}"/>
    <cellStyle name="20% - Accent6 23 3 2" xfId="8873" xr:uid="{00000000-0005-0000-0000-000002470000}"/>
    <cellStyle name="20% - Accent6 23 3 2 2" xfId="19970" xr:uid="{00000000-0005-0000-0000-000003470000}"/>
    <cellStyle name="20% - Accent6 23 3 2 2 2" xfId="42234" xr:uid="{00000000-0005-0000-0000-000004470000}"/>
    <cellStyle name="20% - Accent6 23 3 2 3" xfId="31142" xr:uid="{00000000-0005-0000-0000-000005470000}"/>
    <cellStyle name="20% - Accent6 23 3 3" xfId="15387" xr:uid="{00000000-0005-0000-0000-000006470000}"/>
    <cellStyle name="20% - Accent6 23 3 3 2" xfId="37652" xr:uid="{00000000-0005-0000-0000-000007470000}"/>
    <cellStyle name="20% - Accent6 23 3 4" xfId="26560" xr:uid="{00000000-0005-0000-0000-000008470000}"/>
    <cellStyle name="20% - Accent6 23 4" xfId="2481" xr:uid="{00000000-0005-0000-0000-000009470000}"/>
    <cellStyle name="20% - Accent6 23 4 2" xfId="7064" xr:uid="{00000000-0005-0000-0000-00000A470000}"/>
    <cellStyle name="20% - Accent6 23 4 2 2" xfId="18161" xr:uid="{00000000-0005-0000-0000-00000B470000}"/>
    <cellStyle name="20% - Accent6 23 4 2 2 2" xfId="40425" xr:uid="{00000000-0005-0000-0000-00000C470000}"/>
    <cellStyle name="20% - Accent6 23 4 2 3" xfId="29333" xr:uid="{00000000-0005-0000-0000-00000D470000}"/>
    <cellStyle name="20% - Accent6 23 4 3" xfId="13578" xr:uid="{00000000-0005-0000-0000-00000E470000}"/>
    <cellStyle name="20% - Accent6 23 4 3 2" xfId="35843" xr:uid="{00000000-0005-0000-0000-00000F470000}"/>
    <cellStyle name="20% - Accent6 23 4 4" xfId="24751" xr:uid="{00000000-0005-0000-0000-000010470000}"/>
    <cellStyle name="20% - Accent6 23 5" xfId="5215" xr:uid="{00000000-0005-0000-0000-000011470000}"/>
    <cellStyle name="20% - Accent6 23 5 2" xfId="16312" xr:uid="{00000000-0005-0000-0000-000012470000}"/>
    <cellStyle name="20% - Accent6 23 5 2 2" xfId="38576" xr:uid="{00000000-0005-0000-0000-000013470000}"/>
    <cellStyle name="20% - Accent6 23 5 3" xfId="27484" xr:uid="{00000000-0005-0000-0000-000014470000}"/>
    <cellStyle name="20% - Accent6 23 6" xfId="11727" xr:uid="{00000000-0005-0000-0000-000015470000}"/>
    <cellStyle name="20% - Accent6 23 6 2" xfId="33993" xr:uid="{00000000-0005-0000-0000-000016470000}"/>
    <cellStyle name="20% - Accent6 23 7" xfId="22901" xr:uid="{00000000-0005-0000-0000-000017470000}"/>
    <cellStyle name="20% - Accent6 24" xfId="625" xr:uid="{00000000-0005-0000-0000-000018470000}"/>
    <cellStyle name="20% - Accent6 24 2" xfId="1562" xr:uid="{00000000-0005-0000-0000-000019470000}"/>
    <cellStyle name="20% - Accent6 24 2 2" xfId="3379" xr:uid="{00000000-0005-0000-0000-00001A470000}"/>
    <cellStyle name="20% - Accent6 24 2 2 2" xfId="7962" xr:uid="{00000000-0005-0000-0000-00001B470000}"/>
    <cellStyle name="20% - Accent6 24 2 2 2 2" xfId="19059" xr:uid="{00000000-0005-0000-0000-00001C470000}"/>
    <cellStyle name="20% - Accent6 24 2 2 2 2 2" xfId="41323" xr:uid="{00000000-0005-0000-0000-00001D470000}"/>
    <cellStyle name="20% - Accent6 24 2 2 2 3" xfId="30231" xr:uid="{00000000-0005-0000-0000-00001E470000}"/>
    <cellStyle name="20% - Accent6 24 2 2 3" xfId="14476" xr:uid="{00000000-0005-0000-0000-00001F470000}"/>
    <cellStyle name="20% - Accent6 24 2 2 3 2" xfId="36741" xr:uid="{00000000-0005-0000-0000-000020470000}"/>
    <cellStyle name="20% - Accent6 24 2 2 4" xfId="25649" xr:uid="{00000000-0005-0000-0000-000021470000}"/>
    <cellStyle name="20% - Accent6 24 2 3" xfId="6153" xr:uid="{00000000-0005-0000-0000-000022470000}"/>
    <cellStyle name="20% - Accent6 24 2 3 2" xfId="17250" xr:uid="{00000000-0005-0000-0000-000023470000}"/>
    <cellStyle name="20% - Accent6 24 2 3 2 2" xfId="39514" xr:uid="{00000000-0005-0000-0000-000024470000}"/>
    <cellStyle name="20% - Accent6 24 2 3 3" xfId="28422" xr:uid="{00000000-0005-0000-0000-000025470000}"/>
    <cellStyle name="20% - Accent6 24 2 4" xfId="12666" xr:uid="{00000000-0005-0000-0000-000026470000}"/>
    <cellStyle name="20% - Accent6 24 2 4 2" xfId="34931" xr:uid="{00000000-0005-0000-0000-000027470000}"/>
    <cellStyle name="20% - Accent6 24 2 5" xfId="23839" xr:uid="{00000000-0005-0000-0000-000028470000}"/>
    <cellStyle name="20% - Accent6 24 3" xfId="4303" xr:uid="{00000000-0005-0000-0000-000029470000}"/>
    <cellStyle name="20% - Accent6 24 3 2" xfId="8886" xr:uid="{00000000-0005-0000-0000-00002A470000}"/>
    <cellStyle name="20% - Accent6 24 3 2 2" xfId="19983" xr:uid="{00000000-0005-0000-0000-00002B470000}"/>
    <cellStyle name="20% - Accent6 24 3 2 2 2" xfId="42247" xr:uid="{00000000-0005-0000-0000-00002C470000}"/>
    <cellStyle name="20% - Accent6 24 3 2 3" xfId="31155" xr:uid="{00000000-0005-0000-0000-00002D470000}"/>
    <cellStyle name="20% - Accent6 24 3 3" xfId="15400" xr:uid="{00000000-0005-0000-0000-00002E470000}"/>
    <cellStyle name="20% - Accent6 24 3 3 2" xfId="37665" xr:uid="{00000000-0005-0000-0000-00002F470000}"/>
    <cellStyle name="20% - Accent6 24 3 4" xfId="26573" xr:uid="{00000000-0005-0000-0000-000030470000}"/>
    <cellStyle name="20% - Accent6 24 4" xfId="2494" xr:uid="{00000000-0005-0000-0000-000031470000}"/>
    <cellStyle name="20% - Accent6 24 4 2" xfId="7077" xr:uid="{00000000-0005-0000-0000-000032470000}"/>
    <cellStyle name="20% - Accent6 24 4 2 2" xfId="18174" xr:uid="{00000000-0005-0000-0000-000033470000}"/>
    <cellStyle name="20% - Accent6 24 4 2 2 2" xfId="40438" xr:uid="{00000000-0005-0000-0000-000034470000}"/>
    <cellStyle name="20% - Accent6 24 4 2 3" xfId="29346" xr:uid="{00000000-0005-0000-0000-000035470000}"/>
    <cellStyle name="20% - Accent6 24 4 3" xfId="13591" xr:uid="{00000000-0005-0000-0000-000036470000}"/>
    <cellStyle name="20% - Accent6 24 4 3 2" xfId="35856" xr:uid="{00000000-0005-0000-0000-000037470000}"/>
    <cellStyle name="20% - Accent6 24 4 4" xfId="24764" xr:uid="{00000000-0005-0000-0000-000038470000}"/>
    <cellStyle name="20% - Accent6 24 5" xfId="5228" xr:uid="{00000000-0005-0000-0000-000039470000}"/>
    <cellStyle name="20% - Accent6 24 5 2" xfId="16325" xr:uid="{00000000-0005-0000-0000-00003A470000}"/>
    <cellStyle name="20% - Accent6 24 5 2 2" xfId="38589" xr:uid="{00000000-0005-0000-0000-00003B470000}"/>
    <cellStyle name="20% - Accent6 24 5 3" xfId="27497" xr:uid="{00000000-0005-0000-0000-00003C470000}"/>
    <cellStyle name="20% - Accent6 24 6" xfId="11740" xr:uid="{00000000-0005-0000-0000-00003D470000}"/>
    <cellStyle name="20% - Accent6 24 6 2" xfId="34006" xr:uid="{00000000-0005-0000-0000-00003E470000}"/>
    <cellStyle name="20% - Accent6 24 7" xfId="22914" xr:uid="{00000000-0005-0000-0000-00003F470000}"/>
    <cellStyle name="20% - Accent6 25" xfId="639" xr:uid="{00000000-0005-0000-0000-000040470000}"/>
    <cellStyle name="20% - Accent6 25 2" xfId="1576" xr:uid="{00000000-0005-0000-0000-000041470000}"/>
    <cellStyle name="20% - Accent6 25 2 2" xfId="3392" xr:uid="{00000000-0005-0000-0000-000042470000}"/>
    <cellStyle name="20% - Accent6 25 2 2 2" xfId="7975" xr:uid="{00000000-0005-0000-0000-000043470000}"/>
    <cellStyle name="20% - Accent6 25 2 2 2 2" xfId="19072" xr:uid="{00000000-0005-0000-0000-000044470000}"/>
    <cellStyle name="20% - Accent6 25 2 2 2 2 2" xfId="41336" xr:uid="{00000000-0005-0000-0000-000045470000}"/>
    <cellStyle name="20% - Accent6 25 2 2 2 3" xfId="30244" xr:uid="{00000000-0005-0000-0000-000046470000}"/>
    <cellStyle name="20% - Accent6 25 2 2 3" xfId="14489" xr:uid="{00000000-0005-0000-0000-000047470000}"/>
    <cellStyle name="20% - Accent6 25 2 2 3 2" xfId="36754" xr:uid="{00000000-0005-0000-0000-000048470000}"/>
    <cellStyle name="20% - Accent6 25 2 2 4" xfId="25662" xr:uid="{00000000-0005-0000-0000-000049470000}"/>
    <cellStyle name="20% - Accent6 25 2 3" xfId="6166" xr:uid="{00000000-0005-0000-0000-00004A470000}"/>
    <cellStyle name="20% - Accent6 25 2 3 2" xfId="17263" xr:uid="{00000000-0005-0000-0000-00004B470000}"/>
    <cellStyle name="20% - Accent6 25 2 3 2 2" xfId="39527" xr:uid="{00000000-0005-0000-0000-00004C470000}"/>
    <cellStyle name="20% - Accent6 25 2 3 3" xfId="28435" xr:uid="{00000000-0005-0000-0000-00004D470000}"/>
    <cellStyle name="20% - Accent6 25 2 4" xfId="12679" xr:uid="{00000000-0005-0000-0000-00004E470000}"/>
    <cellStyle name="20% - Accent6 25 2 4 2" xfId="34944" xr:uid="{00000000-0005-0000-0000-00004F470000}"/>
    <cellStyle name="20% - Accent6 25 2 5" xfId="23852" xr:uid="{00000000-0005-0000-0000-000050470000}"/>
    <cellStyle name="20% - Accent6 25 3" xfId="4316" xr:uid="{00000000-0005-0000-0000-000051470000}"/>
    <cellStyle name="20% - Accent6 25 3 2" xfId="8899" xr:uid="{00000000-0005-0000-0000-000052470000}"/>
    <cellStyle name="20% - Accent6 25 3 2 2" xfId="19996" xr:uid="{00000000-0005-0000-0000-000053470000}"/>
    <cellStyle name="20% - Accent6 25 3 2 2 2" xfId="42260" xr:uid="{00000000-0005-0000-0000-000054470000}"/>
    <cellStyle name="20% - Accent6 25 3 2 3" xfId="31168" xr:uid="{00000000-0005-0000-0000-000055470000}"/>
    <cellStyle name="20% - Accent6 25 3 3" xfId="15413" xr:uid="{00000000-0005-0000-0000-000056470000}"/>
    <cellStyle name="20% - Accent6 25 3 3 2" xfId="37678" xr:uid="{00000000-0005-0000-0000-000057470000}"/>
    <cellStyle name="20% - Accent6 25 3 4" xfId="26586" xr:uid="{00000000-0005-0000-0000-000058470000}"/>
    <cellStyle name="20% - Accent6 25 4" xfId="2507" xr:uid="{00000000-0005-0000-0000-000059470000}"/>
    <cellStyle name="20% - Accent6 25 4 2" xfId="7090" xr:uid="{00000000-0005-0000-0000-00005A470000}"/>
    <cellStyle name="20% - Accent6 25 4 2 2" xfId="18187" xr:uid="{00000000-0005-0000-0000-00005B470000}"/>
    <cellStyle name="20% - Accent6 25 4 2 2 2" xfId="40451" xr:uid="{00000000-0005-0000-0000-00005C470000}"/>
    <cellStyle name="20% - Accent6 25 4 2 3" xfId="29359" xr:uid="{00000000-0005-0000-0000-00005D470000}"/>
    <cellStyle name="20% - Accent6 25 4 3" xfId="13604" xr:uid="{00000000-0005-0000-0000-00005E470000}"/>
    <cellStyle name="20% - Accent6 25 4 3 2" xfId="35869" xr:uid="{00000000-0005-0000-0000-00005F470000}"/>
    <cellStyle name="20% - Accent6 25 4 4" xfId="24777" xr:uid="{00000000-0005-0000-0000-000060470000}"/>
    <cellStyle name="20% - Accent6 25 5" xfId="5241" xr:uid="{00000000-0005-0000-0000-000061470000}"/>
    <cellStyle name="20% - Accent6 25 5 2" xfId="16338" xr:uid="{00000000-0005-0000-0000-000062470000}"/>
    <cellStyle name="20% - Accent6 25 5 2 2" xfId="38602" xr:uid="{00000000-0005-0000-0000-000063470000}"/>
    <cellStyle name="20% - Accent6 25 5 3" xfId="27510" xr:uid="{00000000-0005-0000-0000-000064470000}"/>
    <cellStyle name="20% - Accent6 25 6" xfId="11753" xr:uid="{00000000-0005-0000-0000-000065470000}"/>
    <cellStyle name="20% - Accent6 25 6 2" xfId="34019" xr:uid="{00000000-0005-0000-0000-000066470000}"/>
    <cellStyle name="20% - Accent6 25 7" xfId="22927" xr:uid="{00000000-0005-0000-0000-000067470000}"/>
    <cellStyle name="20% - Accent6 26" xfId="652" xr:uid="{00000000-0005-0000-0000-000068470000}"/>
    <cellStyle name="20% - Accent6 26 2" xfId="1589" xr:uid="{00000000-0005-0000-0000-000069470000}"/>
    <cellStyle name="20% - Accent6 26 2 2" xfId="3405" xr:uid="{00000000-0005-0000-0000-00006A470000}"/>
    <cellStyle name="20% - Accent6 26 2 2 2" xfId="7988" xr:uid="{00000000-0005-0000-0000-00006B470000}"/>
    <cellStyle name="20% - Accent6 26 2 2 2 2" xfId="19085" xr:uid="{00000000-0005-0000-0000-00006C470000}"/>
    <cellStyle name="20% - Accent6 26 2 2 2 2 2" xfId="41349" xr:uid="{00000000-0005-0000-0000-00006D470000}"/>
    <cellStyle name="20% - Accent6 26 2 2 2 3" xfId="30257" xr:uid="{00000000-0005-0000-0000-00006E470000}"/>
    <cellStyle name="20% - Accent6 26 2 2 3" xfId="14502" xr:uid="{00000000-0005-0000-0000-00006F470000}"/>
    <cellStyle name="20% - Accent6 26 2 2 3 2" xfId="36767" xr:uid="{00000000-0005-0000-0000-000070470000}"/>
    <cellStyle name="20% - Accent6 26 2 2 4" xfId="25675" xr:uid="{00000000-0005-0000-0000-000071470000}"/>
    <cellStyle name="20% - Accent6 26 2 3" xfId="6179" xr:uid="{00000000-0005-0000-0000-000072470000}"/>
    <cellStyle name="20% - Accent6 26 2 3 2" xfId="17276" xr:uid="{00000000-0005-0000-0000-000073470000}"/>
    <cellStyle name="20% - Accent6 26 2 3 2 2" xfId="39540" xr:uid="{00000000-0005-0000-0000-000074470000}"/>
    <cellStyle name="20% - Accent6 26 2 3 3" xfId="28448" xr:uid="{00000000-0005-0000-0000-000075470000}"/>
    <cellStyle name="20% - Accent6 26 2 4" xfId="12692" xr:uid="{00000000-0005-0000-0000-000076470000}"/>
    <cellStyle name="20% - Accent6 26 2 4 2" xfId="34957" xr:uid="{00000000-0005-0000-0000-000077470000}"/>
    <cellStyle name="20% - Accent6 26 2 5" xfId="23865" xr:uid="{00000000-0005-0000-0000-000078470000}"/>
    <cellStyle name="20% - Accent6 26 3" xfId="4329" xr:uid="{00000000-0005-0000-0000-000079470000}"/>
    <cellStyle name="20% - Accent6 26 3 2" xfId="8912" xr:uid="{00000000-0005-0000-0000-00007A470000}"/>
    <cellStyle name="20% - Accent6 26 3 2 2" xfId="20009" xr:uid="{00000000-0005-0000-0000-00007B470000}"/>
    <cellStyle name="20% - Accent6 26 3 2 2 2" xfId="42273" xr:uid="{00000000-0005-0000-0000-00007C470000}"/>
    <cellStyle name="20% - Accent6 26 3 2 3" xfId="31181" xr:uid="{00000000-0005-0000-0000-00007D470000}"/>
    <cellStyle name="20% - Accent6 26 3 3" xfId="15426" xr:uid="{00000000-0005-0000-0000-00007E470000}"/>
    <cellStyle name="20% - Accent6 26 3 3 2" xfId="37691" xr:uid="{00000000-0005-0000-0000-00007F470000}"/>
    <cellStyle name="20% - Accent6 26 3 4" xfId="26599" xr:uid="{00000000-0005-0000-0000-000080470000}"/>
    <cellStyle name="20% - Accent6 26 4" xfId="2520" xr:uid="{00000000-0005-0000-0000-000081470000}"/>
    <cellStyle name="20% - Accent6 26 4 2" xfId="7103" xr:uid="{00000000-0005-0000-0000-000082470000}"/>
    <cellStyle name="20% - Accent6 26 4 2 2" xfId="18200" xr:uid="{00000000-0005-0000-0000-000083470000}"/>
    <cellStyle name="20% - Accent6 26 4 2 2 2" xfId="40464" xr:uid="{00000000-0005-0000-0000-000084470000}"/>
    <cellStyle name="20% - Accent6 26 4 2 3" xfId="29372" xr:uid="{00000000-0005-0000-0000-000085470000}"/>
    <cellStyle name="20% - Accent6 26 4 3" xfId="13617" xr:uid="{00000000-0005-0000-0000-000086470000}"/>
    <cellStyle name="20% - Accent6 26 4 3 2" xfId="35882" xr:uid="{00000000-0005-0000-0000-000087470000}"/>
    <cellStyle name="20% - Accent6 26 4 4" xfId="24790" xr:uid="{00000000-0005-0000-0000-000088470000}"/>
    <cellStyle name="20% - Accent6 26 5" xfId="5254" xr:uid="{00000000-0005-0000-0000-000089470000}"/>
    <cellStyle name="20% - Accent6 26 5 2" xfId="16351" xr:uid="{00000000-0005-0000-0000-00008A470000}"/>
    <cellStyle name="20% - Accent6 26 5 2 2" xfId="38615" xr:uid="{00000000-0005-0000-0000-00008B470000}"/>
    <cellStyle name="20% - Accent6 26 5 3" xfId="27523" xr:uid="{00000000-0005-0000-0000-00008C470000}"/>
    <cellStyle name="20% - Accent6 26 6" xfId="11766" xr:uid="{00000000-0005-0000-0000-00008D470000}"/>
    <cellStyle name="20% - Accent6 26 6 2" xfId="34032" xr:uid="{00000000-0005-0000-0000-00008E470000}"/>
    <cellStyle name="20% - Accent6 26 7" xfId="22940" xr:uid="{00000000-0005-0000-0000-00008F470000}"/>
    <cellStyle name="20% - Accent6 27" xfId="665" xr:uid="{00000000-0005-0000-0000-000090470000}"/>
    <cellStyle name="20% - Accent6 27 2" xfId="1602" xr:uid="{00000000-0005-0000-0000-000091470000}"/>
    <cellStyle name="20% - Accent6 27 2 2" xfId="3418" xr:uid="{00000000-0005-0000-0000-000092470000}"/>
    <cellStyle name="20% - Accent6 27 2 2 2" xfId="8001" xr:uid="{00000000-0005-0000-0000-000093470000}"/>
    <cellStyle name="20% - Accent6 27 2 2 2 2" xfId="19098" xr:uid="{00000000-0005-0000-0000-000094470000}"/>
    <cellStyle name="20% - Accent6 27 2 2 2 2 2" xfId="41362" xr:uid="{00000000-0005-0000-0000-000095470000}"/>
    <cellStyle name="20% - Accent6 27 2 2 2 3" xfId="30270" xr:uid="{00000000-0005-0000-0000-000096470000}"/>
    <cellStyle name="20% - Accent6 27 2 2 3" xfId="14515" xr:uid="{00000000-0005-0000-0000-000097470000}"/>
    <cellStyle name="20% - Accent6 27 2 2 3 2" xfId="36780" xr:uid="{00000000-0005-0000-0000-000098470000}"/>
    <cellStyle name="20% - Accent6 27 2 2 4" xfId="25688" xr:uid="{00000000-0005-0000-0000-000099470000}"/>
    <cellStyle name="20% - Accent6 27 2 3" xfId="6192" xr:uid="{00000000-0005-0000-0000-00009A470000}"/>
    <cellStyle name="20% - Accent6 27 2 3 2" xfId="17289" xr:uid="{00000000-0005-0000-0000-00009B470000}"/>
    <cellStyle name="20% - Accent6 27 2 3 2 2" xfId="39553" xr:uid="{00000000-0005-0000-0000-00009C470000}"/>
    <cellStyle name="20% - Accent6 27 2 3 3" xfId="28461" xr:uid="{00000000-0005-0000-0000-00009D470000}"/>
    <cellStyle name="20% - Accent6 27 2 4" xfId="12705" xr:uid="{00000000-0005-0000-0000-00009E470000}"/>
    <cellStyle name="20% - Accent6 27 2 4 2" xfId="34970" xr:uid="{00000000-0005-0000-0000-00009F470000}"/>
    <cellStyle name="20% - Accent6 27 2 5" xfId="23878" xr:uid="{00000000-0005-0000-0000-0000A0470000}"/>
    <cellStyle name="20% - Accent6 27 3" xfId="4342" xr:uid="{00000000-0005-0000-0000-0000A1470000}"/>
    <cellStyle name="20% - Accent6 27 3 2" xfId="8925" xr:uid="{00000000-0005-0000-0000-0000A2470000}"/>
    <cellStyle name="20% - Accent6 27 3 2 2" xfId="20022" xr:uid="{00000000-0005-0000-0000-0000A3470000}"/>
    <cellStyle name="20% - Accent6 27 3 2 2 2" xfId="42286" xr:uid="{00000000-0005-0000-0000-0000A4470000}"/>
    <cellStyle name="20% - Accent6 27 3 2 3" xfId="31194" xr:uid="{00000000-0005-0000-0000-0000A5470000}"/>
    <cellStyle name="20% - Accent6 27 3 3" xfId="15439" xr:uid="{00000000-0005-0000-0000-0000A6470000}"/>
    <cellStyle name="20% - Accent6 27 3 3 2" xfId="37704" xr:uid="{00000000-0005-0000-0000-0000A7470000}"/>
    <cellStyle name="20% - Accent6 27 3 4" xfId="26612" xr:uid="{00000000-0005-0000-0000-0000A8470000}"/>
    <cellStyle name="20% - Accent6 27 4" xfId="2533" xr:uid="{00000000-0005-0000-0000-0000A9470000}"/>
    <cellStyle name="20% - Accent6 27 4 2" xfId="7116" xr:uid="{00000000-0005-0000-0000-0000AA470000}"/>
    <cellStyle name="20% - Accent6 27 4 2 2" xfId="18213" xr:uid="{00000000-0005-0000-0000-0000AB470000}"/>
    <cellStyle name="20% - Accent6 27 4 2 2 2" xfId="40477" xr:uid="{00000000-0005-0000-0000-0000AC470000}"/>
    <cellStyle name="20% - Accent6 27 4 2 3" xfId="29385" xr:uid="{00000000-0005-0000-0000-0000AD470000}"/>
    <cellStyle name="20% - Accent6 27 4 3" xfId="13630" xr:uid="{00000000-0005-0000-0000-0000AE470000}"/>
    <cellStyle name="20% - Accent6 27 4 3 2" xfId="35895" xr:uid="{00000000-0005-0000-0000-0000AF470000}"/>
    <cellStyle name="20% - Accent6 27 4 4" xfId="24803" xr:uid="{00000000-0005-0000-0000-0000B0470000}"/>
    <cellStyle name="20% - Accent6 27 5" xfId="5267" xr:uid="{00000000-0005-0000-0000-0000B1470000}"/>
    <cellStyle name="20% - Accent6 27 5 2" xfId="16364" xr:uid="{00000000-0005-0000-0000-0000B2470000}"/>
    <cellStyle name="20% - Accent6 27 5 2 2" xfId="38628" xr:uid="{00000000-0005-0000-0000-0000B3470000}"/>
    <cellStyle name="20% - Accent6 27 5 3" xfId="27536" xr:uid="{00000000-0005-0000-0000-0000B4470000}"/>
    <cellStyle name="20% - Accent6 27 6" xfId="11779" xr:uid="{00000000-0005-0000-0000-0000B5470000}"/>
    <cellStyle name="20% - Accent6 27 6 2" xfId="34045" xr:uid="{00000000-0005-0000-0000-0000B6470000}"/>
    <cellStyle name="20% - Accent6 27 7" xfId="22953" xr:uid="{00000000-0005-0000-0000-0000B7470000}"/>
    <cellStyle name="20% - Accent6 28" xfId="678" xr:uid="{00000000-0005-0000-0000-0000B8470000}"/>
    <cellStyle name="20% - Accent6 28 2" xfId="1615" xr:uid="{00000000-0005-0000-0000-0000B9470000}"/>
    <cellStyle name="20% - Accent6 28 2 2" xfId="3431" xr:uid="{00000000-0005-0000-0000-0000BA470000}"/>
    <cellStyle name="20% - Accent6 28 2 2 2" xfId="8014" xr:uid="{00000000-0005-0000-0000-0000BB470000}"/>
    <cellStyle name="20% - Accent6 28 2 2 2 2" xfId="19111" xr:uid="{00000000-0005-0000-0000-0000BC470000}"/>
    <cellStyle name="20% - Accent6 28 2 2 2 2 2" xfId="41375" xr:uid="{00000000-0005-0000-0000-0000BD470000}"/>
    <cellStyle name="20% - Accent6 28 2 2 2 3" xfId="30283" xr:uid="{00000000-0005-0000-0000-0000BE470000}"/>
    <cellStyle name="20% - Accent6 28 2 2 3" xfId="14528" xr:uid="{00000000-0005-0000-0000-0000BF470000}"/>
    <cellStyle name="20% - Accent6 28 2 2 3 2" xfId="36793" xr:uid="{00000000-0005-0000-0000-0000C0470000}"/>
    <cellStyle name="20% - Accent6 28 2 2 4" xfId="25701" xr:uid="{00000000-0005-0000-0000-0000C1470000}"/>
    <cellStyle name="20% - Accent6 28 2 3" xfId="6205" xr:uid="{00000000-0005-0000-0000-0000C2470000}"/>
    <cellStyle name="20% - Accent6 28 2 3 2" xfId="17302" xr:uid="{00000000-0005-0000-0000-0000C3470000}"/>
    <cellStyle name="20% - Accent6 28 2 3 2 2" xfId="39566" xr:uid="{00000000-0005-0000-0000-0000C4470000}"/>
    <cellStyle name="20% - Accent6 28 2 3 3" xfId="28474" xr:uid="{00000000-0005-0000-0000-0000C5470000}"/>
    <cellStyle name="20% - Accent6 28 2 4" xfId="12718" xr:uid="{00000000-0005-0000-0000-0000C6470000}"/>
    <cellStyle name="20% - Accent6 28 2 4 2" xfId="34983" xr:uid="{00000000-0005-0000-0000-0000C7470000}"/>
    <cellStyle name="20% - Accent6 28 2 5" xfId="23891" xr:uid="{00000000-0005-0000-0000-0000C8470000}"/>
    <cellStyle name="20% - Accent6 28 3" xfId="4355" xr:uid="{00000000-0005-0000-0000-0000C9470000}"/>
    <cellStyle name="20% - Accent6 28 3 2" xfId="8938" xr:uid="{00000000-0005-0000-0000-0000CA470000}"/>
    <cellStyle name="20% - Accent6 28 3 2 2" xfId="20035" xr:uid="{00000000-0005-0000-0000-0000CB470000}"/>
    <cellStyle name="20% - Accent6 28 3 2 2 2" xfId="42299" xr:uid="{00000000-0005-0000-0000-0000CC470000}"/>
    <cellStyle name="20% - Accent6 28 3 2 3" xfId="31207" xr:uid="{00000000-0005-0000-0000-0000CD470000}"/>
    <cellStyle name="20% - Accent6 28 3 3" xfId="15452" xr:uid="{00000000-0005-0000-0000-0000CE470000}"/>
    <cellStyle name="20% - Accent6 28 3 3 2" xfId="37717" xr:uid="{00000000-0005-0000-0000-0000CF470000}"/>
    <cellStyle name="20% - Accent6 28 3 4" xfId="26625" xr:uid="{00000000-0005-0000-0000-0000D0470000}"/>
    <cellStyle name="20% - Accent6 28 4" xfId="2546" xr:uid="{00000000-0005-0000-0000-0000D1470000}"/>
    <cellStyle name="20% - Accent6 28 4 2" xfId="7129" xr:uid="{00000000-0005-0000-0000-0000D2470000}"/>
    <cellStyle name="20% - Accent6 28 4 2 2" xfId="18226" xr:uid="{00000000-0005-0000-0000-0000D3470000}"/>
    <cellStyle name="20% - Accent6 28 4 2 2 2" xfId="40490" xr:uid="{00000000-0005-0000-0000-0000D4470000}"/>
    <cellStyle name="20% - Accent6 28 4 2 3" xfId="29398" xr:uid="{00000000-0005-0000-0000-0000D5470000}"/>
    <cellStyle name="20% - Accent6 28 4 3" xfId="13643" xr:uid="{00000000-0005-0000-0000-0000D6470000}"/>
    <cellStyle name="20% - Accent6 28 4 3 2" xfId="35908" xr:uid="{00000000-0005-0000-0000-0000D7470000}"/>
    <cellStyle name="20% - Accent6 28 4 4" xfId="24816" xr:uid="{00000000-0005-0000-0000-0000D8470000}"/>
    <cellStyle name="20% - Accent6 28 5" xfId="5280" xr:uid="{00000000-0005-0000-0000-0000D9470000}"/>
    <cellStyle name="20% - Accent6 28 5 2" xfId="16377" xr:uid="{00000000-0005-0000-0000-0000DA470000}"/>
    <cellStyle name="20% - Accent6 28 5 2 2" xfId="38641" xr:uid="{00000000-0005-0000-0000-0000DB470000}"/>
    <cellStyle name="20% - Accent6 28 5 3" xfId="27549" xr:uid="{00000000-0005-0000-0000-0000DC470000}"/>
    <cellStyle name="20% - Accent6 28 6" xfId="11792" xr:uid="{00000000-0005-0000-0000-0000DD470000}"/>
    <cellStyle name="20% - Accent6 28 6 2" xfId="34058" xr:uid="{00000000-0005-0000-0000-0000DE470000}"/>
    <cellStyle name="20% - Accent6 28 7" xfId="22966" xr:uid="{00000000-0005-0000-0000-0000DF470000}"/>
    <cellStyle name="20% - Accent6 29" xfId="691" xr:uid="{00000000-0005-0000-0000-0000E0470000}"/>
    <cellStyle name="20% - Accent6 29 2" xfId="1628" xr:uid="{00000000-0005-0000-0000-0000E1470000}"/>
    <cellStyle name="20% - Accent6 29 2 2" xfId="3444" xr:uid="{00000000-0005-0000-0000-0000E2470000}"/>
    <cellStyle name="20% - Accent6 29 2 2 2" xfId="8027" xr:uid="{00000000-0005-0000-0000-0000E3470000}"/>
    <cellStyle name="20% - Accent6 29 2 2 2 2" xfId="19124" xr:uid="{00000000-0005-0000-0000-0000E4470000}"/>
    <cellStyle name="20% - Accent6 29 2 2 2 2 2" xfId="41388" xr:uid="{00000000-0005-0000-0000-0000E5470000}"/>
    <cellStyle name="20% - Accent6 29 2 2 2 3" xfId="30296" xr:uid="{00000000-0005-0000-0000-0000E6470000}"/>
    <cellStyle name="20% - Accent6 29 2 2 3" xfId="14541" xr:uid="{00000000-0005-0000-0000-0000E7470000}"/>
    <cellStyle name="20% - Accent6 29 2 2 3 2" xfId="36806" xr:uid="{00000000-0005-0000-0000-0000E8470000}"/>
    <cellStyle name="20% - Accent6 29 2 2 4" xfId="25714" xr:uid="{00000000-0005-0000-0000-0000E9470000}"/>
    <cellStyle name="20% - Accent6 29 2 3" xfId="6218" xr:uid="{00000000-0005-0000-0000-0000EA470000}"/>
    <cellStyle name="20% - Accent6 29 2 3 2" xfId="17315" xr:uid="{00000000-0005-0000-0000-0000EB470000}"/>
    <cellStyle name="20% - Accent6 29 2 3 2 2" xfId="39579" xr:uid="{00000000-0005-0000-0000-0000EC470000}"/>
    <cellStyle name="20% - Accent6 29 2 3 3" xfId="28487" xr:uid="{00000000-0005-0000-0000-0000ED470000}"/>
    <cellStyle name="20% - Accent6 29 2 4" xfId="12731" xr:uid="{00000000-0005-0000-0000-0000EE470000}"/>
    <cellStyle name="20% - Accent6 29 2 4 2" xfId="34996" xr:uid="{00000000-0005-0000-0000-0000EF470000}"/>
    <cellStyle name="20% - Accent6 29 2 5" xfId="23904" xr:uid="{00000000-0005-0000-0000-0000F0470000}"/>
    <cellStyle name="20% - Accent6 29 3" xfId="4368" xr:uid="{00000000-0005-0000-0000-0000F1470000}"/>
    <cellStyle name="20% - Accent6 29 3 2" xfId="8951" xr:uid="{00000000-0005-0000-0000-0000F2470000}"/>
    <cellStyle name="20% - Accent6 29 3 2 2" xfId="20048" xr:uid="{00000000-0005-0000-0000-0000F3470000}"/>
    <cellStyle name="20% - Accent6 29 3 2 2 2" xfId="42312" xr:uid="{00000000-0005-0000-0000-0000F4470000}"/>
    <cellStyle name="20% - Accent6 29 3 2 3" xfId="31220" xr:uid="{00000000-0005-0000-0000-0000F5470000}"/>
    <cellStyle name="20% - Accent6 29 3 3" xfId="15465" xr:uid="{00000000-0005-0000-0000-0000F6470000}"/>
    <cellStyle name="20% - Accent6 29 3 3 2" xfId="37730" xr:uid="{00000000-0005-0000-0000-0000F7470000}"/>
    <cellStyle name="20% - Accent6 29 3 4" xfId="26638" xr:uid="{00000000-0005-0000-0000-0000F8470000}"/>
    <cellStyle name="20% - Accent6 29 4" xfId="2559" xr:uid="{00000000-0005-0000-0000-0000F9470000}"/>
    <cellStyle name="20% - Accent6 29 4 2" xfId="7142" xr:uid="{00000000-0005-0000-0000-0000FA470000}"/>
    <cellStyle name="20% - Accent6 29 4 2 2" xfId="18239" xr:uid="{00000000-0005-0000-0000-0000FB470000}"/>
    <cellStyle name="20% - Accent6 29 4 2 2 2" xfId="40503" xr:uid="{00000000-0005-0000-0000-0000FC470000}"/>
    <cellStyle name="20% - Accent6 29 4 2 3" xfId="29411" xr:uid="{00000000-0005-0000-0000-0000FD470000}"/>
    <cellStyle name="20% - Accent6 29 4 3" xfId="13656" xr:uid="{00000000-0005-0000-0000-0000FE470000}"/>
    <cellStyle name="20% - Accent6 29 4 3 2" xfId="35921" xr:uid="{00000000-0005-0000-0000-0000FF470000}"/>
    <cellStyle name="20% - Accent6 29 4 4" xfId="24829" xr:uid="{00000000-0005-0000-0000-000000480000}"/>
    <cellStyle name="20% - Accent6 29 5" xfId="5293" xr:uid="{00000000-0005-0000-0000-000001480000}"/>
    <cellStyle name="20% - Accent6 29 5 2" xfId="16390" xr:uid="{00000000-0005-0000-0000-000002480000}"/>
    <cellStyle name="20% - Accent6 29 5 2 2" xfId="38654" xr:uid="{00000000-0005-0000-0000-000003480000}"/>
    <cellStyle name="20% - Accent6 29 5 3" xfId="27562" xr:uid="{00000000-0005-0000-0000-000004480000}"/>
    <cellStyle name="20% - Accent6 29 6" xfId="11805" xr:uid="{00000000-0005-0000-0000-000005480000}"/>
    <cellStyle name="20% - Accent6 29 6 2" xfId="34071" xr:uid="{00000000-0005-0000-0000-000006480000}"/>
    <cellStyle name="20% - Accent6 29 7" xfId="22979" xr:uid="{00000000-0005-0000-0000-000007480000}"/>
    <cellStyle name="20% - Accent6 3" xfId="12" xr:uid="{00000000-0005-0000-0000-000008480000}"/>
    <cellStyle name="20% - Accent6 3 2" xfId="292" xr:uid="{00000000-0005-0000-0000-000009480000}"/>
    <cellStyle name="20% - Accent6 3 2 2" xfId="3106" xr:uid="{00000000-0005-0000-0000-00000A480000}"/>
    <cellStyle name="20% - Accent6 3 2 2 2" xfId="7689" xr:uid="{00000000-0005-0000-0000-00000B480000}"/>
    <cellStyle name="20% - Accent6 3 2 2 2 2" xfId="18786" xr:uid="{00000000-0005-0000-0000-00000C480000}"/>
    <cellStyle name="20% - Accent6 3 2 2 2 2 2" xfId="41050" xr:uid="{00000000-0005-0000-0000-00000D480000}"/>
    <cellStyle name="20% - Accent6 3 2 2 2 3" xfId="29958" xr:uid="{00000000-0005-0000-0000-00000E480000}"/>
    <cellStyle name="20% - Accent6 3 2 2 3" xfId="14203" xr:uid="{00000000-0005-0000-0000-00000F480000}"/>
    <cellStyle name="20% - Accent6 3 2 2 3 2" xfId="36468" xr:uid="{00000000-0005-0000-0000-000010480000}"/>
    <cellStyle name="20% - Accent6 3 2 2 4" xfId="25376" xr:uid="{00000000-0005-0000-0000-000011480000}"/>
    <cellStyle name="20% - Accent6 3 2 3" xfId="5880" xr:uid="{00000000-0005-0000-0000-000012480000}"/>
    <cellStyle name="20% - Accent6 3 2 3 2" xfId="16977" xr:uid="{00000000-0005-0000-0000-000013480000}"/>
    <cellStyle name="20% - Accent6 3 2 3 2 2" xfId="39241" xr:uid="{00000000-0005-0000-0000-000014480000}"/>
    <cellStyle name="20% - Accent6 3 2 3 3" xfId="28149" xr:uid="{00000000-0005-0000-0000-000015480000}"/>
    <cellStyle name="20% - Accent6 3 2 4" xfId="1286" xr:uid="{00000000-0005-0000-0000-000016480000}"/>
    <cellStyle name="20% - Accent6 3 2 4 2" xfId="12393" xr:uid="{00000000-0005-0000-0000-000017480000}"/>
    <cellStyle name="20% - Accent6 3 2 4 2 2" xfId="34658" xr:uid="{00000000-0005-0000-0000-000018480000}"/>
    <cellStyle name="20% - Accent6 3 2 4 3" xfId="23566" xr:uid="{00000000-0005-0000-0000-000019480000}"/>
    <cellStyle name="20% - Accent6 3 2 5" xfId="11413" xr:uid="{00000000-0005-0000-0000-00001A480000}"/>
    <cellStyle name="20% - Accent6 3 2 5 2" xfId="33679" xr:uid="{00000000-0005-0000-0000-00001B480000}"/>
    <cellStyle name="20% - Accent6 3 2 6" xfId="22587" xr:uid="{00000000-0005-0000-0000-00001C480000}"/>
    <cellStyle name="20% - Accent6 3 3" xfId="4030" xr:uid="{00000000-0005-0000-0000-00001D480000}"/>
    <cellStyle name="20% - Accent6 3 3 2" xfId="8613" xr:uid="{00000000-0005-0000-0000-00001E480000}"/>
    <cellStyle name="20% - Accent6 3 3 2 2" xfId="19710" xr:uid="{00000000-0005-0000-0000-00001F480000}"/>
    <cellStyle name="20% - Accent6 3 3 2 2 2" xfId="41974" xr:uid="{00000000-0005-0000-0000-000020480000}"/>
    <cellStyle name="20% - Accent6 3 3 2 3" xfId="30882" xr:uid="{00000000-0005-0000-0000-000021480000}"/>
    <cellStyle name="20% - Accent6 3 3 3" xfId="15127" xr:uid="{00000000-0005-0000-0000-000022480000}"/>
    <cellStyle name="20% - Accent6 3 3 3 2" xfId="37392" xr:uid="{00000000-0005-0000-0000-000023480000}"/>
    <cellStyle name="20% - Accent6 3 3 4" xfId="26300" xr:uid="{00000000-0005-0000-0000-000024480000}"/>
    <cellStyle name="20% - Accent6 3 4" xfId="2221" xr:uid="{00000000-0005-0000-0000-000025480000}"/>
    <cellStyle name="20% - Accent6 3 4 2" xfId="6804" xr:uid="{00000000-0005-0000-0000-000026480000}"/>
    <cellStyle name="20% - Accent6 3 4 2 2" xfId="17901" xr:uid="{00000000-0005-0000-0000-000027480000}"/>
    <cellStyle name="20% - Accent6 3 4 2 2 2" xfId="40165" xr:uid="{00000000-0005-0000-0000-000028480000}"/>
    <cellStyle name="20% - Accent6 3 4 2 3" xfId="29073" xr:uid="{00000000-0005-0000-0000-000029480000}"/>
    <cellStyle name="20% - Accent6 3 4 3" xfId="13318" xr:uid="{00000000-0005-0000-0000-00002A480000}"/>
    <cellStyle name="20% - Accent6 3 4 3 2" xfId="35583" xr:uid="{00000000-0005-0000-0000-00002B480000}"/>
    <cellStyle name="20% - Accent6 3 4 4" xfId="24491" xr:uid="{00000000-0005-0000-0000-00002C480000}"/>
    <cellStyle name="20% - Accent6 3 5" xfId="4955" xr:uid="{00000000-0005-0000-0000-00002D480000}"/>
    <cellStyle name="20% - Accent6 3 5 2" xfId="16052" xr:uid="{00000000-0005-0000-0000-00002E480000}"/>
    <cellStyle name="20% - Accent6 3 5 2 2" xfId="38316" xr:uid="{00000000-0005-0000-0000-00002F480000}"/>
    <cellStyle name="20% - Accent6 3 5 3" xfId="27224" xr:uid="{00000000-0005-0000-0000-000030480000}"/>
    <cellStyle name="20% - Accent6 3 6" xfId="362" xr:uid="{00000000-0005-0000-0000-000031480000}"/>
    <cellStyle name="20% - Accent6 3 6 2" xfId="11480" xr:uid="{00000000-0005-0000-0000-000032480000}"/>
    <cellStyle name="20% - Accent6 3 6 2 2" xfId="33746" xr:uid="{00000000-0005-0000-0000-000033480000}"/>
    <cellStyle name="20% - Accent6 3 6 3" xfId="22654" xr:uid="{00000000-0005-0000-0000-000034480000}"/>
    <cellStyle name="20% - Accent6 3 7" xfId="11190" xr:uid="{00000000-0005-0000-0000-000035480000}"/>
    <cellStyle name="20% - Accent6 3 7 2" xfId="33458" xr:uid="{00000000-0005-0000-0000-000036480000}"/>
    <cellStyle name="20% - Accent6 3 8" xfId="22366" xr:uid="{00000000-0005-0000-0000-000037480000}"/>
    <cellStyle name="20% - Accent6 30" xfId="704" xr:uid="{00000000-0005-0000-0000-000038480000}"/>
    <cellStyle name="20% - Accent6 30 2" xfId="1641" xr:uid="{00000000-0005-0000-0000-000039480000}"/>
    <cellStyle name="20% - Accent6 30 2 2" xfId="3457" xr:uid="{00000000-0005-0000-0000-00003A480000}"/>
    <cellStyle name="20% - Accent6 30 2 2 2" xfId="8040" xr:uid="{00000000-0005-0000-0000-00003B480000}"/>
    <cellStyle name="20% - Accent6 30 2 2 2 2" xfId="19137" xr:uid="{00000000-0005-0000-0000-00003C480000}"/>
    <cellStyle name="20% - Accent6 30 2 2 2 2 2" xfId="41401" xr:uid="{00000000-0005-0000-0000-00003D480000}"/>
    <cellStyle name="20% - Accent6 30 2 2 2 3" xfId="30309" xr:uid="{00000000-0005-0000-0000-00003E480000}"/>
    <cellStyle name="20% - Accent6 30 2 2 3" xfId="14554" xr:uid="{00000000-0005-0000-0000-00003F480000}"/>
    <cellStyle name="20% - Accent6 30 2 2 3 2" xfId="36819" xr:uid="{00000000-0005-0000-0000-000040480000}"/>
    <cellStyle name="20% - Accent6 30 2 2 4" xfId="25727" xr:uid="{00000000-0005-0000-0000-000041480000}"/>
    <cellStyle name="20% - Accent6 30 2 3" xfId="6231" xr:uid="{00000000-0005-0000-0000-000042480000}"/>
    <cellStyle name="20% - Accent6 30 2 3 2" xfId="17328" xr:uid="{00000000-0005-0000-0000-000043480000}"/>
    <cellStyle name="20% - Accent6 30 2 3 2 2" xfId="39592" xr:uid="{00000000-0005-0000-0000-000044480000}"/>
    <cellStyle name="20% - Accent6 30 2 3 3" xfId="28500" xr:uid="{00000000-0005-0000-0000-000045480000}"/>
    <cellStyle name="20% - Accent6 30 2 4" xfId="12744" xr:uid="{00000000-0005-0000-0000-000046480000}"/>
    <cellStyle name="20% - Accent6 30 2 4 2" xfId="35009" xr:uid="{00000000-0005-0000-0000-000047480000}"/>
    <cellStyle name="20% - Accent6 30 2 5" xfId="23917" xr:uid="{00000000-0005-0000-0000-000048480000}"/>
    <cellStyle name="20% - Accent6 30 3" xfId="4381" xr:uid="{00000000-0005-0000-0000-000049480000}"/>
    <cellStyle name="20% - Accent6 30 3 2" xfId="8964" xr:uid="{00000000-0005-0000-0000-00004A480000}"/>
    <cellStyle name="20% - Accent6 30 3 2 2" xfId="20061" xr:uid="{00000000-0005-0000-0000-00004B480000}"/>
    <cellStyle name="20% - Accent6 30 3 2 2 2" xfId="42325" xr:uid="{00000000-0005-0000-0000-00004C480000}"/>
    <cellStyle name="20% - Accent6 30 3 2 3" xfId="31233" xr:uid="{00000000-0005-0000-0000-00004D480000}"/>
    <cellStyle name="20% - Accent6 30 3 3" xfId="15478" xr:uid="{00000000-0005-0000-0000-00004E480000}"/>
    <cellStyle name="20% - Accent6 30 3 3 2" xfId="37743" xr:uid="{00000000-0005-0000-0000-00004F480000}"/>
    <cellStyle name="20% - Accent6 30 3 4" xfId="26651" xr:uid="{00000000-0005-0000-0000-000050480000}"/>
    <cellStyle name="20% - Accent6 30 4" xfId="2572" xr:uid="{00000000-0005-0000-0000-000051480000}"/>
    <cellStyle name="20% - Accent6 30 4 2" xfId="7155" xr:uid="{00000000-0005-0000-0000-000052480000}"/>
    <cellStyle name="20% - Accent6 30 4 2 2" xfId="18252" xr:uid="{00000000-0005-0000-0000-000053480000}"/>
    <cellStyle name="20% - Accent6 30 4 2 2 2" xfId="40516" xr:uid="{00000000-0005-0000-0000-000054480000}"/>
    <cellStyle name="20% - Accent6 30 4 2 3" xfId="29424" xr:uid="{00000000-0005-0000-0000-000055480000}"/>
    <cellStyle name="20% - Accent6 30 4 3" xfId="13669" xr:uid="{00000000-0005-0000-0000-000056480000}"/>
    <cellStyle name="20% - Accent6 30 4 3 2" xfId="35934" xr:uid="{00000000-0005-0000-0000-000057480000}"/>
    <cellStyle name="20% - Accent6 30 4 4" xfId="24842" xr:uid="{00000000-0005-0000-0000-000058480000}"/>
    <cellStyle name="20% - Accent6 30 5" xfId="5306" xr:uid="{00000000-0005-0000-0000-000059480000}"/>
    <cellStyle name="20% - Accent6 30 5 2" xfId="16403" xr:uid="{00000000-0005-0000-0000-00005A480000}"/>
    <cellStyle name="20% - Accent6 30 5 2 2" xfId="38667" xr:uid="{00000000-0005-0000-0000-00005B480000}"/>
    <cellStyle name="20% - Accent6 30 5 3" xfId="27575" xr:uid="{00000000-0005-0000-0000-00005C480000}"/>
    <cellStyle name="20% - Accent6 30 6" xfId="11818" xr:uid="{00000000-0005-0000-0000-00005D480000}"/>
    <cellStyle name="20% - Accent6 30 6 2" xfId="34084" xr:uid="{00000000-0005-0000-0000-00005E480000}"/>
    <cellStyle name="20% - Accent6 30 7" xfId="22992" xr:uid="{00000000-0005-0000-0000-00005F480000}"/>
    <cellStyle name="20% - Accent6 31" xfId="717" xr:uid="{00000000-0005-0000-0000-000060480000}"/>
    <cellStyle name="20% - Accent6 31 2" xfId="1654" xr:uid="{00000000-0005-0000-0000-000061480000}"/>
    <cellStyle name="20% - Accent6 31 2 2" xfId="3470" xr:uid="{00000000-0005-0000-0000-000062480000}"/>
    <cellStyle name="20% - Accent6 31 2 2 2" xfId="8053" xr:uid="{00000000-0005-0000-0000-000063480000}"/>
    <cellStyle name="20% - Accent6 31 2 2 2 2" xfId="19150" xr:uid="{00000000-0005-0000-0000-000064480000}"/>
    <cellStyle name="20% - Accent6 31 2 2 2 2 2" xfId="41414" xr:uid="{00000000-0005-0000-0000-000065480000}"/>
    <cellStyle name="20% - Accent6 31 2 2 2 3" xfId="30322" xr:uid="{00000000-0005-0000-0000-000066480000}"/>
    <cellStyle name="20% - Accent6 31 2 2 3" xfId="14567" xr:uid="{00000000-0005-0000-0000-000067480000}"/>
    <cellStyle name="20% - Accent6 31 2 2 3 2" xfId="36832" xr:uid="{00000000-0005-0000-0000-000068480000}"/>
    <cellStyle name="20% - Accent6 31 2 2 4" xfId="25740" xr:uid="{00000000-0005-0000-0000-000069480000}"/>
    <cellStyle name="20% - Accent6 31 2 3" xfId="6244" xr:uid="{00000000-0005-0000-0000-00006A480000}"/>
    <cellStyle name="20% - Accent6 31 2 3 2" xfId="17341" xr:uid="{00000000-0005-0000-0000-00006B480000}"/>
    <cellStyle name="20% - Accent6 31 2 3 2 2" xfId="39605" xr:uid="{00000000-0005-0000-0000-00006C480000}"/>
    <cellStyle name="20% - Accent6 31 2 3 3" xfId="28513" xr:uid="{00000000-0005-0000-0000-00006D480000}"/>
    <cellStyle name="20% - Accent6 31 2 4" xfId="12757" xr:uid="{00000000-0005-0000-0000-00006E480000}"/>
    <cellStyle name="20% - Accent6 31 2 4 2" xfId="35022" xr:uid="{00000000-0005-0000-0000-00006F480000}"/>
    <cellStyle name="20% - Accent6 31 2 5" xfId="23930" xr:uid="{00000000-0005-0000-0000-000070480000}"/>
    <cellStyle name="20% - Accent6 31 3" xfId="4394" xr:uid="{00000000-0005-0000-0000-000071480000}"/>
    <cellStyle name="20% - Accent6 31 3 2" xfId="8977" xr:uid="{00000000-0005-0000-0000-000072480000}"/>
    <cellStyle name="20% - Accent6 31 3 2 2" xfId="20074" xr:uid="{00000000-0005-0000-0000-000073480000}"/>
    <cellStyle name="20% - Accent6 31 3 2 2 2" xfId="42338" xr:uid="{00000000-0005-0000-0000-000074480000}"/>
    <cellStyle name="20% - Accent6 31 3 2 3" xfId="31246" xr:uid="{00000000-0005-0000-0000-000075480000}"/>
    <cellStyle name="20% - Accent6 31 3 3" xfId="15491" xr:uid="{00000000-0005-0000-0000-000076480000}"/>
    <cellStyle name="20% - Accent6 31 3 3 2" xfId="37756" xr:uid="{00000000-0005-0000-0000-000077480000}"/>
    <cellStyle name="20% - Accent6 31 3 4" xfId="26664" xr:uid="{00000000-0005-0000-0000-000078480000}"/>
    <cellStyle name="20% - Accent6 31 4" xfId="2585" xr:uid="{00000000-0005-0000-0000-000079480000}"/>
    <cellStyle name="20% - Accent6 31 4 2" xfId="7168" xr:uid="{00000000-0005-0000-0000-00007A480000}"/>
    <cellStyle name="20% - Accent6 31 4 2 2" xfId="18265" xr:uid="{00000000-0005-0000-0000-00007B480000}"/>
    <cellStyle name="20% - Accent6 31 4 2 2 2" xfId="40529" xr:uid="{00000000-0005-0000-0000-00007C480000}"/>
    <cellStyle name="20% - Accent6 31 4 2 3" xfId="29437" xr:uid="{00000000-0005-0000-0000-00007D480000}"/>
    <cellStyle name="20% - Accent6 31 4 3" xfId="13682" xr:uid="{00000000-0005-0000-0000-00007E480000}"/>
    <cellStyle name="20% - Accent6 31 4 3 2" xfId="35947" xr:uid="{00000000-0005-0000-0000-00007F480000}"/>
    <cellStyle name="20% - Accent6 31 4 4" xfId="24855" xr:uid="{00000000-0005-0000-0000-000080480000}"/>
    <cellStyle name="20% - Accent6 31 5" xfId="5319" xr:uid="{00000000-0005-0000-0000-000081480000}"/>
    <cellStyle name="20% - Accent6 31 5 2" xfId="16416" xr:uid="{00000000-0005-0000-0000-000082480000}"/>
    <cellStyle name="20% - Accent6 31 5 2 2" xfId="38680" xr:uid="{00000000-0005-0000-0000-000083480000}"/>
    <cellStyle name="20% - Accent6 31 5 3" xfId="27588" xr:uid="{00000000-0005-0000-0000-000084480000}"/>
    <cellStyle name="20% - Accent6 31 6" xfId="11831" xr:uid="{00000000-0005-0000-0000-000085480000}"/>
    <cellStyle name="20% - Accent6 31 6 2" xfId="34097" xr:uid="{00000000-0005-0000-0000-000086480000}"/>
    <cellStyle name="20% - Accent6 31 7" xfId="23005" xr:uid="{00000000-0005-0000-0000-000087480000}"/>
    <cellStyle name="20% - Accent6 32" xfId="730" xr:uid="{00000000-0005-0000-0000-000088480000}"/>
    <cellStyle name="20% - Accent6 32 2" xfId="1667" xr:uid="{00000000-0005-0000-0000-000089480000}"/>
    <cellStyle name="20% - Accent6 32 2 2" xfId="3483" xr:uid="{00000000-0005-0000-0000-00008A480000}"/>
    <cellStyle name="20% - Accent6 32 2 2 2" xfId="8066" xr:uid="{00000000-0005-0000-0000-00008B480000}"/>
    <cellStyle name="20% - Accent6 32 2 2 2 2" xfId="19163" xr:uid="{00000000-0005-0000-0000-00008C480000}"/>
    <cellStyle name="20% - Accent6 32 2 2 2 2 2" xfId="41427" xr:uid="{00000000-0005-0000-0000-00008D480000}"/>
    <cellStyle name="20% - Accent6 32 2 2 2 3" xfId="30335" xr:uid="{00000000-0005-0000-0000-00008E480000}"/>
    <cellStyle name="20% - Accent6 32 2 2 3" xfId="14580" xr:uid="{00000000-0005-0000-0000-00008F480000}"/>
    <cellStyle name="20% - Accent6 32 2 2 3 2" xfId="36845" xr:uid="{00000000-0005-0000-0000-000090480000}"/>
    <cellStyle name="20% - Accent6 32 2 2 4" xfId="25753" xr:uid="{00000000-0005-0000-0000-000091480000}"/>
    <cellStyle name="20% - Accent6 32 2 3" xfId="6257" xr:uid="{00000000-0005-0000-0000-000092480000}"/>
    <cellStyle name="20% - Accent6 32 2 3 2" xfId="17354" xr:uid="{00000000-0005-0000-0000-000093480000}"/>
    <cellStyle name="20% - Accent6 32 2 3 2 2" xfId="39618" xr:uid="{00000000-0005-0000-0000-000094480000}"/>
    <cellStyle name="20% - Accent6 32 2 3 3" xfId="28526" xr:uid="{00000000-0005-0000-0000-000095480000}"/>
    <cellStyle name="20% - Accent6 32 2 4" xfId="12770" xr:uid="{00000000-0005-0000-0000-000096480000}"/>
    <cellStyle name="20% - Accent6 32 2 4 2" xfId="35035" xr:uid="{00000000-0005-0000-0000-000097480000}"/>
    <cellStyle name="20% - Accent6 32 2 5" xfId="23943" xr:uid="{00000000-0005-0000-0000-000098480000}"/>
    <cellStyle name="20% - Accent6 32 3" xfId="4407" xr:uid="{00000000-0005-0000-0000-000099480000}"/>
    <cellStyle name="20% - Accent6 32 3 2" xfId="8990" xr:uid="{00000000-0005-0000-0000-00009A480000}"/>
    <cellStyle name="20% - Accent6 32 3 2 2" xfId="20087" xr:uid="{00000000-0005-0000-0000-00009B480000}"/>
    <cellStyle name="20% - Accent6 32 3 2 2 2" xfId="42351" xr:uid="{00000000-0005-0000-0000-00009C480000}"/>
    <cellStyle name="20% - Accent6 32 3 2 3" xfId="31259" xr:uid="{00000000-0005-0000-0000-00009D480000}"/>
    <cellStyle name="20% - Accent6 32 3 3" xfId="15504" xr:uid="{00000000-0005-0000-0000-00009E480000}"/>
    <cellStyle name="20% - Accent6 32 3 3 2" xfId="37769" xr:uid="{00000000-0005-0000-0000-00009F480000}"/>
    <cellStyle name="20% - Accent6 32 3 4" xfId="26677" xr:uid="{00000000-0005-0000-0000-0000A0480000}"/>
    <cellStyle name="20% - Accent6 32 4" xfId="2598" xr:uid="{00000000-0005-0000-0000-0000A1480000}"/>
    <cellStyle name="20% - Accent6 32 4 2" xfId="7181" xr:uid="{00000000-0005-0000-0000-0000A2480000}"/>
    <cellStyle name="20% - Accent6 32 4 2 2" xfId="18278" xr:uid="{00000000-0005-0000-0000-0000A3480000}"/>
    <cellStyle name="20% - Accent6 32 4 2 2 2" xfId="40542" xr:uid="{00000000-0005-0000-0000-0000A4480000}"/>
    <cellStyle name="20% - Accent6 32 4 2 3" xfId="29450" xr:uid="{00000000-0005-0000-0000-0000A5480000}"/>
    <cellStyle name="20% - Accent6 32 4 3" xfId="13695" xr:uid="{00000000-0005-0000-0000-0000A6480000}"/>
    <cellStyle name="20% - Accent6 32 4 3 2" xfId="35960" xr:uid="{00000000-0005-0000-0000-0000A7480000}"/>
    <cellStyle name="20% - Accent6 32 4 4" xfId="24868" xr:uid="{00000000-0005-0000-0000-0000A8480000}"/>
    <cellStyle name="20% - Accent6 32 5" xfId="5332" xr:uid="{00000000-0005-0000-0000-0000A9480000}"/>
    <cellStyle name="20% - Accent6 32 5 2" xfId="16429" xr:uid="{00000000-0005-0000-0000-0000AA480000}"/>
    <cellStyle name="20% - Accent6 32 5 2 2" xfId="38693" xr:uid="{00000000-0005-0000-0000-0000AB480000}"/>
    <cellStyle name="20% - Accent6 32 5 3" xfId="27601" xr:uid="{00000000-0005-0000-0000-0000AC480000}"/>
    <cellStyle name="20% - Accent6 32 6" xfId="11844" xr:uid="{00000000-0005-0000-0000-0000AD480000}"/>
    <cellStyle name="20% - Accent6 32 6 2" xfId="34110" xr:uid="{00000000-0005-0000-0000-0000AE480000}"/>
    <cellStyle name="20% - Accent6 32 7" xfId="23018" xr:uid="{00000000-0005-0000-0000-0000AF480000}"/>
    <cellStyle name="20% - Accent6 33" xfId="744" xr:uid="{00000000-0005-0000-0000-0000B0480000}"/>
    <cellStyle name="20% - Accent6 33 2" xfId="1681" xr:uid="{00000000-0005-0000-0000-0000B1480000}"/>
    <cellStyle name="20% - Accent6 33 2 2" xfId="3496" xr:uid="{00000000-0005-0000-0000-0000B2480000}"/>
    <cellStyle name="20% - Accent6 33 2 2 2" xfId="8079" xr:uid="{00000000-0005-0000-0000-0000B3480000}"/>
    <cellStyle name="20% - Accent6 33 2 2 2 2" xfId="19176" xr:uid="{00000000-0005-0000-0000-0000B4480000}"/>
    <cellStyle name="20% - Accent6 33 2 2 2 2 2" xfId="41440" xr:uid="{00000000-0005-0000-0000-0000B5480000}"/>
    <cellStyle name="20% - Accent6 33 2 2 2 3" xfId="30348" xr:uid="{00000000-0005-0000-0000-0000B6480000}"/>
    <cellStyle name="20% - Accent6 33 2 2 3" xfId="14593" xr:uid="{00000000-0005-0000-0000-0000B7480000}"/>
    <cellStyle name="20% - Accent6 33 2 2 3 2" xfId="36858" xr:uid="{00000000-0005-0000-0000-0000B8480000}"/>
    <cellStyle name="20% - Accent6 33 2 2 4" xfId="25766" xr:uid="{00000000-0005-0000-0000-0000B9480000}"/>
    <cellStyle name="20% - Accent6 33 2 3" xfId="6270" xr:uid="{00000000-0005-0000-0000-0000BA480000}"/>
    <cellStyle name="20% - Accent6 33 2 3 2" xfId="17367" xr:uid="{00000000-0005-0000-0000-0000BB480000}"/>
    <cellStyle name="20% - Accent6 33 2 3 2 2" xfId="39631" xr:uid="{00000000-0005-0000-0000-0000BC480000}"/>
    <cellStyle name="20% - Accent6 33 2 3 3" xfId="28539" xr:uid="{00000000-0005-0000-0000-0000BD480000}"/>
    <cellStyle name="20% - Accent6 33 2 4" xfId="12783" xr:uid="{00000000-0005-0000-0000-0000BE480000}"/>
    <cellStyle name="20% - Accent6 33 2 4 2" xfId="35048" xr:uid="{00000000-0005-0000-0000-0000BF480000}"/>
    <cellStyle name="20% - Accent6 33 2 5" xfId="23956" xr:uid="{00000000-0005-0000-0000-0000C0480000}"/>
    <cellStyle name="20% - Accent6 33 3" xfId="4420" xr:uid="{00000000-0005-0000-0000-0000C1480000}"/>
    <cellStyle name="20% - Accent6 33 3 2" xfId="9003" xr:uid="{00000000-0005-0000-0000-0000C2480000}"/>
    <cellStyle name="20% - Accent6 33 3 2 2" xfId="20100" xr:uid="{00000000-0005-0000-0000-0000C3480000}"/>
    <cellStyle name="20% - Accent6 33 3 2 2 2" xfId="42364" xr:uid="{00000000-0005-0000-0000-0000C4480000}"/>
    <cellStyle name="20% - Accent6 33 3 2 3" xfId="31272" xr:uid="{00000000-0005-0000-0000-0000C5480000}"/>
    <cellStyle name="20% - Accent6 33 3 3" xfId="15517" xr:uid="{00000000-0005-0000-0000-0000C6480000}"/>
    <cellStyle name="20% - Accent6 33 3 3 2" xfId="37782" xr:uid="{00000000-0005-0000-0000-0000C7480000}"/>
    <cellStyle name="20% - Accent6 33 3 4" xfId="26690" xr:uid="{00000000-0005-0000-0000-0000C8480000}"/>
    <cellStyle name="20% - Accent6 33 4" xfId="2611" xr:uid="{00000000-0005-0000-0000-0000C9480000}"/>
    <cellStyle name="20% - Accent6 33 4 2" xfId="7194" xr:uid="{00000000-0005-0000-0000-0000CA480000}"/>
    <cellStyle name="20% - Accent6 33 4 2 2" xfId="18291" xr:uid="{00000000-0005-0000-0000-0000CB480000}"/>
    <cellStyle name="20% - Accent6 33 4 2 2 2" xfId="40555" xr:uid="{00000000-0005-0000-0000-0000CC480000}"/>
    <cellStyle name="20% - Accent6 33 4 2 3" xfId="29463" xr:uid="{00000000-0005-0000-0000-0000CD480000}"/>
    <cellStyle name="20% - Accent6 33 4 3" xfId="13708" xr:uid="{00000000-0005-0000-0000-0000CE480000}"/>
    <cellStyle name="20% - Accent6 33 4 3 2" xfId="35973" xr:uid="{00000000-0005-0000-0000-0000CF480000}"/>
    <cellStyle name="20% - Accent6 33 4 4" xfId="24881" xr:uid="{00000000-0005-0000-0000-0000D0480000}"/>
    <cellStyle name="20% - Accent6 33 5" xfId="5345" xr:uid="{00000000-0005-0000-0000-0000D1480000}"/>
    <cellStyle name="20% - Accent6 33 5 2" xfId="16442" xr:uid="{00000000-0005-0000-0000-0000D2480000}"/>
    <cellStyle name="20% - Accent6 33 5 2 2" xfId="38706" xr:uid="{00000000-0005-0000-0000-0000D3480000}"/>
    <cellStyle name="20% - Accent6 33 5 3" xfId="27614" xr:uid="{00000000-0005-0000-0000-0000D4480000}"/>
    <cellStyle name="20% - Accent6 33 6" xfId="11857" xr:uid="{00000000-0005-0000-0000-0000D5480000}"/>
    <cellStyle name="20% - Accent6 33 6 2" xfId="34123" xr:uid="{00000000-0005-0000-0000-0000D6480000}"/>
    <cellStyle name="20% - Accent6 33 7" xfId="23031" xr:uid="{00000000-0005-0000-0000-0000D7480000}"/>
    <cellStyle name="20% - Accent6 34" xfId="757" xr:uid="{00000000-0005-0000-0000-0000D8480000}"/>
    <cellStyle name="20% - Accent6 34 2" xfId="1694" xr:uid="{00000000-0005-0000-0000-0000D9480000}"/>
    <cellStyle name="20% - Accent6 34 2 2" xfId="3509" xr:uid="{00000000-0005-0000-0000-0000DA480000}"/>
    <cellStyle name="20% - Accent6 34 2 2 2" xfId="8092" xr:uid="{00000000-0005-0000-0000-0000DB480000}"/>
    <cellStyle name="20% - Accent6 34 2 2 2 2" xfId="19189" xr:uid="{00000000-0005-0000-0000-0000DC480000}"/>
    <cellStyle name="20% - Accent6 34 2 2 2 2 2" xfId="41453" xr:uid="{00000000-0005-0000-0000-0000DD480000}"/>
    <cellStyle name="20% - Accent6 34 2 2 2 3" xfId="30361" xr:uid="{00000000-0005-0000-0000-0000DE480000}"/>
    <cellStyle name="20% - Accent6 34 2 2 3" xfId="14606" xr:uid="{00000000-0005-0000-0000-0000DF480000}"/>
    <cellStyle name="20% - Accent6 34 2 2 3 2" xfId="36871" xr:uid="{00000000-0005-0000-0000-0000E0480000}"/>
    <cellStyle name="20% - Accent6 34 2 2 4" xfId="25779" xr:uid="{00000000-0005-0000-0000-0000E1480000}"/>
    <cellStyle name="20% - Accent6 34 2 3" xfId="6283" xr:uid="{00000000-0005-0000-0000-0000E2480000}"/>
    <cellStyle name="20% - Accent6 34 2 3 2" xfId="17380" xr:uid="{00000000-0005-0000-0000-0000E3480000}"/>
    <cellStyle name="20% - Accent6 34 2 3 2 2" xfId="39644" xr:uid="{00000000-0005-0000-0000-0000E4480000}"/>
    <cellStyle name="20% - Accent6 34 2 3 3" xfId="28552" xr:uid="{00000000-0005-0000-0000-0000E5480000}"/>
    <cellStyle name="20% - Accent6 34 2 4" xfId="12796" xr:uid="{00000000-0005-0000-0000-0000E6480000}"/>
    <cellStyle name="20% - Accent6 34 2 4 2" xfId="35061" xr:uid="{00000000-0005-0000-0000-0000E7480000}"/>
    <cellStyle name="20% - Accent6 34 2 5" xfId="23969" xr:uid="{00000000-0005-0000-0000-0000E8480000}"/>
    <cellStyle name="20% - Accent6 34 3" xfId="4433" xr:uid="{00000000-0005-0000-0000-0000E9480000}"/>
    <cellStyle name="20% - Accent6 34 3 2" xfId="9016" xr:uid="{00000000-0005-0000-0000-0000EA480000}"/>
    <cellStyle name="20% - Accent6 34 3 2 2" xfId="20113" xr:uid="{00000000-0005-0000-0000-0000EB480000}"/>
    <cellStyle name="20% - Accent6 34 3 2 2 2" xfId="42377" xr:uid="{00000000-0005-0000-0000-0000EC480000}"/>
    <cellStyle name="20% - Accent6 34 3 2 3" xfId="31285" xr:uid="{00000000-0005-0000-0000-0000ED480000}"/>
    <cellStyle name="20% - Accent6 34 3 3" xfId="15530" xr:uid="{00000000-0005-0000-0000-0000EE480000}"/>
    <cellStyle name="20% - Accent6 34 3 3 2" xfId="37795" xr:uid="{00000000-0005-0000-0000-0000EF480000}"/>
    <cellStyle name="20% - Accent6 34 3 4" xfId="26703" xr:uid="{00000000-0005-0000-0000-0000F0480000}"/>
    <cellStyle name="20% - Accent6 34 4" xfId="2624" xr:uid="{00000000-0005-0000-0000-0000F1480000}"/>
    <cellStyle name="20% - Accent6 34 4 2" xfId="7207" xr:uid="{00000000-0005-0000-0000-0000F2480000}"/>
    <cellStyle name="20% - Accent6 34 4 2 2" xfId="18304" xr:uid="{00000000-0005-0000-0000-0000F3480000}"/>
    <cellStyle name="20% - Accent6 34 4 2 2 2" xfId="40568" xr:uid="{00000000-0005-0000-0000-0000F4480000}"/>
    <cellStyle name="20% - Accent6 34 4 2 3" xfId="29476" xr:uid="{00000000-0005-0000-0000-0000F5480000}"/>
    <cellStyle name="20% - Accent6 34 4 3" xfId="13721" xr:uid="{00000000-0005-0000-0000-0000F6480000}"/>
    <cellStyle name="20% - Accent6 34 4 3 2" xfId="35986" xr:uid="{00000000-0005-0000-0000-0000F7480000}"/>
    <cellStyle name="20% - Accent6 34 4 4" xfId="24894" xr:uid="{00000000-0005-0000-0000-0000F8480000}"/>
    <cellStyle name="20% - Accent6 34 5" xfId="5358" xr:uid="{00000000-0005-0000-0000-0000F9480000}"/>
    <cellStyle name="20% - Accent6 34 5 2" xfId="16455" xr:uid="{00000000-0005-0000-0000-0000FA480000}"/>
    <cellStyle name="20% - Accent6 34 5 2 2" xfId="38719" xr:uid="{00000000-0005-0000-0000-0000FB480000}"/>
    <cellStyle name="20% - Accent6 34 5 3" xfId="27627" xr:uid="{00000000-0005-0000-0000-0000FC480000}"/>
    <cellStyle name="20% - Accent6 34 6" xfId="11870" xr:uid="{00000000-0005-0000-0000-0000FD480000}"/>
    <cellStyle name="20% - Accent6 34 6 2" xfId="34136" xr:uid="{00000000-0005-0000-0000-0000FE480000}"/>
    <cellStyle name="20% - Accent6 34 7" xfId="23044" xr:uid="{00000000-0005-0000-0000-0000FF480000}"/>
    <cellStyle name="20% - Accent6 35" xfId="770" xr:uid="{00000000-0005-0000-0000-000000490000}"/>
    <cellStyle name="20% - Accent6 35 2" xfId="1707" xr:uid="{00000000-0005-0000-0000-000001490000}"/>
    <cellStyle name="20% - Accent6 35 2 2" xfId="3522" xr:uid="{00000000-0005-0000-0000-000002490000}"/>
    <cellStyle name="20% - Accent6 35 2 2 2" xfId="8105" xr:uid="{00000000-0005-0000-0000-000003490000}"/>
    <cellStyle name="20% - Accent6 35 2 2 2 2" xfId="19202" xr:uid="{00000000-0005-0000-0000-000004490000}"/>
    <cellStyle name="20% - Accent6 35 2 2 2 2 2" xfId="41466" xr:uid="{00000000-0005-0000-0000-000005490000}"/>
    <cellStyle name="20% - Accent6 35 2 2 2 3" xfId="30374" xr:uid="{00000000-0005-0000-0000-000006490000}"/>
    <cellStyle name="20% - Accent6 35 2 2 3" xfId="14619" xr:uid="{00000000-0005-0000-0000-000007490000}"/>
    <cellStyle name="20% - Accent6 35 2 2 3 2" xfId="36884" xr:uid="{00000000-0005-0000-0000-000008490000}"/>
    <cellStyle name="20% - Accent6 35 2 2 4" xfId="25792" xr:uid="{00000000-0005-0000-0000-000009490000}"/>
    <cellStyle name="20% - Accent6 35 2 3" xfId="6296" xr:uid="{00000000-0005-0000-0000-00000A490000}"/>
    <cellStyle name="20% - Accent6 35 2 3 2" xfId="17393" xr:uid="{00000000-0005-0000-0000-00000B490000}"/>
    <cellStyle name="20% - Accent6 35 2 3 2 2" xfId="39657" xr:uid="{00000000-0005-0000-0000-00000C490000}"/>
    <cellStyle name="20% - Accent6 35 2 3 3" xfId="28565" xr:uid="{00000000-0005-0000-0000-00000D490000}"/>
    <cellStyle name="20% - Accent6 35 2 4" xfId="12809" xr:uid="{00000000-0005-0000-0000-00000E490000}"/>
    <cellStyle name="20% - Accent6 35 2 4 2" xfId="35074" xr:uid="{00000000-0005-0000-0000-00000F490000}"/>
    <cellStyle name="20% - Accent6 35 2 5" xfId="23982" xr:uid="{00000000-0005-0000-0000-000010490000}"/>
    <cellStyle name="20% - Accent6 35 3" xfId="4446" xr:uid="{00000000-0005-0000-0000-000011490000}"/>
    <cellStyle name="20% - Accent6 35 3 2" xfId="9029" xr:uid="{00000000-0005-0000-0000-000012490000}"/>
    <cellStyle name="20% - Accent6 35 3 2 2" xfId="20126" xr:uid="{00000000-0005-0000-0000-000013490000}"/>
    <cellStyle name="20% - Accent6 35 3 2 2 2" xfId="42390" xr:uid="{00000000-0005-0000-0000-000014490000}"/>
    <cellStyle name="20% - Accent6 35 3 2 3" xfId="31298" xr:uid="{00000000-0005-0000-0000-000015490000}"/>
    <cellStyle name="20% - Accent6 35 3 3" xfId="15543" xr:uid="{00000000-0005-0000-0000-000016490000}"/>
    <cellStyle name="20% - Accent6 35 3 3 2" xfId="37808" xr:uid="{00000000-0005-0000-0000-000017490000}"/>
    <cellStyle name="20% - Accent6 35 3 4" xfId="26716" xr:uid="{00000000-0005-0000-0000-000018490000}"/>
    <cellStyle name="20% - Accent6 35 4" xfId="2637" xr:uid="{00000000-0005-0000-0000-000019490000}"/>
    <cellStyle name="20% - Accent6 35 4 2" xfId="7220" xr:uid="{00000000-0005-0000-0000-00001A490000}"/>
    <cellStyle name="20% - Accent6 35 4 2 2" xfId="18317" xr:uid="{00000000-0005-0000-0000-00001B490000}"/>
    <cellStyle name="20% - Accent6 35 4 2 2 2" xfId="40581" xr:uid="{00000000-0005-0000-0000-00001C490000}"/>
    <cellStyle name="20% - Accent6 35 4 2 3" xfId="29489" xr:uid="{00000000-0005-0000-0000-00001D490000}"/>
    <cellStyle name="20% - Accent6 35 4 3" xfId="13734" xr:uid="{00000000-0005-0000-0000-00001E490000}"/>
    <cellStyle name="20% - Accent6 35 4 3 2" xfId="35999" xr:uid="{00000000-0005-0000-0000-00001F490000}"/>
    <cellStyle name="20% - Accent6 35 4 4" xfId="24907" xr:uid="{00000000-0005-0000-0000-000020490000}"/>
    <cellStyle name="20% - Accent6 35 5" xfId="5371" xr:uid="{00000000-0005-0000-0000-000021490000}"/>
    <cellStyle name="20% - Accent6 35 5 2" xfId="16468" xr:uid="{00000000-0005-0000-0000-000022490000}"/>
    <cellStyle name="20% - Accent6 35 5 2 2" xfId="38732" xr:uid="{00000000-0005-0000-0000-000023490000}"/>
    <cellStyle name="20% - Accent6 35 5 3" xfId="27640" xr:uid="{00000000-0005-0000-0000-000024490000}"/>
    <cellStyle name="20% - Accent6 35 6" xfId="11883" xr:uid="{00000000-0005-0000-0000-000025490000}"/>
    <cellStyle name="20% - Accent6 35 6 2" xfId="34149" xr:uid="{00000000-0005-0000-0000-000026490000}"/>
    <cellStyle name="20% - Accent6 35 7" xfId="23057" xr:uid="{00000000-0005-0000-0000-000027490000}"/>
    <cellStyle name="20% - Accent6 36" xfId="783" xr:uid="{00000000-0005-0000-0000-000028490000}"/>
    <cellStyle name="20% - Accent6 36 2" xfId="1720" xr:uid="{00000000-0005-0000-0000-000029490000}"/>
    <cellStyle name="20% - Accent6 36 2 2" xfId="3535" xr:uid="{00000000-0005-0000-0000-00002A490000}"/>
    <cellStyle name="20% - Accent6 36 2 2 2" xfId="8118" xr:uid="{00000000-0005-0000-0000-00002B490000}"/>
    <cellStyle name="20% - Accent6 36 2 2 2 2" xfId="19215" xr:uid="{00000000-0005-0000-0000-00002C490000}"/>
    <cellStyle name="20% - Accent6 36 2 2 2 2 2" xfId="41479" xr:uid="{00000000-0005-0000-0000-00002D490000}"/>
    <cellStyle name="20% - Accent6 36 2 2 2 3" xfId="30387" xr:uid="{00000000-0005-0000-0000-00002E490000}"/>
    <cellStyle name="20% - Accent6 36 2 2 3" xfId="14632" xr:uid="{00000000-0005-0000-0000-00002F490000}"/>
    <cellStyle name="20% - Accent6 36 2 2 3 2" xfId="36897" xr:uid="{00000000-0005-0000-0000-000030490000}"/>
    <cellStyle name="20% - Accent6 36 2 2 4" xfId="25805" xr:uid="{00000000-0005-0000-0000-000031490000}"/>
    <cellStyle name="20% - Accent6 36 2 3" xfId="6309" xr:uid="{00000000-0005-0000-0000-000032490000}"/>
    <cellStyle name="20% - Accent6 36 2 3 2" xfId="17406" xr:uid="{00000000-0005-0000-0000-000033490000}"/>
    <cellStyle name="20% - Accent6 36 2 3 2 2" xfId="39670" xr:uid="{00000000-0005-0000-0000-000034490000}"/>
    <cellStyle name="20% - Accent6 36 2 3 3" xfId="28578" xr:uid="{00000000-0005-0000-0000-000035490000}"/>
    <cellStyle name="20% - Accent6 36 2 4" xfId="12822" xr:uid="{00000000-0005-0000-0000-000036490000}"/>
    <cellStyle name="20% - Accent6 36 2 4 2" xfId="35087" xr:uid="{00000000-0005-0000-0000-000037490000}"/>
    <cellStyle name="20% - Accent6 36 2 5" xfId="23995" xr:uid="{00000000-0005-0000-0000-000038490000}"/>
    <cellStyle name="20% - Accent6 36 3" xfId="4459" xr:uid="{00000000-0005-0000-0000-000039490000}"/>
    <cellStyle name="20% - Accent6 36 3 2" xfId="9042" xr:uid="{00000000-0005-0000-0000-00003A490000}"/>
    <cellStyle name="20% - Accent6 36 3 2 2" xfId="20139" xr:uid="{00000000-0005-0000-0000-00003B490000}"/>
    <cellStyle name="20% - Accent6 36 3 2 2 2" xfId="42403" xr:uid="{00000000-0005-0000-0000-00003C490000}"/>
    <cellStyle name="20% - Accent6 36 3 2 3" xfId="31311" xr:uid="{00000000-0005-0000-0000-00003D490000}"/>
    <cellStyle name="20% - Accent6 36 3 3" xfId="15556" xr:uid="{00000000-0005-0000-0000-00003E490000}"/>
    <cellStyle name="20% - Accent6 36 3 3 2" xfId="37821" xr:uid="{00000000-0005-0000-0000-00003F490000}"/>
    <cellStyle name="20% - Accent6 36 3 4" xfId="26729" xr:uid="{00000000-0005-0000-0000-000040490000}"/>
    <cellStyle name="20% - Accent6 36 4" xfId="2650" xr:uid="{00000000-0005-0000-0000-000041490000}"/>
    <cellStyle name="20% - Accent6 36 4 2" xfId="7233" xr:uid="{00000000-0005-0000-0000-000042490000}"/>
    <cellStyle name="20% - Accent6 36 4 2 2" xfId="18330" xr:uid="{00000000-0005-0000-0000-000043490000}"/>
    <cellStyle name="20% - Accent6 36 4 2 2 2" xfId="40594" xr:uid="{00000000-0005-0000-0000-000044490000}"/>
    <cellStyle name="20% - Accent6 36 4 2 3" xfId="29502" xr:uid="{00000000-0005-0000-0000-000045490000}"/>
    <cellStyle name="20% - Accent6 36 4 3" xfId="13747" xr:uid="{00000000-0005-0000-0000-000046490000}"/>
    <cellStyle name="20% - Accent6 36 4 3 2" xfId="36012" xr:uid="{00000000-0005-0000-0000-000047490000}"/>
    <cellStyle name="20% - Accent6 36 4 4" xfId="24920" xr:uid="{00000000-0005-0000-0000-000048490000}"/>
    <cellStyle name="20% - Accent6 36 5" xfId="5384" xr:uid="{00000000-0005-0000-0000-000049490000}"/>
    <cellStyle name="20% - Accent6 36 5 2" xfId="16481" xr:uid="{00000000-0005-0000-0000-00004A490000}"/>
    <cellStyle name="20% - Accent6 36 5 2 2" xfId="38745" xr:uid="{00000000-0005-0000-0000-00004B490000}"/>
    <cellStyle name="20% - Accent6 36 5 3" xfId="27653" xr:uid="{00000000-0005-0000-0000-00004C490000}"/>
    <cellStyle name="20% - Accent6 36 6" xfId="11896" xr:uid="{00000000-0005-0000-0000-00004D490000}"/>
    <cellStyle name="20% - Accent6 36 6 2" xfId="34162" xr:uid="{00000000-0005-0000-0000-00004E490000}"/>
    <cellStyle name="20% - Accent6 36 7" xfId="23070" xr:uid="{00000000-0005-0000-0000-00004F490000}"/>
    <cellStyle name="20% - Accent6 37" xfId="796" xr:uid="{00000000-0005-0000-0000-000050490000}"/>
    <cellStyle name="20% - Accent6 37 2" xfId="1733" xr:uid="{00000000-0005-0000-0000-000051490000}"/>
    <cellStyle name="20% - Accent6 37 2 2" xfId="3548" xr:uid="{00000000-0005-0000-0000-000052490000}"/>
    <cellStyle name="20% - Accent6 37 2 2 2" xfId="8131" xr:uid="{00000000-0005-0000-0000-000053490000}"/>
    <cellStyle name="20% - Accent6 37 2 2 2 2" xfId="19228" xr:uid="{00000000-0005-0000-0000-000054490000}"/>
    <cellStyle name="20% - Accent6 37 2 2 2 2 2" xfId="41492" xr:uid="{00000000-0005-0000-0000-000055490000}"/>
    <cellStyle name="20% - Accent6 37 2 2 2 3" xfId="30400" xr:uid="{00000000-0005-0000-0000-000056490000}"/>
    <cellStyle name="20% - Accent6 37 2 2 3" xfId="14645" xr:uid="{00000000-0005-0000-0000-000057490000}"/>
    <cellStyle name="20% - Accent6 37 2 2 3 2" xfId="36910" xr:uid="{00000000-0005-0000-0000-000058490000}"/>
    <cellStyle name="20% - Accent6 37 2 2 4" xfId="25818" xr:uid="{00000000-0005-0000-0000-000059490000}"/>
    <cellStyle name="20% - Accent6 37 2 3" xfId="6322" xr:uid="{00000000-0005-0000-0000-00005A490000}"/>
    <cellStyle name="20% - Accent6 37 2 3 2" xfId="17419" xr:uid="{00000000-0005-0000-0000-00005B490000}"/>
    <cellStyle name="20% - Accent6 37 2 3 2 2" xfId="39683" xr:uid="{00000000-0005-0000-0000-00005C490000}"/>
    <cellStyle name="20% - Accent6 37 2 3 3" xfId="28591" xr:uid="{00000000-0005-0000-0000-00005D490000}"/>
    <cellStyle name="20% - Accent6 37 2 4" xfId="12835" xr:uid="{00000000-0005-0000-0000-00005E490000}"/>
    <cellStyle name="20% - Accent6 37 2 4 2" xfId="35100" xr:uid="{00000000-0005-0000-0000-00005F490000}"/>
    <cellStyle name="20% - Accent6 37 2 5" xfId="24008" xr:uid="{00000000-0005-0000-0000-000060490000}"/>
    <cellStyle name="20% - Accent6 37 3" xfId="4472" xr:uid="{00000000-0005-0000-0000-000061490000}"/>
    <cellStyle name="20% - Accent6 37 3 2" xfId="9055" xr:uid="{00000000-0005-0000-0000-000062490000}"/>
    <cellStyle name="20% - Accent6 37 3 2 2" xfId="20152" xr:uid="{00000000-0005-0000-0000-000063490000}"/>
    <cellStyle name="20% - Accent6 37 3 2 2 2" xfId="42416" xr:uid="{00000000-0005-0000-0000-000064490000}"/>
    <cellStyle name="20% - Accent6 37 3 2 3" xfId="31324" xr:uid="{00000000-0005-0000-0000-000065490000}"/>
    <cellStyle name="20% - Accent6 37 3 3" xfId="15569" xr:uid="{00000000-0005-0000-0000-000066490000}"/>
    <cellStyle name="20% - Accent6 37 3 3 2" xfId="37834" xr:uid="{00000000-0005-0000-0000-000067490000}"/>
    <cellStyle name="20% - Accent6 37 3 4" xfId="26742" xr:uid="{00000000-0005-0000-0000-000068490000}"/>
    <cellStyle name="20% - Accent6 37 4" xfId="2663" xr:uid="{00000000-0005-0000-0000-000069490000}"/>
    <cellStyle name="20% - Accent6 37 4 2" xfId="7246" xr:uid="{00000000-0005-0000-0000-00006A490000}"/>
    <cellStyle name="20% - Accent6 37 4 2 2" xfId="18343" xr:uid="{00000000-0005-0000-0000-00006B490000}"/>
    <cellStyle name="20% - Accent6 37 4 2 2 2" xfId="40607" xr:uid="{00000000-0005-0000-0000-00006C490000}"/>
    <cellStyle name="20% - Accent6 37 4 2 3" xfId="29515" xr:uid="{00000000-0005-0000-0000-00006D490000}"/>
    <cellStyle name="20% - Accent6 37 4 3" xfId="13760" xr:uid="{00000000-0005-0000-0000-00006E490000}"/>
    <cellStyle name="20% - Accent6 37 4 3 2" xfId="36025" xr:uid="{00000000-0005-0000-0000-00006F490000}"/>
    <cellStyle name="20% - Accent6 37 4 4" xfId="24933" xr:uid="{00000000-0005-0000-0000-000070490000}"/>
    <cellStyle name="20% - Accent6 37 5" xfId="5397" xr:uid="{00000000-0005-0000-0000-000071490000}"/>
    <cellStyle name="20% - Accent6 37 5 2" xfId="16494" xr:uid="{00000000-0005-0000-0000-000072490000}"/>
    <cellStyle name="20% - Accent6 37 5 2 2" xfId="38758" xr:uid="{00000000-0005-0000-0000-000073490000}"/>
    <cellStyle name="20% - Accent6 37 5 3" xfId="27666" xr:uid="{00000000-0005-0000-0000-000074490000}"/>
    <cellStyle name="20% - Accent6 37 6" xfId="11909" xr:uid="{00000000-0005-0000-0000-000075490000}"/>
    <cellStyle name="20% - Accent6 37 6 2" xfId="34175" xr:uid="{00000000-0005-0000-0000-000076490000}"/>
    <cellStyle name="20% - Accent6 37 7" xfId="23083" xr:uid="{00000000-0005-0000-0000-000077490000}"/>
    <cellStyle name="20% - Accent6 38" xfId="810" xr:uid="{00000000-0005-0000-0000-000078490000}"/>
    <cellStyle name="20% - Accent6 38 2" xfId="1747" xr:uid="{00000000-0005-0000-0000-000079490000}"/>
    <cellStyle name="20% - Accent6 38 2 2" xfId="3561" xr:uid="{00000000-0005-0000-0000-00007A490000}"/>
    <cellStyle name="20% - Accent6 38 2 2 2" xfId="8144" xr:uid="{00000000-0005-0000-0000-00007B490000}"/>
    <cellStyle name="20% - Accent6 38 2 2 2 2" xfId="19241" xr:uid="{00000000-0005-0000-0000-00007C490000}"/>
    <cellStyle name="20% - Accent6 38 2 2 2 2 2" xfId="41505" xr:uid="{00000000-0005-0000-0000-00007D490000}"/>
    <cellStyle name="20% - Accent6 38 2 2 2 3" xfId="30413" xr:uid="{00000000-0005-0000-0000-00007E490000}"/>
    <cellStyle name="20% - Accent6 38 2 2 3" xfId="14658" xr:uid="{00000000-0005-0000-0000-00007F490000}"/>
    <cellStyle name="20% - Accent6 38 2 2 3 2" xfId="36923" xr:uid="{00000000-0005-0000-0000-000080490000}"/>
    <cellStyle name="20% - Accent6 38 2 2 4" xfId="25831" xr:uid="{00000000-0005-0000-0000-000081490000}"/>
    <cellStyle name="20% - Accent6 38 2 3" xfId="6335" xr:uid="{00000000-0005-0000-0000-000082490000}"/>
    <cellStyle name="20% - Accent6 38 2 3 2" xfId="17432" xr:uid="{00000000-0005-0000-0000-000083490000}"/>
    <cellStyle name="20% - Accent6 38 2 3 2 2" xfId="39696" xr:uid="{00000000-0005-0000-0000-000084490000}"/>
    <cellStyle name="20% - Accent6 38 2 3 3" xfId="28604" xr:uid="{00000000-0005-0000-0000-000085490000}"/>
    <cellStyle name="20% - Accent6 38 2 4" xfId="12848" xr:uid="{00000000-0005-0000-0000-000086490000}"/>
    <cellStyle name="20% - Accent6 38 2 4 2" xfId="35113" xr:uid="{00000000-0005-0000-0000-000087490000}"/>
    <cellStyle name="20% - Accent6 38 2 5" xfId="24021" xr:uid="{00000000-0005-0000-0000-000088490000}"/>
    <cellStyle name="20% - Accent6 38 3" xfId="4485" xr:uid="{00000000-0005-0000-0000-000089490000}"/>
    <cellStyle name="20% - Accent6 38 3 2" xfId="9068" xr:uid="{00000000-0005-0000-0000-00008A490000}"/>
    <cellStyle name="20% - Accent6 38 3 2 2" xfId="20165" xr:uid="{00000000-0005-0000-0000-00008B490000}"/>
    <cellStyle name="20% - Accent6 38 3 2 2 2" xfId="42429" xr:uid="{00000000-0005-0000-0000-00008C490000}"/>
    <cellStyle name="20% - Accent6 38 3 2 3" xfId="31337" xr:uid="{00000000-0005-0000-0000-00008D490000}"/>
    <cellStyle name="20% - Accent6 38 3 3" xfId="15582" xr:uid="{00000000-0005-0000-0000-00008E490000}"/>
    <cellStyle name="20% - Accent6 38 3 3 2" xfId="37847" xr:uid="{00000000-0005-0000-0000-00008F490000}"/>
    <cellStyle name="20% - Accent6 38 3 4" xfId="26755" xr:uid="{00000000-0005-0000-0000-000090490000}"/>
    <cellStyle name="20% - Accent6 38 4" xfId="2676" xr:uid="{00000000-0005-0000-0000-000091490000}"/>
    <cellStyle name="20% - Accent6 38 4 2" xfId="7259" xr:uid="{00000000-0005-0000-0000-000092490000}"/>
    <cellStyle name="20% - Accent6 38 4 2 2" xfId="18356" xr:uid="{00000000-0005-0000-0000-000093490000}"/>
    <cellStyle name="20% - Accent6 38 4 2 2 2" xfId="40620" xr:uid="{00000000-0005-0000-0000-000094490000}"/>
    <cellStyle name="20% - Accent6 38 4 2 3" xfId="29528" xr:uid="{00000000-0005-0000-0000-000095490000}"/>
    <cellStyle name="20% - Accent6 38 4 3" xfId="13773" xr:uid="{00000000-0005-0000-0000-000096490000}"/>
    <cellStyle name="20% - Accent6 38 4 3 2" xfId="36038" xr:uid="{00000000-0005-0000-0000-000097490000}"/>
    <cellStyle name="20% - Accent6 38 4 4" xfId="24946" xr:uid="{00000000-0005-0000-0000-000098490000}"/>
    <cellStyle name="20% - Accent6 38 5" xfId="5410" xr:uid="{00000000-0005-0000-0000-000099490000}"/>
    <cellStyle name="20% - Accent6 38 5 2" xfId="16507" xr:uid="{00000000-0005-0000-0000-00009A490000}"/>
    <cellStyle name="20% - Accent6 38 5 2 2" xfId="38771" xr:uid="{00000000-0005-0000-0000-00009B490000}"/>
    <cellStyle name="20% - Accent6 38 5 3" xfId="27679" xr:uid="{00000000-0005-0000-0000-00009C490000}"/>
    <cellStyle name="20% - Accent6 38 6" xfId="11922" xr:uid="{00000000-0005-0000-0000-00009D490000}"/>
    <cellStyle name="20% - Accent6 38 6 2" xfId="34188" xr:uid="{00000000-0005-0000-0000-00009E490000}"/>
    <cellStyle name="20% - Accent6 38 7" xfId="23096" xr:uid="{00000000-0005-0000-0000-00009F490000}"/>
    <cellStyle name="20% - Accent6 39" xfId="823" xr:uid="{00000000-0005-0000-0000-0000A0490000}"/>
    <cellStyle name="20% - Accent6 39 2" xfId="1760" xr:uid="{00000000-0005-0000-0000-0000A1490000}"/>
    <cellStyle name="20% - Accent6 39 2 2" xfId="3574" xr:uid="{00000000-0005-0000-0000-0000A2490000}"/>
    <cellStyle name="20% - Accent6 39 2 2 2" xfId="8157" xr:uid="{00000000-0005-0000-0000-0000A3490000}"/>
    <cellStyle name="20% - Accent6 39 2 2 2 2" xfId="19254" xr:uid="{00000000-0005-0000-0000-0000A4490000}"/>
    <cellStyle name="20% - Accent6 39 2 2 2 2 2" xfId="41518" xr:uid="{00000000-0005-0000-0000-0000A5490000}"/>
    <cellStyle name="20% - Accent6 39 2 2 2 3" xfId="30426" xr:uid="{00000000-0005-0000-0000-0000A6490000}"/>
    <cellStyle name="20% - Accent6 39 2 2 3" xfId="14671" xr:uid="{00000000-0005-0000-0000-0000A7490000}"/>
    <cellStyle name="20% - Accent6 39 2 2 3 2" xfId="36936" xr:uid="{00000000-0005-0000-0000-0000A8490000}"/>
    <cellStyle name="20% - Accent6 39 2 2 4" xfId="25844" xr:uid="{00000000-0005-0000-0000-0000A9490000}"/>
    <cellStyle name="20% - Accent6 39 2 3" xfId="6348" xr:uid="{00000000-0005-0000-0000-0000AA490000}"/>
    <cellStyle name="20% - Accent6 39 2 3 2" xfId="17445" xr:uid="{00000000-0005-0000-0000-0000AB490000}"/>
    <cellStyle name="20% - Accent6 39 2 3 2 2" xfId="39709" xr:uid="{00000000-0005-0000-0000-0000AC490000}"/>
    <cellStyle name="20% - Accent6 39 2 3 3" xfId="28617" xr:uid="{00000000-0005-0000-0000-0000AD490000}"/>
    <cellStyle name="20% - Accent6 39 2 4" xfId="12861" xr:uid="{00000000-0005-0000-0000-0000AE490000}"/>
    <cellStyle name="20% - Accent6 39 2 4 2" xfId="35126" xr:uid="{00000000-0005-0000-0000-0000AF490000}"/>
    <cellStyle name="20% - Accent6 39 2 5" xfId="24034" xr:uid="{00000000-0005-0000-0000-0000B0490000}"/>
    <cellStyle name="20% - Accent6 39 3" xfId="4498" xr:uid="{00000000-0005-0000-0000-0000B1490000}"/>
    <cellStyle name="20% - Accent6 39 3 2" xfId="9081" xr:uid="{00000000-0005-0000-0000-0000B2490000}"/>
    <cellStyle name="20% - Accent6 39 3 2 2" xfId="20178" xr:uid="{00000000-0005-0000-0000-0000B3490000}"/>
    <cellStyle name="20% - Accent6 39 3 2 2 2" xfId="42442" xr:uid="{00000000-0005-0000-0000-0000B4490000}"/>
    <cellStyle name="20% - Accent6 39 3 2 3" xfId="31350" xr:uid="{00000000-0005-0000-0000-0000B5490000}"/>
    <cellStyle name="20% - Accent6 39 3 3" xfId="15595" xr:uid="{00000000-0005-0000-0000-0000B6490000}"/>
    <cellStyle name="20% - Accent6 39 3 3 2" xfId="37860" xr:uid="{00000000-0005-0000-0000-0000B7490000}"/>
    <cellStyle name="20% - Accent6 39 3 4" xfId="26768" xr:uid="{00000000-0005-0000-0000-0000B8490000}"/>
    <cellStyle name="20% - Accent6 39 4" xfId="2689" xr:uid="{00000000-0005-0000-0000-0000B9490000}"/>
    <cellStyle name="20% - Accent6 39 4 2" xfId="7272" xr:uid="{00000000-0005-0000-0000-0000BA490000}"/>
    <cellStyle name="20% - Accent6 39 4 2 2" xfId="18369" xr:uid="{00000000-0005-0000-0000-0000BB490000}"/>
    <cellStyle name="20% - Accent6 39 4 2 2 2" xfId="40633" xr:uid="{00000000-0005-0000-0000-0000BC490000}"/>
    <cellStyle name="20% - Accent6 39 4 2 3" xfId="29541" xr:uid="{00000000-0005-0000-0000-0000BD490000}"/>
    <cellStyle name="20% - Accent6 39 4 3" xfId="13786" xr:uid="{00000000-0005-0000-0000-0000BE490000}"/>
    <cellStyle name="20% - Accent6 39 4 3 2" xfId="36051" xr:uid="{00000000-0005-0000-0000-0000BF490000}"/>
    <cellStyle name="20% - Accent6 39 4 4" xfId="24959" xr:uid="{00000000-0005-0000-0000-0000C0490000}"/>
    <cellStyle name="20% - Accent6 39 5" xfId="5423" xr:uid="{00000000-0005-0000-0000-0000C1490000}"/>
    <cellStyle name="20% - Accent6 39 5 2" xfId="16520" xr:uid="{00000000-0005-0000-0000-0000C2490000}"/>
    <cellStyle name="20% - Accent6 39 5 2 2" xfId="38784" xr:uid="{00000000-0005-0000-0000-0000C3490000}"/>
    <cellStyle name="20% - Accent6 39 5 3" xfId="27692" xr:uid="{00000000-0005-0000-0000-0000C4490000}"/>
    <cellStyle name="20% - Accent6 39 6" xfId="11935" xr:uid="{00000000-0005-0000-0000-0000C5490000}"/>
    <cellStyle name="20% - Accent6 39 6 2" xfId="34201" xr:uid="{00000000-0005-0000-0000-0000C6490000}"/>
    <cellStyle name="20% - Accent6 39 7" xfId="23109" xr:uid="{00000000-0005-0000-0000-0000C7490000}"/>
    <cellStyle name="20% - Accent6 4" xfId="122" xr:uid="{00000000-0005-0000-0000-0000C8490000}"/>
    <cellStyle name="20% - Accent6 4 2" xfId="1299" xr:uid="{00000000-0005-0000-0000-0000C9490000}"/>
    <cellStyle name="20% - Accent6 4 2 2" xfId="3119" xr:uid="{00000000-0005-0000-0000-0000CA490000}"/>
    <cellStyle name="20% - Accent6 4 2 2 2" xfId="7702" xr:uid="{00000000-0005-0000-0000-0000CB490000}"/>
    <cellStyle name="20% - Accent6 4 2 2 2 2" xfId="18799" xr:uid="{00000000-0005-0000-0000-0000CC490000}"/>
    <cellStyle name="20% - Accent6 4 2 2 2 2 2" xfId="41063" xr:uid="{00000000-0005-0000-0000-0000CD490000}"/>
    <cellStyle name="20% - Accent6 4 2 2 2 3" xfId="29971" xr:uid="{00000000-0005-0000-0000-0000CE490000}"/>
    <cellStyle name="20% - Accent6 4 2 2 3" xfId="14216" xr:uid="{00000000-0005-0000-0000-0000CF490000}"/>
    <cellStyle name="20% - Accent6 4 2 2 3 2" xfId="36481" xr:uid="{00000000-0005-0000-0000-0000D0490000}"/>
    <cellStyle name="20% - Accent6 4 2 2 4" xfId="25389" xr:uid="{00000000-0005-0000-0000-0000D1490000}"/>
    <cellStyle name="20% - Accent6 4 2 3" xfId="5893" xr:uid="{00000000-0005-0000-0000-0000D2490000}"/>
    <cellStyle name="20% - Accent6 4 2 3 2" xfId="16990" xr:uid="{00000000-0005-0000-0000-0000D3490000}"/>
    <cellStyle name="20% - Accent6 4 2 3 2 2" xfId="39254" xr:uid="{00000000-0005-0000-0000-0000D4490000}"/>
    <cellStyle name="20% - Accent6 4 2 3 3" xfId="28162" xr:uid="{00000000-0005-0000-0000-0000D5490000}"/>
    <cellStyle name="20% - Accent6 4 2 4" xfId="12406" xr:uid="{00000000-0005-0000-0000-0000D6490000}"/>
    <cellStyle name="20% - Accent6 4 2 4 2" xfId="34671" xr:uid="{00000000-0005-0000-0000-0000D7490000}"/>
    <cellStyle name="20% - Accent6 4 2 5" xfId="23579" xr:uid="{00000000-0005-0000-0000-0000D8490000}"/>
    <cellStyle name="20% - Accent6 4 3" xfId="4043" xr:uid="{00000000-0005-0000-0000-0000D9490000}"/>
    <cellStyle name="20% - Accent6 4 3 2" xfId="8626" xr:uid="{00000000-0005-0000-0000-0000DA490000}"/>
    <cellStyle name="20% - Accent6 4 3 2 2" xfId="19723" xr:uid="{00000000-0005-0000-0000-0000DB490000}"/>
    <cellStyle name="20% - Accent6 4 3 2 2 2" xfId="41987" xr:uid="{00000000-0005-0000-0000-0000DC490000}"/>
    <cellStyle name="20% - Accent6 4 3 2 3" xfId="30895" xr:uid="{00000000-0005-0000-0000-0000DD490000}"/>
    <cellStyle name="20% - Accent6 4 3 3" xfId="15140" xr:uid="{00000000-0005-0000-0000-0000DE490000}"/>
    <cellStyle name="20% - Accent6 4 3 3 2" xfId="37405" xr:uid="{00000000-0005-0000-0000-0000DF490000}"/>
    <cellStyle name="20% - Accent6 4 3 4" xfId="26313" xr:uid="{00000000-0005-0000-0000-0000E0490000}"/>
    <cellStyle name="20% - Accent6 4 4" xfId="2234" xr:uid="{00000000-0005-0000-0000-0000E1490000}"/>
    <cellStyle name="20% - Accent6 4 4 2" xfId="6817" xr:uid="{00000000-0005-0000-0000-0000E2490000}"/>
    <cellStyle name="20% - Accent6 4 4 2 2" xfId="17914" xr:uid="{00000000-0005-0000-0000-0000E3490000}"/>
    <cellStyle name="20% - Accent6 4 4 2 2 2" xfId="40178" xr:uid="{00000000-0005-0000-0000-0000E4490000}"/>
    <cellStyle name="20% - Accent6 4 4 2 3" xfId="29086" xr:uid="{00000000-0005-0000-0000-0000E5490000}"/>
    <cellStyle name="20% - Accent6 4 4 3" xfId="13331" xr:uid="{00000000-0005-0000-0000-0000E6490000}"/>
    <cellStyle name="20% - Accent6 4 4 3 2" xfId="35596" xr:uid="{00000000-0005-0000-0000-0000E7490000}"/>
    <cellStyle name="20% - Accent6 4 4 4" xfId="24504" xr:uid="{00000000-0005-0000-0000-0000E8490000}"/>
    <cellStyle name="20% - Accent6 4 5" xfId="4968" xr:uid="{00000000-0005-0000-0000-0000E9490000}"/>
    <cellStyle name="20% - Accent6 4 5 2" xfId="16065" xr:uid="{00000000-0005-0000-0000-0000EA490000}"/>
    <cellStyle name="20% - Accent6 4 5 2 2" xfId="38329" xr:uid="{00000000-0005-0000-0000-0000EB490000}"/>
    <cellStyle name="20% - Accent6 4 5 3" xfId="27237" xr:uid="{00000000-0005-0000-0000-0000EC490000}"/>
    <cellStyle name="20% - Accent6 4 6" xfId="375" xr:uid="{00000000-0005-0000-0000-0000ED490000}"/>
    <cellStyle name="20% - Accent6 4 6 2" xfId="11493" xr:uid="{00000000-0005-0000-0000-0000EE490000}"/>
    <cellStyle name="20% - Accent6 4 6 2 2" xfId="33759" xr:uid="{00000000-0005-0000-0000-0000EF490000}"/>
    <cellStyle name="20% - Accent6 4 6 3" xfId="22667" xr:uid="{00000000-0005-0000-0000-0000F0490000}"/>
    <cellStyle name="20% - Accent6 4 7" xfId="11244" xr:uid="{00000000-0005-0000-0000-0000F1490000}"/>
    <cellStyle name="20% - Accent6 4 7 2" xfId="33510" xr:uid="{00000000-0005-0000-0000-0000F2490000}"/>
    <cellStyle name="20% - Accent6 4 8" xfId="22418" xr:uid="{00000000-0005-0000-0000-0000F3490000}"/>
    <cellStyle name="20% - Accent6 40" xfId="836" xr:uid="{00000000-0005-0000-0000-0000F4490000}"/>
    <cellStyle name="20% - Accent6 40 2" xfId="1773" xr:uid="{00000000-0005-0000-0000-0000F5490000}"/>
    <cellStyle name="20% - Accent6 40 2 2" xfId="3587" xr:uid="{00000000-0005-0000-0000-0000F6490000}"/>
    <cellStyle name="20% - Accent6 40 2 2 2" xfId="8170" xr:uid="{00000000-0005-0000-0000-0000F7490000}"/>
    <cellStyle name="20% - Accent6 40 2 2 2 2" xfId="19267" xr:uid="{00000000-0005-0000-0000-0000F8490000}"/>
    <cellStyle name="20% - Accent6 40 2 2 2 2 2" xfId="41531" xr:uid="{00000000-0005-0000-0000-0000F9490000}"/>
    <cellStyle name="20% - Accent6 40 2 2 2 3" xfId="30439" xr:uid="{00000000-0005-0000-0000-0000FA490000}"/>
    <cellStyle name="20% - Accent6 40 2 2 3" xfId="14684" xr:uid="{00000000-0005-0000-0000-0000FB490000}"/>
    <cellStyle name="20% - Accent6 40 2 2 3 2" xfId="36949" xr:uid="{00000000-0005-0000-0000-0000FC490000}"/>
    <cellStyle name="20% - Accent6 40 2 2 4" xfId="25857" xr:uid="{00000000-0005-0000-0000-0000FD490000}"/>
    <cellStyle name="20% - Accent6 40 2 3" xfId="6361" xr:uid="{00000000-0005-0000-0000-0000FE490000}"/>
    <cellStyle name="20% - Accent6 40 2 3 2" xfId="17458" xr:uid="{00000000-0005-0000-0000-0000FF490000}"/>
    <cellStyle name="20% - Accent6 40 2 3 2 2" xfId="39722" xr:uid="{00000000-0005-0000-0000-0000004A0000}"/>
    <cellStyle name="20% - Accent6 40 2 3 3" xfId="28630" xr:uid="{00000000-0005-0000-0000-0000014A0000}"/>
    <cellStyle name="20% - Accent6 40 2 4" xfId="12874" xr:uid="{00000000-0005-0000-0000-0000024A0000}"/>
    <cellStyle name="20% - Accent6 40 2 4 2" xfId="35139" xr:uid="{00000000-0005-0000-0000-0000034A0000}"/>
    <cellStyle name="20% - Accent6 40 2 5" xfId="24047" xr:uid="{00000000-0005-0000-0000-0000044A0000}"/>
    <cellStyle name="20% - Accent6 40 3" xfId="4511" xr:uid="{00000000-0005-0000-0000-0000054A0000}"/>
    <cellStyle name="20% - Accent6 40 3 2" xfId="9094" xr:uid="{00000000-0005-0000-0000-0000064A0000}"/>
    <cellStyle name="20% - Accent6 40 3 2 2" xfId="20191" xr:uid="{00000000-0005-0000-0000-0000074A0000}"/>
    <cellStyle name="20% - Accent6 40 3 2 2 2" xfId="42455" xr:uid="{00000000-0005-0000-0000-0000084A0000}"/>
    <cellStyle name="20% - Accent6 40 3 2 3" xfId="31363" xr:uid="{00000000-0005-0000-0000-0000094A0000}"/>
    <cellStyle name="20% - Accent6 40 3 3" xfId="15608" xr:uid="{00000000-0005-0000-0000-00000A4A0000}"/>
    <cellStyle name="20% - Accent6 40 3 3 2" xfId="37873" xr:uid="{00000000-0005-0000-0000-00000B4A0000}"/>
    <cellStyle name="20% - Accent6 40 3 4" xfId="26781" xr:uid="{00000000-0005-0000-0000-00000C4A0000}"/>
    <cellStyle name="20% - Accent6 40 4" xfId="2702" xr:uid="{00000000-0005-0000-0000-00000D4A0000}"/>
    <cellStyle name="20% - Accent6 40 4 2" xfId="7285" xr:uid="{00000000-0005-0000-0000-00000E4A0000}"/>
    <cellStyle name="20% - Accent6 40 4 2 2" xfId="18382" xr:uid="{00000000-0005-0000-0000-00000F4A0000}"/>
    <cellStyle name="20% - Accent6 40 4 2 2 2" xfId="40646" xr:uid="{00000000-0005-0000-0000-0000104A0000}"/>
    <cellStyle name="20% - Accent6 40 4 2 3" xfId="29554" xr:uid="{00000000-0005-0000-0000-0000114A0000}"/>
    <cellStyle name="20% - Accent6 40 4 3" xfId="13799" xr:uid="{00000000-0005-0000-0000-0000124A0000}"/>
    <cellStyle name="20% - Accent6 40 4 3 2" xfId="36064" xr:uid="{00000000-0005-0000-0000-0000134A0000}"/>
    <cellStyle name="20% - Accent6 40 4 4" xfId="24972" xr:uid="{00000000-0005-0000-0000-0000144A0000}"/>
    <cellStyle name="20% - Accent6 40 5" xfId="5436" xr:uid="{00000000-0005-0000-0000-0000154A0000}"/>
    <cellStyle name="20% - Accent6 40 5 2" xfId="16533" xr:uid="{00000000-0005-0000-0000-0000164A0000}"/>
    <cellStyle name="20% - Accent6 40 5 2 2" xfId="38797" xr:uid="{00000000-0005-0000-0000-0000174A0000}"/>
    <cellStyle name="20% - Accent6 40 5 3" xfId="27705" xr:uid="{00000000-0005-0000-0000-0000184A0000}"/>
    <cellStyle name="20% - Accent6 40 6" xfId="11948" xr:uid="{00000000-0005-0000-0000-0000194A0000}"/>
    <cellStyle name="20% - Accent6 40 6 2" xfId="34214" xr:uid="{00000000-0005-0000-0000-00001A4A0000}"/>
    <cellStyle name="20% - Accent6 40 7" xfId="23122" xr:uid="{00000000-0005-0000-0000-00001B4A0000}"/>
    <cellStyle name="20% - Accent6 41" xfId="849" xr:uid="{00000000-0005-0000-0000-00001C4A0000}"/>
    <cellStyle name="20% - Accent6 41 2" xfId="1786" xr:uid="{00000000-0005-0000-0000-00001D4A0000}"/>
    <cellStyle name="20% - Accent6 41 2 2" xfId="3600" xr:uid="{00000000-0005-0000-0000-00001E4A0000}"/>
    <cellStyle name="20% - Accent6 41 2 2 2" xfId="8183" xr:uid="{00000000-0005-0000-0000-00001F4A0000}"/>
    <cellStyle name="20% - Accent6 41 2 2 2 2" xfId="19280" xr:uid="{00000000-0005-0000-0000-0000204A0000}"/>
    <cellStyle name="20% - Accent6 41 2 2 2 2 2" xfId="41544" xr:uid="{00000000-0005-0000-0000-0000214A0000}"/>
    <cellStyle name="20% - Accent6 41 2 2 2 3" xfId="30452" xr:uid="{00000000-0005-0000-0000-0000224A0000}"/>
    <cellStyle name="20% - Accent6 41 2 2 3" xfId="14697" xr:uid="{00000000-0005-0000-0000-0000234A0000}"/>
    <cellStyle name="20% - Accent6 41 2 2 3 2" xfId="36962" xr:uid="{00000000-0005-0000-0000-0000244A0000}"/>
    <cellStyle name="20% - Accent6 41 2 2 4" xfId="25870" xr:uid="{00000000-0005-0000-0000-0000254A0000}"/>
    <cellStyle name="20% - Accent6 41 2 3" xfId="6374" xr:uid="{00000000-0005-0000-0000-0000264A0000}"/>
    <cellStyle name="20% - Accent6 41 2 3 2" xfId="17471" xr:uid="{00000000-0005-0000-0000-0000274A0000}"/>
    <cellStyle name="20% - Accent6 41 2 3 2 2" xfId="39735" xr:uid="{00000000-0005-0000-0000-0000284A0000}"/>
    <cellStyle name="20% - Accent6 41 2 3 3" xfId="28643" xr:uid="{00000000-0005-0000-0000-0000294A0000}"/>
    <cellStyle name="20% - Accent6 41 2 4" xfId="12887" xr:uid="{00000000-0005-0000-0000-00002A4A0000}"/>
    <cellStyle name="20% - Accent6 41 2 4 2" xfId="35152" xr:uid="{00000000-0005-0000-0000-00002B4A0000}"/>
    <cellStyle name="20% - Accent6 41 2 5" xfId="24060" xr:uid="{00000000-0005-0000-0000-00002C4A0000}"/>
    <cellStyle name="20% - Accent6 41 3" xfId="4524" xr:uid="{00000000-0005-0000-0000-00002D4A0000}"/>
    <cellStyle name="20% - Accent6 41 3 2" xfId="9107" xr:uid="{00000000-0005-0000-0000-00002E4A0000}"/>
    <cellStyle name="20% - Accent6 41 3 2 2" xfId="20204" xr:uid="{00000000-0005-0000-0000-00002F4A0000}"/>
    <cellStyle name="20% - Accent6 41 3 2 2 2" xfId="42468" xr:uid="{00000000-0005-0000-0000-0000304A0000}"/>
    <cellStyle name="20% - Accent6 41 3 2 3" xfId="31376" xr:uid="{00000000-0005-0000-0000-0000314A0000}"/>
    <cellStyle name="20% - Accent6 41 3 3" xfId="15621" xr:uid="{00000000-0005-0000-0000-0000324A0000}"/>
    <cellStyle name="20% - Accent6 41 3 3 2" xfId="37886" xr:uid="{00000000-0005-0000-0000-0000334A0000}"/>
    <cellStyle name="20% - Accent6 41 3 4" xfId="26794" xr:uid="{00000000-0005-0000-0000-0000344A0000}"/>
    <cellStyle name="20% - Accent6 41 4" xfId="2715" xr:uid="{00000000-0005-0000-0000-0000354A0000}"/>
    <cellStyle name="20% - Accent6 41 4 2" xfId="7298" xr:uid="{00000000-0005-0000-0000-0000364A0000}"/>
    <cellStyle name="20% - Accent6 41 4 2 2" xfId="18395" xr:uid="{00000000-0005-0000-0000-0000374A0000}"/>
    <cellStyle name="20% - Accent6 41 4 2 2 2" xfId="40659" xr:uid="{00000000-0005-0000-0000-0000384A0000}"/>
    <cellStyle name="20% - Accent6 41 4 2 3" xfId="29567" xr:uid="{00000000-0005-0000-0000-0000394A0000}"/>
    <cellStyle name="20% - Accent6 41 4 3" xfId="13812" xr:uid="{00000000-0005-0000-0000-00003A4A0000}"/>
    <cellStyle name="20% - Accent6 41 4 3 2" xfId="36077" xr:uid="{00000000-0005-0000-0000-00003B4A0000}"/>
    <cellStyle name="20% - Accent6 41 4 4" xfId="24985" xr:uid="{00000000-0005-0000-0000-00003C4A0000}"/>
    <cellStyle name="20% - Accent6 41 5" xfId="5449" xr:uid="{00000000-0005-0000-0000-00003D4A0000}"/>
    <cellStyle name="20% - Accent6 41 5 2" xfId="16546" xr:uid="{00000000-0005-0000-0000-00003E4A0000}"/>
    <cellStyle name="20% - Accent6 41 5 2 2" xfId="38810" xr:uid="{00000000-0005-0000-0000-00003F4A0000}"/>
    <cellStyle name="20% - Accent6 41 5 3" xfId="27718" xr:uid="{00000000-0005-0000-0000-0000404A0000}"/>
    <cellStyle name="20% - Accent6 41 6" xfId="11961" xr:uid="{00000000-0005-0000-0000-0000414A0000}"/>
    <cellStyle name="20% - Accent6 41 6 2" xfId="34227" xr:uid="{00000000-0005-0000-0000-0000424A0000}"/>
    <cellStyle name="20% - Accent6 41 7" xfId="23135" xr:uid="{00000000-0005-0000-0000-0000434A0000}"/>
    <cellStyle name="20% - Accent6 42" xfId="863" xr:uid="{00000000-0005-0000-0000-0000444A0000}"/>
    <cellStyle name="20% - Accent6 42 2" xfId="1800" xr:uid="{00000000-0005-0000-0000-0000454A0000}"/>
    <cellStyle name="20% - Accent6 42 2 2" xfId="3613" xr:uid="{00000000-0005-0000-0000-0000464A0000}"/>
    <cellStyle name="20% - Accent6 42 2 2 2" xfId="8196" xr:uid="{00000000-0005-0000-0000-0000474A0000}"/>
    <cellStyle name="20% - Accent6 42 2 2 2 2" xfId="19293" xr:uid="{00000000-0005-0000-0000-0000484A0000}"/>
    <cellStyle name="20% - Accent6 42 2 2 2 2 2" xfId="41557" xr:uid="{00000000-0005-0000-0000-0000494A0000}"/>
    <cellStyle name="20% - Accent6 42 2 2 2 3" xfId="30465" xr:uid="{00000000-0005-0000-0000-00004A4A0000}"/>
    <cellStyle name="20% - Accent6 42 2 2 3" xfId="14710" xr:uid="{00000000-0005-0000-0000-00004B4A0000}"/>
    <cellStyle name="20% - Accent6 42 2 2 3 2" xfId="36975" xr:uid="{00000000-0005-0000-0000-00004C4A0000}"/>
    <cellStyle name="20% - Accent6 42 2 2 4" xfId="25883" xr:uid="{00000000-0005-0000-0000-00004D4A0000}"/>
    <cellStyle name="20% - Accent6 42 2 3" xfId="6387" xr:uid="{00000000-0005-0000-0000-00004E4A0000}"/>
    <cellStyle name="20% - Accent6 42 2 3 2" xfId="17484" xr:uid="{00000000-0005-0000-0000-00004F4A0000}"/>
    <cellStyle name="20% - Accent6 42 2 3 2 2" xfId="39748" xr:uid="{00000000-0005-0000-0000-0000504A0000}"/>
    <cellStyle name="20% - Accent6 42 2 3 3" xfId="28656" xr:uid="{00000000-0005-0000-0000-0000514A0000}"/>
    <cellStyle name="20% - Accent6 42 2 4" xfId="12900" xr:uid="{00000000-0005-0000-0000-0000524A0000}"/>
    <cellStyle name="20% - Accent6 42 2 4 2" xfId="35165" xr:uid="{00000000-0005-0000-0000-0000534A0000}"/>
    <cellStyle name="20% - Accent6 42 2 5" xfId="24073" xr:uid="{00000000-0005-0000-0000-0000544A0000}"/>
    <cellStyle name="20% - Accent6 42 3" xfId="4537" xr:uid="{00000000-0005-0000-0000-0000554A0000}"/>
    <cellStyle name="20% - Accent6 42 3 2" xfId="9120" xr:uid="{00000000-0005-0000-0000-0000564A0000}"/>
    <cellStyle name="20% - Accent6 42 3 2 2" xfId="20217" xr:uid="{00000000-0005-0000-0000-0000574A0000}"/>
    <cellStyle name="20% - Accent6 42 3 2 2 2" xfId="42481" xr:uid="{00000000-0005-0000-0000-0000584A0000}"/>
    <cellStyle name="20% - Accent6 42 3 2 3" xfId="31389" xr:uid="{00000000-0005-0000-0000-0000594A0000}"/>
    <cellStyle name="20% - Accent6 42 3 3" xfId="15634" xr:uid="{00000000-0005-0000-0000-00005A4A0000}"/>
    <cellStyle name="20% - Accent6 42 3 3 2" xfId="37899" xr:uid="{00000000-0005-0000-0000-00005B4A0000}"/>
    <cellStyle name="20% - Accent6 42 3 4" xfId="26807" xr:uid="{00000000-0005-0000-0000-00005C4A0000}"/>
    <cellStyle name="20% - Accent6 42 4" xfId="2728" xr:uid="{00000000-0005-0000-0000-00005D4A0000}"/>
    <cellStyle name="20% - Accent6 42 4 2" xfId="7311" xr:uid="{00000000-0005-0000-0000-00005E4A0000}"/>
    <cellStyle name="20% - Accent6 42 4 2 2" xfId="18408" xr:uid="{00000000-0005-0000-0000-00005F4A0000}"/>
    <cellStyle name="20% - Accent6 42 4 2 2 2" xfId="40672" xr:uid="{00000000-0005-0000-0000-0000604A0000}"/>
    <cellStyle name="20% - Accent6 42 4 2 3" xfId="29580" xr:uid="{00000000-0005-0000-0000-0000614A0000}"/>
    <cellStyle name="20% - Accent6 42 4 3" xfId="13825" xr:uid="{00000000-0005-0000-0000-0000624A0000}"/>
    <cellStyle name="20% - Accent6 42 4 3 2" xfId="36090" xr:uid="{00000000-0005-0000-0000-0000634A0000}"/>
    <cellStyle name="20% - Accent6 42 4 4" xfId="24998" xr:uid="{00000000-0005-0000-0000-0000644A0000}"/>
    <cellStyle name="20% - Accent6 42 5" xfId="5462" xr:uid="{00000000-0005-0000-0000-0000654A0000}"/>
    <cellStyle name="20% - Accent6 42 5 2" xfId="16559" xr:uid="{00000000-0005-0000-0000-0000664A0000}"/>
    <cellStyle name="20% - Accent6 42 5 2 2" xfId="38823" xr:uid="{00000000-0005-0000-0000-0000674A0000}"/>
    <cellStyle name="20% - Accent6 42 5 3" xfId="27731" xr:uid="{00000000-0005-0000-0000-0000684A0000}"/>
    <cellStyle name="20% - Accent6 42 6" xfId="11974" xr:uid="{00000000-0005-0000-0000-0000694A0000}"/>
    <cellStyle name="20% - Accent6 42 6 2" xfId="34240" xr:uid="{00000000-0005-0000-0000-00006A4A0000}"/>
    <cellStyle name="20% - Accent6 42 7" xfId="23148" xr:uid="{00000000-0005-0000-0000-00006B4A0000}"/>
    <cellStyle name="20% - Accent6 43" xfId="876" xr:uid="{00000000-0005-0000-0000-00006C4A0000}"/>
    <cellStyle name="20% - Accent6 43 2" xfId="1813" xr:uid="{00000000-0005-0000-0000-00006D4A0000}"/>
    <cellStyle name="20% - Accent6 43 2 2" xfId="3626" xr:uid="{00000000-0005-0000-0000-00006E4A0000}"/>
    <cellStyle name="20% - Accent6 43 2 2 2" xfId="8209" xr:uid="{00000000-0005-0000-0000-00006F4A0000}"/>
    <cellStyle name="20% - Accent6 43 2 2 2 2" xfId="19306" xr:uid="{00000000-0005-0000-0000-0000704A0000}"/>
    <cellStyle name="20% - Accent6 43 2 2 2 2 2" xfId="41570" xr:uid="{00000000-0005-0000-0000-0000714A0000}"/>
    <cellStyle name="20% - Accent6 43 2 2 2 3" xfId="30478" xr:uid="{00000000-0005-0000-0000-0000724A0000}"/>
    <cellStyle name="20% - Accent6 43 2 2 3" xfId="14723" xr:uid="{00000000-0005-0000-0000-0000734A0000}"/>
    <cellStyle name="20% - Accent6 43 2 2 3 2" xfId="36988" xr:uid="{00000000-0005-0000-0000-0000744A0000}"/>
    <cellStyle name="20% - Accent6 43 2 2 4" xfId="25896" xr:uid="{00000000-0005-0000-0000-0000754A0000}"/>
    <cellStyle name="20% - Accent6 43 2 3" xfId="6400" xr:uid="{00000000-0005-0000-0000-0000764A0000}"/>
    <cellStyle name="20% - Accent6 43 2 3 2" xfId="17497" xr:uid="{00000000-0005-0000-0000-0000774A0000}"/>
    <cellStyle name="20% - Accent6 43 2 3 2 2" xfId="39761" xr:uid="{00000000-0005-0000-0000-0000784A0000}"/>
    <cellStyle name="20% - Accent6 43 2 3 3" xfId="28669" xr:uid="{00000000-0005-0000-0000-0000794A0000}"/>
    <cellStyle name="20% - Accent6 43 2 4" xfId="12913" xr:uid="{00000000-0005-0000-0000-00007A4A0000}"/>
    <cellStyle name="20% - Accent6 43 2 4 2" xfId="35178" xr:uid="{00000000-0005-0000-0000-00007B4A0000}"/>
    <cellStyle name="20% - Accent6 43 2 5" xfId="24086" xr:uid="{00000000-0005-0000-0000-00007C4A0000}"/>
    <cellStyle name="20% - Accent6 43 3" xfId="4550" xr:uid="{00000000-0005-0000-0000-00007D4A0000}"/>
    <cellStyle name="20% - Accent6 43 3 2" xfId="9133" xr:uid="{00000000-0005-0000-0000-00007E4A0000}"/>
    <cellStyle name="20% - Accent6 43 3 2 2" xfId="20230" xr:uid="{00000000-0005-0000-0000-00007F4A0000}"/>
    <cellStyle name="20% - Accent6 43 3 2 2 2" xfId="42494" xr:uid="{00000000-0005-0000-0000-0000804A0000}"/>
    <cellStyle name="20% - Accent6 43 3 2 3" xfId="31402" xr:uid="{00000000-0005-0000-0000-0000814A0000}"/>
    <cellStyle name="20% - Accent6 43 3 3" xfId="15647" xr:uid="{00000000-0005-0000-0000-0000824A0000}"/>
    <cellStyle name="20% - Accent6 43 3 3 2" xfId="37912" xr:uid="{00000000-0005-0000-0000-0000834A0000}"/>
    <cellStyle name="20% - Accent6 43 3 4" xfId="26820" xr:uid="{00000000-0005-0000-0000-0000844A0000}"/>
    <cellStyle name="20% - Accent6 43 4" xfId="2741" xr:uid="{00000000-0005-0000-0000-0000854A0000}"/>
    <cellStyle name="20% - Accent6 43 4 2" xfId="7324" xr:uid="{00000000-0005-0000-0000-0000864A0000}"/>
    <cellStyle name="20% - Accent6 43 4 2 2" xfId="18421" xr:uid="{00000000-0005-0000-0000-0000874A0000}"/>
    <cellStyle name="20% - Accent6 43 4 2 2 2" xfId="40685" xr:uid="{00000000-0005-0000-0000-0000884A0000}"/>
    <cellStyle name="20% - Accent6 43 4 2 3" xfId="29593" xr:uid="{00000000-0005-0000-0000-0000894A0000}"/>
    <cellStyle name="20% - Accent6 43 4 3" xfId="13838" xr:uid="{00000000-0005-0000-0000-00008A4A0000}"/>
    <cellStyle name="20% - Accent6 43 4 3 2" xfId="36103" xr:uid="{00000000-0005-0000-0000-00008B4A0000}"/>
    <cellStyle name="20% - Accent6 43 4 4" xfId="25011" xr:uid="{00000000-0005-0000-0000-00008C4A0000}"/>
    <cellStyle name="20% - Accent6 43 5" xfId="5475" xr:uid="{00000000-0005-0000-0000-00008D4A0000}"/>
    <cellStyle name="20% - Accent6 43 5 2" xfId="16572" xr:uid="{00000000-0005-0000-0000-00008E4A0000}"/>
    <cellStyle name="20% - Accent6 43 5 2 2" xfId="38836" xr:uid="{00000000-0005-0000-0000-00008F4A0000}"/>
    <cellStyle name="20% - Accent6 43 5 3" xfId="27744" xr:uid="{00000000-0005-0000-0000-0000904A0000}"/>
    <cellStyle name="20% - Accent6 43 6" xfId="11987" xr:uid="{00000000-0005-0000-0000-0000914A0000}"/>
    <cellStyle name="20% - Accent6 43 6 2" xfId="34253" xr:uid="{00000000-0005-0000-0000-0000924A0000}"/>
    <cellStyle name="20% - Accent6 43 7" xfId="23161" xr:uid="{00000000-0005-0000-0000-0000934A0000}"/>
    <cellStyle name="20% - Accent6 44" xfId="889" xr:uid="{00000000-0005-0000-0000-0000944A0000}"/>
    <cellStyle name="20% - Accent6 44 2" xfId="1826" xr:uid="{00000000-0005-0000-0000-0000954A0000}"/>
    <cellStyle name="20% - Accent6 44 2 2" xfId="3639" xr:uid="{00000000-0005-0000-0000-0000964A0000}"/>
    <cellStyle name="20% - Accent6 44 2 2 2" xfId="8222" xr:uid="{00000000-0005-0000-0000-0000974A0000}"/>
    <cellStyle name="20% - Accent6 44 2 2 2 2" xfId="19319" xr:uid="{00000000-0005-0000-0000-0000984A0000}"/>
    <cellStyle name="20% - Accent6 44 2 2 2 2 2" xfId="41583" xr:uid="{00000000-0005-0000-0000-0000994A0000}"/>
    <cellStyle name="20% - Accent6 44 2 2 2 3" xfId="30491" xr:uid="{00000000-0005-0000-0000-00009A4A0000}"/>
    <cellStyle name="20% - Accent6 44 2 2 3" xfId="14736" xr:uid="{00000000-0005-0000-0000-00009B4A0000}"/>
    <cellStyle name="20% - Accent6 44 2 2 3 2" xfId="37001" xr:uid="{00000000-0005-0000-0000-00009C4A0000}"/>
    <cellStyle name="20% - Accent6 44 2 2 4" xfId="25909" xr:uid="{00000000-0005-0000-0000-00009D4A0000}"/>
    <cellStyle name="20% - Accent6 44 2 3" xfId="6413" xr:uid="{00000000-0005-0000-0000-00009E4A0000}"/>
    <cellStyle name="20% - Accent6 44 2 3 2" xfId="17510" xr:uid="{00000000-0005-0000-0000-00009F4A0000}"/>
    <cellStyle name="20% - Accent6 44 2 3 2 2" xfId="39774" xr:uid="{00000000-0005-0000-0000-0000A04A0000}"/>
    <cellStyle name="20% - Accent6 44 2 3 3" xfId="28682" xr:uid="{00000000-0005-0000-0000-0000A14A0000}"/>
    <cellStyle name="20% - Accent6 44 2 4" xfId="12926" xr:uid="{00000000-0005-0000-0000-0000A24A0000}"/>
    <cellStyle name="20% - Accent6 44 2 4 2" xfId="35191" xr:uid="{00000000-0005-0000-0000-0000A34A0000}"/>
    <cellStyle name="20% - Accent6 44 2 5" xfId="24099" xr:uid="{00000000-0005-0000-0000-0000A44A0000}"/>
    <cellStyle name="20% - Accent6 44 3" xfId="4563" xr:uid="{00000000-0005-0000-0000-0000A54A0000}"/>
    <cellStyle name="20% - Accent6 44 3 2" xfId="9146" xr:uid="{00000000-0005-0000-0000-0000A64A0000}"/>
    <cellStyle name="20% - Accent6 44 3 2 2" xfId="20243" xr:uid="{00000000-0005-0000-0000-0000A74A0000}"/>
    <cellStyle name="20% - Accent6 44 3 2 2 2" xfId="42507" xr:uid="{00000000-0005-0000-0000-0000A84A0000}"/>
    <cellStyle name="20% - Accent6 44 3 2 3" xfId="31415" xr:uid="{00000000-0005-0000-0000-0000A94A0000}"/>
    <cellStyle name="20% - Accent6 44 3 3" xfId="15660" xr:uid="{00000000-0005-0000-0000-0000AA4A0000}"/>
    <cellStyle name="20% - Accent6 44 3 3 2" xfId="37925" xr:uid="{00000000-0005-0000-0000-0000AB4A0000}"/>
    <cellStyle name="20% - Accent6 44 3 4" xfId="26833" xr:uid="{00000000-0005-0000-0000-0000AC4A0000}"/>
    <cellStyle name="20% - Accent6 44 4" xfId="2754" xr:uid="{00000000-0005-0000-0000-0000AD4A0000}"/>
    <cellStyle name="20% - Accent6 44 4 2" xfId="7337" xr:uid="{00000000-0005-0000-0000-0000AE4A0000}"/>
    <cellStyle name="20% - Accent6 44 4 2 2" xfId="18434" xr:uid="{00000000-0005-0000-0000-0000AF4A0000}"/>
    <cellStyle name="20% - Accent6 44 4 2 2 2" xfId="40698" xr:uid="{00000000-0005-0000-0000-0000B04A0000}"/>
    <cellStyle name="20% - Accent6 44 4 2 3" xfId="29606" xr:uid="{00000000-0005-0000-0000-0000B14A0000}"/>
    <cellStyle name="20% - Accent6 44 4 3" xfId="13851" xr:uid="{00000000-0005-0000-0000-0000B24A0000}"/>
    <cellStyle name="20% - Accent6 44 4 3 2" xfId="36116" xr:uid="{00000000-0005-0000-0000-0000B34A0000}"/>
    <cellStyle name="20% - Accent6 44 4 4" xfId="25024" xr:uid="{00000000-0005-0000-0000-0000B44A0000}"/>
    <cellStyle name="20% - Accent6 44 5" xfId="5488" xr:uid="{00000000-0005-0000-0000-0000B54A0000}"/>
    <cellStyle name="20% - Accent6 44 5 2" xfId="16585" xr:uid="{00000000-0005-0000-0000-0000B64A0000}"/>
    <cellStyle name="20% - Accent6 44 5 2 2" xfId="38849" xr:uid="{00000000-0005-0000-0000-0000B74A0000}"/>
    <cellStyle name="20% - Accent6 44 5 3" xfId="27757" xr:uid="{00000000-0005-0000-0000-0000B84A0000}"/>
    <cellStyle name="20% - Accent6 44 6" xfId="12000" xr:uid="{00000000-0005-0000-0000-0000B94A0000}"/>
    <cellStyle name="20% - Accent6 44 6 2" xfId="34266" xr:uid="{00000000-0005-0000-0000-0000BA4A0000}"/>
    <cellStyle name="20% - Accent6 44 7" xfId="23174" xr:uid="{00000000-0005-0000-0000-0000BB4A0000}"/>
    <cellStyle name="20% - Accent6 45" xfId="902" xr:uid="{00000000-0005-0000-0000-0000BC4A0000}"/>
    <cellStyle name="20% - Accent6 45 2" xfId="1839" xr:uid="{00000000-0005-0000-0000-0000BD4A0000}"/>
    <cellStyle name="20% - Accent6 45 2 2" xfId="3652" xr:uid="{00000000-0005-0000-0000-0000BE4A0000}"/>
    <cellStyle name="20% - Accent6 45 2 2 2" xfId="8235" xr:uid="{00000000-0005-0000-0000-0000BF4A0000}"/>
    <cellStyle name="20% - Accent6 45 2 2 2 2" xfId="19332" xr:uid="{00000000-0005-0000-0000-0000C04A0000}"/>
    <cellStyle name="20% - Accent6 45 2 2 2 2 2" xfId="41596" xr:uid="{00000000-0005-0000-0000-0000C14A0000}"/>
    <cellStyle name="20% - Accent6 45 2 2 2 3" xfId="30504" xr:uid="{00000000-0005-0000-0000-0000C24A0000}"/>
    <cellStyle name="20% - Accent6 45 2 2 3" xfId="14749" xr:uid="{00000000-0005-0000-0000-0000C34A0000}"/>
    <cellStyle name="20% - Accent6 45 2 2 3 2" xfId="37014" xr:uid="{00000000-0005-0000-0000-0000C44A0000}"/>
    <cellStyle name="20% - Accent6 45 2 2 4" xfId="25922" xr:uid="{00000000-0005-0000-0000-0000C54A0000}"/>
    <cellStyle name="20% - Accent6 45 2 3" xfId="6426" xr:uid="{00000000-0005-0000-0000-0000C64A0000}"/>
    <cellStyle name="20% - Accent6 45 2 3 2" xfId="17523" xr:uid="{00000000-0005-0000-0000-0000C74A0000}"/>
    <cellStyle name="20% - Accent6 45 2 3 2 2" xfId="39787" xr:uid="{00000000-0005-0000-0000-0000C84A0000}"/>
    <cellStyle name="20% - Accent6 45 2 3 3" xfId="28695" xr:uid="{00000000-0005-0000-0000-0000C94A0000}"/>
    <cellStyle name="20% - Accent6 45 2 4" xfId="12939" xr:uid="{00000000-0005-0000-0000-0000CA4A0000}"/>
    <cellStyle name="20% - Accent6 45 2 4 2" xfId="35204" xr:uid="{00000000-0005-0000-0000-0000CB4A0000}"/>
    <cellStyle name="20% - Accent6 45 2 5" xfId="24112" xr:uid="{00000000-0005-0000-0000-0000CC4A0000}"/>
    <cellStyle name="20% - Accent6 45 3" xfId="4576" xr:uid="{00000000-0005-0000-0000-0000CD4A0000}"/>
    <cellStyle name="20% - Accent6 45 3 2" xfId="9159" xr:uid="{00000000-0005-0000-0000-0000CE4A0000}"/>
    <cellStyle name="20% - Accent6 45 3 2 2" xfId="20256" xr:uid="{00000000-0005-0000-0000-0000CF4A0000}"/>
    <cellStyle name="20% - Accent6 45 3 2 2 2" xfId="42520" xr:uid="{00000000-0005-0000-0000-0000D04A0000}"/>
    <cellStyle name="20% - Accent6 45 3 2 3" xfId="31428" xr:uid="{00000000-0005-0000-0000-0000D14A0000}"/>
    <cellStyle name="20% - Accent6 45 3 3" xfId="15673" xr:uid="{00000000-0005-0000-0000-0000D24A0000}"/>
    <cellStyle name="20% - Accent6 45 3 3 2" xfId="37938" xr:uid="{00000000-0005-0000-0000-0000D34A0000}"/>
    <cellStyle name="20% - Accent6 45 3 4" xfId="26846" xr:uid="{00000000-0005-0000-0000-0000D44A0000}"/>
    <cellStyle name="20% - Accent6 45 4" xfId="2767" xr:uid="{00000000-0005-0000-0000-0000D54A0000}"/>
    <cellStyle name="20% - Accent6 45 4 2" xfId="7350" xr:uid="{00000000-0005-0000-0000-0000D64A0000}"/>
    <cellStyle name="20% - Accent6 45 4 2 2" xfId="18447" xr:uid="{00000000-0005-0000-0000-0000D74A0000}"/>
    <cellStyle name="20% - Accent6 45 4 2 2 2" xfId="40711" xr:uid="{00000000-0005-0000-0000-0000D84A0000}"/>
    <cellStyle name="20% - Accent6 45 4 2 3" xfId="29619" xr:uid="{00000000-0005-0000-0000-0000D94A0000}"/>
    <cellStyle name="20% - Accent6 45 4 3" xfId="13864" xr:uid="{00000000-0005-0000-0000-0000DA4A0000}"/>
    <cellStyle name="20% - Accent6 45 4 3 2" xfId="36129" xr:uid="{00000000-0005-0000-0000-0000DB4A0000}"/>
    <cellStyle name="20% - Accent6 45 4 4" xfId="25037" xr:uid="{00000000-0005-0000-0000-0000DC4A0000}"/>
    <cellStyle name="20% - Accent6 45 5" xfId="5501" xr:uid="{00000000-0005-0000-0000-0000DD4A0000}"/>
    <cellStyle name="20% - Accent6 45 5 2" xfId="16598" xr:uid="{00000000-0005-0000-0000-0000DE4A0000}"/>
    <cellStyle name="20% - Accent6 45 5 2 2" xfId="38862" xr:uid="{00000000-0005-0000-0000-0000DF4A0000}"/>
    <cellStyle name="20% - Accent6 45 5 3" xfId="27770" xr:uid="{00000000-0005-0000-0000-0000E04A0000}"/>
    <cellStyle name="20% - Accent6 45 6" xfId="12013" xr:uid="{00000000-0005-0000-0000-0000E14A0000}"/>
    <cellStyle name="20% - Accent6 45 6 2" xfId="34279" xr:uid="{00000000-0005-0000-0000-0000E24A0000}"/>
    <cellStyle name="20% - Accent6 45 7" xfId="23187" xr:uid="{00000000-0005-0000-0000-0000E34A0000}"/>
    <cellStyle name="20% - Accent6 46" xfId="916" xr:uid="{00000000-0005-0000-0000-0000E44A0000}"/>
    <cellStyle name="20% - Accent6 46 2" xfId="1853" xr:uid="{00000000-0005-0000-0000-0000E54A0000}"/>
    <cellStyle name="20% - Accent6 46 2 2" xfId="3665" xr:uid="{00000000-0005-0000-0000-0000E64A0000}"/>
    <cellStyle name="20% - Accent6 46 2 2 2" xfId="8248" xr:uid="{00000000-0005-0000-0000-0000E74A0000}"/>
    <cellStyle name="20% - Accent6 46 2 2 2 2" xfId="19345" xr:uid="{00000000-0005-0000-0000-0000E84A0000}"/>
    <cellStyle name="20% - Accent6 46 2 2 2 2 2" xfId="41609" xr:uid="{00000000-0005-0000-0000-0000E94A0000}"/>
    <cellStyle name="20% - Accent6 46 2 2 2 3" xfId="30517" xr:uid="{00000000-0005-0000-0000-0000EA4A0000}"/>
    <cellStyle name="20% - Accent6 46 2 2 3" xfId="14762" xr:uid="{00000000-0005-0000-0000-0000EB4A0000}"/>
    <cellStyle name="20% - Accent6 46 2 2 3 2" xfId="37027" xr:uid="{00000000-0005-0000-0000-0000EC4A0000}"/>
    <cellStyle name="20% - Accent6 46 2 2 4" xfId="25935" xr:uid="{00000000-0005-0000-0000-0000ED4A0000}"/>
    <cellStyle name="20% - Accent6 46 2 3" xfId="6439" xr:uid="{00000000-0005-0000-0000-0000EE4A0000}"/>
    <cellStyle name="20% - Accent6 46 2 3 2" xfId="17536" xr:uid="{00000000-0005-0000-0000-0000EF4A0000}"/>
    <cellStyle name="20% - Accent6 46 2 3 2 2" xfId="39800" xr:uid="{00000000-0005-0000-0000-0000F04A0000}"/>
    <cellStyle name="20% - Accent6 46 2 3 3" xfId="28708" xr:uid="{00000000-0005-0000-0000-0000F14A0000}"/>
    <cellStyle name="20% - Accent6 46 2 4" xfId="12952" xr:uid="{00000000-0005-0000-0000-0000F24A0000}"/>
    <cellStyle name="20% - Accent6 46 2 4 2" xfId="35217" xr:uid="{00000000-0005-0000-0000-0000F34A0000}"/>
    <cellStyle name="20% - Accent6 46 2 5" xfId="24125" xr:uid="{00000000-0005-0000-0000-0000F44A0000}"/>
    <cellStyle name="20% - Accent6 46 3" xfId="4589" xr:uid="{00000000-0005-0000-0000-0000F54A0000}"/>
    <cellStyle name="20% - Accent6 46 3 2" xfId="9172" xr:uid="{00000000-0005-0000-0000-0000F64A0000}"/>
    <cellStyle name="20% - Accent6 46 3 2 2" xfId="20269" xr:uid="{00000000-0005-0000-0000-0000F74A0000}"/>
    <cellStyle name="20% - Accent6 46 3 2 2 2" xfId="42533" xr:uid="{00000000-0005-0000-0000-0000F84A0000}"/>
    <cellStyle name="20% - Accent6 46 3 2 3" xfId="31441" xr:uid="{00000000-0005-0000-0000-0000F94A0000}"/>
    <cellStyle name="20% - Accent6 46 3 3" xfId="15686" xr:uid="{00000000-0005-0000-0000-0000FA4A0000}"/>
    <cellStyle name="20% - Accent6 46 3 3 2" xfId="37951" xr:uid="{00000000-0005-0000-0000-0000FB4A0000}"/>
    <cellStyle name="20% - Accent6 46 3 4" xfId="26859" xr:uid="{00000000-0005-0000-0000-0000FC4A0000}"/>
    <cellStyle name="20% - Accent6 46 4" xfId="2780" xr:uid="{00000000-0005-0000-0000-0000FD4A0000}"/>
    <cellStyle name="20% - Accent6 46 4 2" xfId="7363" xr:uid="{00000000-0005-0000-0000-0000FE4A0000}"/>
    <cellStyle name="20% - Accent6 46 4 2 2" xfId="18460" xr:uid="{00000000-0005-0000-0000-0000FF4A0000}"/>
    <cellStyle name="20% - Accent6 46 4 2 2 2" xfId="40724" xr:uid="{00000000-0005-0000-0000-0000004B0000}"/>
    <cellStyle name="20% - Accent6 46 4 2 3" xfId="29632" xr:uid="{00000000-0005-0000-0000-0000014B0000}"/>
    <cellStyle name="20% - Accent6 46 4 3" xfId="13877" xr:uid="{00000000-0005-0000-0000-0000024B0000}"/>
    <cellStyle name="20% - Accent6 46 4 3 2" xfId="36142" xr:uid="{00000000-0005-0000-0000-0000034B0000}"/>
    <cellStyle name="20% - Accent6 46 4 4" xfId="25050" xr:uid="{00000000-0005-0000-0000-0000044B0000}"/>
    <cellStyle name="20% - Accent6 46 5" xfId="5514" xr:uid="{00000000-0005-0000-0000-0000054B0000}"/>
    <cellStyle name="20% - Accent6 46 5 2" xfId="16611" xr:uid="{00000000-0005-0000-0000-0000064B0000}"/>
    <cellStyle name="20% - Accent6 46 5 2 2" xfId="38875" xr:uid="{00000000-0005-0000-0000-0000074B0000}"/>
    <cellStyle name="20% - Accent6 46 5 3" xfId="27783" xr:uid="{00000000-0005-0000-0000-0000084B0000}"/>
    <cellStyle name="20% - Accent6 46 6" xfId="12026" xr:uid="{00000000-0005-0000-0000-0000094B0000}"/>
    <cellStyle name="20% - Accent6 46 6 2" xfId="34292" xr:uid="{00000000-0005-0000-0000-00000A4B0000}"/>
    <cellStyle name="20% - Accent6 46 7" xfId="23200" xr:uid="{00000000-0005-0000-0000-00000B4B0000}"/>
    <cellStyle name="20% - Accent6 47" xfId="929" xr:uid="{00000000-0005-0000-0000-00000C4B0000}"/>
    <cellStyle name="20% - Accent6 47 2" xfId="1866" xr:uid="{00000000-0005-0000-0000-00000D4B0000}"/>
    <cellStyle name="20% - Accent6 47 2 2" xfId="3678" xr:uid="{00000000-0005-0000-0000-00000E4B0000}"/>
    <cellStyle name="20% - Accent6 47 2 2 2" xfId="8261" xr:uid="{00000000-0005-0000-0000-00000F4B0000}"/>
    <cellStyle name="20% - Accent6 47 2 2 2 2" xfId="19358" xr:uid="{00000000-0005-0000-0000-0000104B0000}"/>
    <cellStyle name="20% - Accent6 47 2 2 2 2 2" xfId="41622" xr:uid="{00000000-0005-0000-0000-0000114B0000}"/>
    <cellStyle name="20% - Accent6 47 2 2 2 3" xfId="30530" xr:uid="{00000000-0005-0000-0000-0000124B0000}"/>
    <cellStyle name="20% - Accent6 47 2 2 3" xfId="14775" xr:uid="{00000000-0005-0000-0000-0000134B0000}"/>
    <cellStyle name="20% - Accent6 47 2 2 3 2" xfId="37040" xr:uid="{00000000-0005-0000-0000-0000144B0000}"/>
    <cellStyle name="20% - Accent6 47 2 2 4" xfId="25948" xr:uid="{00000000-0005-0000-0000-0000154B0000}"/>
    <cellStyle name="20% - Accent6 47 2 3" xfId="6452" xr:uid="{00000000-0005-0000-0000-0000164B0000}"/>
    <cellStyle name="20% - Accent6 47 2 3 2" xfId="17549" xr:uid="{00000000-0005-0000-0000-0000174B0000}"/>
    <cellStyle name="20% - Accent6 47 2 3 2 2" xfId="39813" xr:uid="{00000000-0005-0000-0000-0000184B0000}"/>
    <cellStyle name="20% - Accent6 47 2 3 3" xfId="28721" xr:uid="{00000000-0005-0000-0000-0000194B0000}"/>
    <cellStyle name="20% - Accent6 47 2 4" xfId="12965" xr:uid="{00000000-0005-0000-0000-00001A4B0000}"/>
    <cellStyle name="20% - Accent6 47 2 4 2" xfId="35230" xr:uid="{00000000-0005-0000-0000-00001B4B0000}"/>
    <cellStyle name="20% - Accent6 47 2 5" xfId="24138" xr:uid="{00000000-0005-0000-0000-00001C4B0000}"/>
    <cellStyle name="20% - Accent6 47 3" xfId="4602" xr:uid="{00000000-0005-0000-0000-00001D4B0000}"/>
    <cellStyle name="20% - Accent6 47 3 2" xfId="9185" xr:uid="{00000000-0005-0000-0000-00001E4B0000}"/>
    <cellStyle name="20% - Accent6 47 3 2 2" xfId="20282" xr:uid="{00000000-0005-0000-0000-00001F4B0000}"/>
    <cellStyle name="20% - Accent6 47 3 2 2 2" xfId="42546" xr:uid="{00000000-0005-0000-0000-0000204B0000}"/>
    <cellStyle name="20% - Accent6 47 3 2 3" xfId="31454" xr:uid="{00000000-0005-0000-0000-0000214B0000}"/>
    <cellStyle name="20% - Accent6 47 3 3" xfId="15699" xr:uid="{00000000-0005-0000-0000-0000224B0000}"/>
    <cellStyle name="20% - Accent6 47 3 3 2" xfId="37964" xr:uid="{00000000-0005-0000-0000-0000234B0000}"/>
    <cellStyle name="20% - Accent6 47 3 4" xfId="26872" xr:uid="{00000000-0005-0000-0000-0000244B0000}"/>
    <cellStyle name="20% - Accent6 47 4" xfId="2793" xr:uid="{00000000-0005-0000-0000-0000254B0000}"/>
    <cellStyle name="20% - Accent6 47 4 2" xfId="7376" xr:uid="{00000000-0005-0000-0000-0000264B0000}"/>
    <cellStyle name="20% - Accent6 47 4 2 2" xfId="18473" xr:uid="{00000000-0005-0000-0000-0000274B0000}"/>
    <cellStyle name="20% - Accent6 47 4 2 2 2" xfId="40737" xr:uid="{00000000-0005-0000-0000-0000284B0000}"/>
    <cellStyle name="20% - Accent6 47 4 2 3" xfId="29645" xr:uid="{00000000-0005-0000-0000-0000294B0000}"/>
    <cellStyle name="20% - Accent6 47 4 3" xfId="13890" xr:uid="{00000000-0005-0000-0000-00002A4B0000}"/>
    <cellStyle name="20% - Accent6 47 4 3 2" xfId="36155" xr:uid="{00000000-0005-0000-0000-00002B4B0000}"/>
    <cellStyle name="20% - Accent6 47 4 4" xfId="25063" xr:uid="{00000000-0005-0000-0000-00002C4B0000}"/>
    <cellStyle name="20% - Accent6 47 5" xfId="5527" xr:uid="{00000000-0005-0000-0000-00002D4B0000}"/>
    <cellStyle name="20% - Accent6 47 5 2" xfId="16624" xr:uid="{00000000-0005-0000-0000-00002E4B0000}"/>
    <cellStyle name="20% - Accent6 47 5 2 2" xfId="38888" xr:uid="{00000000-0005-0000-0000-00002F4B0000}"/>
    <cellStyle name="20% - Accent6 47 5 3" xfId="27796" xr:uid="{00000000-0005-0000-0000-0000304B0000}"/>
    <cellStyle name="20% - Accent6 47 6" xfId="12039" xr:uid="{00000000-0005-0000-0000-0000314B0000}"/>
    <cellStyle name="20% - Accent6 47 6 2" xfId="34305" xr:uid="{00000000-0005-0000-0000-0000324B0000}"/>
    <cellStyle name="20% - Accent6 47 7" xfId="23213" xr:uid="{00000000-0005-0000-0000-0000334B0000}"/>
    <cellStyle name="20% - Accent6 48" xfId="942" xr:uid="{00000000-0005-0000-0000-0000344B0000}"/>
    <cellStyle name="20% - Accent6 48 2" xfId="1879" xr:uid="{00000000-0005-0000-0000-0000354B0000}"/>
    <cellStyle name="20% - Accent6 48 2 2" xfId="3691" xr:uid="{00000000-0005-0000-0000-0000364B0000}"/>
    <cellStyle name="20% - Accent6 48 2 2 2" xfId="8274" xr:uid="{00000000-0005-0000-0000-0000374B0000}"/>
    <cellStyle name="20% - Accent6 48 2 2 2 2" xfId="19371" xr:uid="{00000000-0005-0000-0000-0000384B0000}"/>
    <cellStyle name="20% - Accent6 48 2 2 2 2 2" xfId="41635" xr:uid="{00000000-0005-0000-0000-0000394B0000}"/>
    <cellStyle name="20% - Accent6 48 2 2 2 3" xfId="30543" xr:uid="{00000000-0005-0000-0000-00003A4B0000}"/>
    <cellStyle name="20% - Accent6 48 2 2 3" xfId="14788" xr:uid="{00000000-0005-0000-0000-00003B4B0000}"/>
    <cellStyle name="20% - Accent6 48 2 2 3 2" xfId="37053" xr:uid="{00000000-0005-0000-0000-00003C4B0000}"/>
    <cellStyle name="20% - Accent6 48 2 2 4" xfId="25961" xr:uid="{00000000-0005-0000-0000-00003D4B0000}"/>
    <cellStyle name="20% - Accent6 48 2 3" xfId="6465" xr:uid="{00000000-0005-0000-0000-00003E4B0000}"/>
    <cellStyle name="20% - Accent6 48 2 3 2" xfId="17562" xr:uid="{00000000-0005-0000-0000-00003F4B0000}"/>
    <cellStyle name="20% - Accent6 48 2 3 2 2" xfId="39826" xr:uid="{00000000-0005-0000-0000-0000404B0000}"/>
    <cellStyle name="20% - Accent6 48 2 3 3" xfId="28734" xr:uid="{00000000-0005-0000-0000-0000414B0000}"/>
    <cellStyle name="20% - Accent6 48 2 4" xfId="12978" xr:uid="{00000000-0005-0000-0000-0000424B0000}"/>
    <cellStyle name="20% - Accent6 48 2 4 2" xfId="35243" xr:uid="{00000000-0005-0000-0000-0000434B0000}"/>
    <cellStyle name="20% - Accent6 48 2 5" xfId="24151" xr:uid="{00000000-0005-0000-0000-0000444B0000}"/>
    <cellStyle name="20% - Accent6 48 3" xfId="4615" xr:uid="{00000000-0005-0000-0000-0000454B0000}"/>
    <cellStyle name="20% - Accent6 48 3 2" xfId="9198" xr:uid="{00000000-0005-0000-0000-0000464B0000}"/>
    <cellStyle name="20% - Accent6 48 3 2 2" xfId="20295" xr:uid="{00000000-0005-0000-0000-0000474B0000}"/>
    <cellStyle name="20% - Accent6 48 3 2 2 2" xfId="42559" xr:uid="{00000000-0005-0000-0000-0000484B0000}"/>
    <cellStyle name="20% - Accent6 48 3 2 3" xfId="31467" xr:uid="{00000000-0005-0000-0000-0000494B0000}"/>
    <cellStyle name="20% - Accent6 48 3 3" xfId="15712" xr:uid="{00000000-0005-0000-0000-00004A4B0000}"/>
    <cellStyle name="20% - Accent6 48 3 3 2" xfId="37977" xr:uid="{00000000-0005-0000-0000-00004B4B0000}"/>
    <cellStyle name="20% - Accent6 48 3 4" xfId="26885" xr:uid="{00000000-0005-0000-0000-00004C4B0000}"/>
    <cellStyle name="20% - Accent6 48 4" xfId="2806" xr:uid="{00000000-0005-0000-0000-00004D4B0000}"/>
    <cellStyle name="20% - Accent6 48 4 2" xfId="7389" xr:uid="{00000000-0005-0000-0000-00004E4B0000}"/>
    <cellStyle name="20% - Accent6 48 4 2 2" xfId="18486" xr:uid="{00000000-0005-0000-0000-00004F4B0000}"/>
    <cellStyle name="20% - Accent6 48 4 2 2 2" xfId="40750" xr:uid="{00000000-0005-0000-0000-0000504B0000}"/>
    <cellStyle name="20% - Accent6 48 4 2 3" xfId="29658" xr:uid="{00000000-0005-0000-0000-0000514B0000}"/>
    <cellStyle name="20% - Accent6 48 4 3" xfId="13903" xr:uid="{00000000-0005-0000-0000-0000524B0000}"/>
    <cellStyle name="20% - Accent6 48 4 3 2" xfId="36168" xr:uid="{00000000-0005-0000-0000-0000534B0000}"/>
    <cellStyle name="20% - Accent6 48 4 4" xfId="25076" xr:uid="{00000000-0005-0000-0000-0000544B0000}"/>
    <cellStyle name="20% - Accent6 48 5" xfId="5540" xr:uid="{00000000-0005-0000-0000-0000554B0000}"/>
    <cellStyle name="20% - Accent6 48 5 2" xfId="16637" xr:uid="{00000000-0005-0000-0000-0000564B0000}"/>
    <cellStyle name="20% - Accent6 48 5 2 2" xfId="38901" xr:uid="{00000000-0005-0000-0000-0000574B0000}"/>
    <cellStyle name="20% - Accent6 48 5 3" xfId="27809" xr:uid="{00000000-0005-0000-0000-0000584B0000}"/>
    <cellStyle name="20% - Accent6 48 6" xfId="12052" xr:uid="{00000000-0005-0000-0000-0000594B0000}"/>
    <cellStyle name="20% - Accent6 48 6 2" xfId="34318" xr:uid="{00000000-0005-0000-0000-00005A4B0000}"/>
    <cellStyle name="20% - Accent6 48 7" xfId="23226" xr:uid="{00000000-0005-0000-0000-00005B4B0000}"/>
    <cellStyle name="20% - Accent6 49" xfId="955" xr:uid="{00000000-0005-0000-0000-00005C4B0000}"/>
    <cellStyle name="20% - Accent6 49 2" xfId="1892" xr:uid="{00000000-0005-0000-0000-00005D4B0000}"/>
    <cellStyle name="20% - Accent6 49 2 2" xfId="3704" xr:uid="{00000000-0005-0000-0000-00005E4B0000}"/>
    <cellStyle name="20% - Accent6 49 2 2 2" xfId="8287" xr:uid="{00000000-0005-0000-0000-00005F4B0000}"/>
    <cellStyle name="20% - Accent6 49 2 2 2 2" xfId="19384" xr:uid="{00000000-0005-0000-0000-0000604B0000}"/>
    <cellStyle name="20% - Accent6 49 2 2 2 2 2" xfId="41648" xr:uid="{00000000-0005-0000-0000-0000614B0000}"/>
    <cellStyle name="20% - Accent6 49 2 2 2 3" xfId="30556" xr:uid="{00000000-0005-0000-0000-0000624B0000}"/>
    <cellStyle name="20% - Accent6 49 2 2 3" xfId="14801" xr:uid="{00000000-0005-0000-0000-0000634B0000}"/>
    <cellStyle name="20% - Accent6 49 2 2 3 2" xfId="37066" xr:uid="{00000000-0005-0000-0000-0000644B0000}"/>
    <cellStyle name="20% - Accent6 49 2 2 4" xfId="25974" xr:uid="{00000000-0005-0000-0000-0000654B0000}"/>
    <cellStyle name="20% - Accent6 49 2 3" xfId="6478" xr:uid="{00000000-0005-0000-0000-0000664B0000}"/>
    <cellStyle name="20% - Accent6 49 2 3 2" xfId="17575" xr:uid="{00000000-0005-0000-0000-0000674B0000}"/>
    <cellStyle name="20% - Accent6 49 2 3 2 2" xfId="39839" xr:uid="{00000000-0005-0000-0000-0000684B0000}"/>
    <cellStyle name="20% - Accent6 49 2 3 3" xfId="28747" xr:uid="{00000000-0005-0000-0000-0000694B0000}"/>
    <cellStyle name="20% - Accent6 49 2 4" xfId="12991" xr:uid="{00000000-0005-0000-0000-00006A4B0000}"/>
    <cellStyle name="20% - Accent6 49 2 4 2" xfId="35256" xr:uid="{00000000-0005-0000-0000-00006B4B0000}"/>
    <cellStyle name="20% - Accent6 49 2 5" xfId="24164" xr:uid="{00000000-0005-0000-0000-00006C4B0000}"/>
    <cellStyle name="20% - Accent6 49 3" xfId="4628" xr:uid="{00000000-0005-0000-0000-00006D4B0000}"/>
    <cellStyle name="20% - Accent6 49 3 2" xfId="9211" xr:uid="{00000000-0005-0000-0000-00006E4B0000}"/>
    <cellStyle name="20% - Accent6 49 3 2 2" xfId="20308" xr:uid="{00000000-0005-0000-0000-00006F4B0000}"/>
    <cellStyle name="20% - Accent6 49 3 2 2 2" xfId="42572" xr:uid="{00000000-0005-0000-0000-0000704B0000}"/>
    <cellStyle name="20% - Accent6 49 3 2 3" xfId="31480" xr:uid="{00000000-0005-0000-0000-0000714B0000}"/>
    <cellStyle name="20% - Accent6 49 3 3" xfId="15725" xr:uid="{00000000-0005-0000-0000-0000724B0000}"/>
    <cellStyle name="20% - Accent6 49 3 3 2" xfId="37990" xr:uid="{00000000-0005-0000-0000-0000734B0000}"/>
    <cellStyle name="20% - Accent6 49 3 4" xfId="26898" xr:uid="{00000000-0005-0000-0000-0000744B0000}"/>
    <cellStyle name="20% - Accent6 49 4" xfId="2819" xr:uid="{00000000-0005-0000-0000-0000754B0000}"/>
    <cellStyle name="20% - Accent6 49 4 2" xfId="7402" xr:uid="{00000000-0005-0000-0000-0000764B0000}"/>
    <cellStyle name="20% - Accent6 49 4 2 2" xfId="18499" xr:uid="{00000000-0005-0000-0000-0000774B0000}"/>
    <cellStyle name="20% - Accent6 49 4 2 2 2" xfId="40763" xr:uid="{00000000-0005-0000-0000-0000784B0000}"/>
    <cellStyle name="20% - Accent6 49 4 2 3" xfId="29671" xr:uid="{00000000-0005-0000-0000-0000794B0000}"/>
    <cellStyle name="20% - Accent6 49 4 3" xfId="13916" xr:uid="{00000000-0005-0000-0000-00007A4B0000}"/>
    <cellStyle name="20% - Accent6 49 4 3 2" xfId="36181" xr:uid="{00000000-0005-0000-0000-00007B4B0000}"/>
    <cellStyle name="20% - Accent6 49 4 4" xfId="25089" xr:uid="{00000000-0005-0000-0000-00007C4B0000}"/>
    <cellStyle name="20% - Accent6 49 5" xfId="5553" xr:uid="{00000000-0005-0000-0000-00007D4B0000}"/>
    <cellStyle name="20% - Accent6 49 5 2" xfId="16650" xr:uid="{00000000-0005-0000-0000-00007E4B0000}"/>
    <cellStyle name="20% - Accent6 49 5 2 2" xfId="38914" xr:uid="{00000000-0005-0000-0000-00007F4B0000}"/>
    <cellStyle name="20% - Accent6 49 5 3" xfId="27822" xr:uid="{00000000-0005-0000-0000-0000804B0000}"/>
    <cellStyle name="20% - Accent6 49 6" xfId="12065" xr:uid="{00000000-0005-0000-0000-0000814B0000}"/>
    <cellStyle name="20% - Accent6 49 6 2" xfId="34331" xr:uid="{00000000-0005-0000-0000-0000824B0000}"/>
    <cellStyle name="20% - Accent6 49 7" xfId="23239" xr:uid="{00000000-0005-0000-0000-0000834B0000}"/>
    <cellStyle name="20% - Accent6 5" xfId="135" xr:uid="{00000000-0005-0000-0000-0000844B0000}"/>
    <cellStyle name="20% - Accent6 5 2" xfId="1313" xr:uid="{00000000-0005-0000-0000-0000854B0000}"/>
    <cellStyle name="20% - Accent6 5 2 2" xfId="3132" xr:uid="{00000000-0005-0000-0000-0000864B0000}"/>
    <cellStyle name="20% - Accent6 5 2 2 2" xfId="7715" xr:uid="{00000000-0005-0000-0000-0000874B0000}"/>
    <cellStyle name="20% - Accent6 5 2 2 2 2" xfId="18812" xr:uid="{00000000-0005-0000-0000-0000884B0000}"/>
    <cellStyle name="20% - Accent6 5 2 2 2 2 2" xfId="41076" xr:uid="{00000000-0005-0000-0000-0000894B0000}"/>
    <cellStyle name="20% - Accent6 5 2 2 2 3" xfId="29984" xr:uid="{00000000-0005-0000-0000-00008A4B0000}"/>
    <cellStyle name="20% - Accent6 5 2 2 3" xfId="14229" xr:uid="{00000000-0005-0000-0000-00008B4B0000}"/>
    <cellStyle name="20% - Accent6 5 2 2 3 2" xfId="36494" xr:uid="{00000000-0005-0000-0000-00008C4B0000}"/>
    <cellStyle name="20% - Accent6 5 2 2 4" xfId="25402" xr:uid="{00000000-0005-0000-0000-00008D4B0000}"/>
    <cellStyle name="20% - Accent6 5 2 3" xfId="5906" xr:uid="{00000000-0005-0000-0000-00008E4B0000}"/>
    <cellStyle name="20% - Accent6 5 2 3 2" xfId="17003" xr:uid="{00000000-0005-0000-0000-00008F4B0000}"/>
    <cellStyle name="20% - Accent6 5 2 3 2 2" xfId="39267" xr:uid="{00000000-0005-0000-0000-0000904B0000}"/>
    <cellStyle name="20% - Accent6 5 2 3 3" xfId="28175" xr:uid="{00000000-0005-0000-0000-0000914B0000}"/>
    <cellStyle name="20% - Accent6 5 2 4" xfId="12419" xr:uid="{00000000-0005-0000-0000-0000924B0000}"/>
    <cellStyle name="20% - Accent6 5 2 4 2" xfId="34684" xr:uid="{00000000-0005-0000-0000-0000934B0000}"/>
    <cellStyle name="20% - Accent6 5 2 5" xfId="23592" xr:uid="{00000000-0005-0000-0000-0000944B0000}"/>
    <cellStyle name="20% - Accent6 5 3" xfId="4056" xr:uid="{00000000-0005-0000-0000-0000954B0000}"/>
    <cellStyle name="20% - Accent6 5 3 2" xfId="8639" xr:uid="{00000000-0005-0000-0000-0000964B0000}"/>
    <cellStyle name="20% - Accent6 5 3 2 2" xfId="19736" xr:uid="{00000000-0005-0000-0000-0000974B0000}"/>
    <cellStyle name="20% - Accent6 5 3 2 2 2" xfId="42000" xr:uid="{00000000-0005-0000-0000-0000984B0000}"/>
    <cellStyle name="20% - Accent6 5 3 2 3" xfId="30908" xr:uid="{00000000-0005-0000-0000-0000994B0000}"/>
    <cellStyle name="20% - Accent6 5 3 3" xfId="15153" xr:uid="{00000000-0005-0000-0000-00009A4B0000}"/>
    <cellStyle name="20% - Accent6 5 3 3 2" xfId="37418" xr:uid="{00000000-0005-0000-0000-00009B4B0000}"/>
    <cellStyle name="20% - Accent6 5 3 4" xfId="26326" xr:uid="{00000000-0005-0000-0000-00009C4B0000}"/>
    <cellStyle name="20% - Accent6 5 4" xfId="2247" xr:uid="{00000000-0005-0000-0000-00009D4B0000}"/>
    <cellStyle name="20% - Accent6 5 4 2" xfId="6830" xr:uid="{00000000-0005-0000-0000-00009E4B0000}"/>
    <cellStyle name="20% - Accent6 5 4 2 2" xfId="17927" xr:uid="{00000000-0005-0000-0000-00009F4B0000}"/>
    <cellStyle name="20% - Accent6 5 4 2 2 2" xfId="40191" xr:uid="{00000000-0005-0000-0000-0000A04B0000}"/>
    <cellStyle name="20% - Accent6 5 4 2 3" xfId="29099" xr:uid="{00000000-0005-0000-0000-0000A14B0000}"/>
    <cellStyle name="20% - Accent6 5 4 3" xfId="13344" xr:uid="{00000000-0005-0000-0000-0000A24B0000}"/>
    <cellStyle name="20% - Accent6 5 4 3 2" xfId="35609" xr:uid="{00000000-0005-0000-0000-0000A34B0000}"/>
    <cellStyle name="20% - Accent6 5 4 4" xfId="24517" xr:uid="{00000000-0005-0000-0000-0000A44B0000}"/>
    <cellStyle name="20% - Accent6 5 5" xfId="4981" xr:uid="{00000000-0005-0000-0000-0000A54B0000}"/>
    <cellStyle name="20% - Accent6 5 5 2" xfId="16078" xr:uid="{00000000-0005-0000-0000-0000A64B0000}"/>
    <cellStyle name="20% - Accent6 5 5 2 2" xfId="38342" xr:uid="{00000000-0005-0000-0000-0000A74B0000}"/>
    <cellStyle name="20% - Accent6 5 5 3" xfId="27250" xr:uid="{00000000-0005-0000-0000-0000A84B0000}"/>
    <cellStyle name="20% - Accent6 5 6" xfId="389" xr:uid="{00000000-0005-0000-0000-0000A94B0000}"/>
    <cellStyle name="20% - Accent6 5 6 2" xfId="11506" xr:uid="{00000000-0005-0000-0000-0000AA4B0000}"/>
    <cellStyle name="20% - Accent6 5 6 2 2" xfId="33772" xr:uid="{00000000-0005-0000-0000-0000AB4B0000}"/>
    <cellStyle name="20% - Accent6 5 6 3" xfId="22680" xr:uid="{00000000-0005-0000-0000-0000AC4B0000}"/>
    <cellStyle name="20% - Accent6 5 7" xfId="11257" xr:uid="{00000000-0005-0000-0000-0000AD4B0000}"/>
    <cellStyle name="20% - Accent6 5 7 2" xfId="33523" xr:uid="{00000000-0005-0000-0000-0000AE4B0000}"/>
    <cellStyle name="20% - Accent6 5 8" xfId="22431" xr:uid="{00000000-0005-0000-0000-0000AF4B0000}"/>
    <cellStyle name="20% - Accent6 50" xfId="968" xr:uid="{00000000-0005-0000-0000-0000B04B0000}"/>
    <cellStyle name="20% - Accent6 50 2" xfId="1905" xr:uid="{00000000-0005-0000-0000-0000B14B0000}"/>
    <cellStyle name="20% - Accent6 50 2 2" xfId="3717" xr:uid="{00000000-0005-0000-0000-0000B24B0000}"/>
    <cellStyle name="20% - Accent6 50 2 2 2" xfId="8300" xr:uid="{00000000-0005-0000-0000-0000B34B0000}"/>
    <cellStyle name="20% - Accent6 50 2 2 2 2" xfId="19397" xr:uid="{00000000-0005-0000-0000-0000B44B0000}"/>
    <cellStyle name="20% - Accent6 50 2 2 2 2 2" xfId="41661" xr:uid="{00000000-0005-0000-0000-0000B54B0000}"/>
    <cellStyle name="20% - Accent6 50 2 2 2 3" xfId="30569" xr:uid="{00000000-0005-0000-0000-0000B64B0000}"/>
    <cellStyle name="20% - Accent6 50 2 2 3" xfId="14814" xr:uid="{00000000-0005-0000-0000-0000B74B0000}"/>
    <cellStyle name="20% - Accent6 50 2 2 3 2" xfId="37079" xr:uid="{00000000-0005-0000-0000-0000B84B0000}"/>
    <cellStyle name="20% - Accent6 50 2 2 4" xfId="25987" xr:uid="{00000000-0005-0000-0000-0000B94B0000}"/>
    <cellStyle name="20% - Accent6 50 2 3" xfId="6491" xr:uid="{00000000-0005-0000-0000-0000BA4B0000}"/>
    <cellStyle name="20% - Accent6 50 2 3 2" xfId="17588" xr:uid="{00000000-0005-0000-0000-0000BB4B0000}"/>
    <cellStyle name="20% - Accent6 50 2 3 2 2" xfId="39852" xr:uid="{00000000-0005-0000-0000-0000BC4B0000}"/>
    <cellStyle name="20% - Accent6 50 2 3 3" xfId="28760" xr:uid="{00000000-0005-0000-0000-0000BD4B0000}"/>
    <cellStyle name="20% - Accent6 50 2 4" xfId="13004" xr:uid="{00000000-0005-0000-0000-0000BE4B0000}"/>
    <cellStyle name="20% - Accent6 50 2 4 2" xfId="35269" xr:uid="{00000000-0005-0000-0000-0000BF4B0000}"/>
    <cellStyle name="20% - Accent6 50 2 5" xfId="24177" xr:uid="{00000000-0005-0000-0000-0000C04B0000}"/>
    <cellStyle name="20% - Accent6 50 3" xfId="4641" xr:uid="{00000000-0005-0000-0000-0000C14B0000}"/>
    <cellStyle name="20% - Accent6 50 3 2" xfId="9224" xr:uid="{00000000-0005-0000-0000-0000C24B0000}"/>
    <cellStyle name="20% - Accent6 50 3 2 2" xfId="20321" xr:uid="{00000000-0005-0000-0000-0000C34B0000}"/>
    <cellStyle name="20% - Accent6 50 3 2 2 2" xfId="42585" xr:uid="{00000000-0005-0000-0000-0000C44B0000}"/>
    <cellStyle name="20% - Accent6 50 3 2 3" xfId="31493" xr:uid="{00000000-0005-0000-0000-0000C54B0000}"/>
    <cellStyle name="20% - Accent6 50 3 3" xfId="15738" xr:uid="{00000000-0005-0000-0000-0000C64B0000}"/>
    <cellStyle name="20% - Accent6 50 3 3 2" xfId="38003" xr:uid="{00000000-0005-0000-0000-0000C74B0000}"/>
    <cellStyle name="20% - Accent6 50 3 4" xfId="26911" xr:uid="{00000000-0005-0000-0000-0000C84B0000}"/>
    <cellStyle name="20% - Accent6 50 4" xfId="2832" xr:uid="{00000000-0005-0000-0000-0000C94B0000}"/>
    <cellStyle name="20% - Accent6 50 4 2" xfId="7415" xr:uid="{00000000-0005-0000-0000-0000CA4B0000}"/>
    <cellStyle name="20% - Accent6 50 4 2 2" xfId="18512" xr:uid="{00000000-0005-0000-0000-0000CB4B0000}"/>
    <cellStyle name="20% - Accent6 50 4 2 2 2" xfId="40776" xr:uid="{00000000-0005-0000-0000-0000CC4B0000}"/>
    <cellStyle name="20% - Accent6 50 4 2 3" xfId="29684" xr:uid="{00000000-0005-0000-0000-0000CD4B0000}"/>
    <cellStyle name="20% - Accent6 50 4 3" xfId="13929" xr:uid="{00000000-0005-0000-0000-0000CE4B0000}"/>
    <cellStyle name="20% - Accent6 50 4 3 2" xfId="36194" xr:uid="{00000000-0005-0000-0000-0000CF4B0000}"/>
    <cellStyle name="20% - Accent6 50 4 4" xfId="25102" xr:uid="{00000000-0005-0000-0000-0000D04B0000}"/>
    <cellStyle name="20% - Accent6 50 5" xfId="5566" xr:uid="{00000000-0005-0000-0000-0000D14B0000}"/>
    <cellStyle name="20% - Accent6 50 5 2" xfId="16663" xr:uid="{00000000-0005-0000-0000-0000D24B0000}"/>
    <cellStyle name="20% - Accent6 50 5 2 2" xfId="38927" xr:uid="{00000000-0005-0000-0000-0000D34B0000}"/>
    <cellStyle name="20% - Accent6 50 5 3" xfId="27835" xr:uid="{00000000-0005-0000-0000-0000D44B0000}"/>
    <cellStyle name="20% - Accent6 50 6" xfId="12078" xr:uid="{00000000-0005-0000-0000-0000D54B0000}"/>
    <cellStyle name="20% - Accent6 50 6 2" xfId="34344" xr:uid="{00000000-0005-0000-0000-0000D64B0000}"/>
    <cellStyle name="20% - Accent6 50 7" xfId="23252" xr:uid="{00000000-0005-0000-0000-0000D74B0000}"/>
    <cellStyle name="20% - Accent6 51" xfId="982" xr:uid="{00000000-0005-0000-0000-0000D84B0000}"/>
    <cellStyle name="20% - Accent6 51 2" xfId="1919" xr:uid="{00000000-0005-0000-0000-0000D94B0000}"/>
    <cellStyle name="20% - Accent6 51 2 2" xfId="3730" xr:uid="{00000000-0005-0000-0000-0000DA4B0000}"/>
    <cellStyle name="20% - Accent6 51 2 2 2" xfId="8313" xr:uid="{00000000-0005-0000-0000-0000DB4B0000}"/>
    <cellStyle name="20% - Accent6 51 2 2 2 2" xfId="19410" xr:uid="{00000000-0005-0000-0000-0000DC4B0000}"/>
    <cellStyle name="20% - Accent6 51 2 2 2 2 2" xfId="41674" xr:uid="{00000000-0005-0000-0000-0000DD4B0000}"/>
    <cellStyle name="20% - Accent6 51 2 2 2 3" xfId="30582" xr:uid="{00000000-0005-0000-0000-0000DE4B0000}"/>
    <cellStyle name="20% - Accent6 51 2 2 3" xfId="14827" xr:uid="{00000000-0005-0000-0000-0000DF4B0000}"/>
    <cellStyle name="20% - Accent6 51 2 2 3 2" xfId="37092" xr:uid="{00000000-0005-0000-0000-0000E04B0000}"/>
    <cellStyle name="20% - Accent6 51 2 2 4" xfId="26000" xr:uid="{00000000-0005-0000-0000-0000E14B0000}"/>
    <cellStyle name="20% - Accent6 51 2 3" xfId="6504" xr:uid="{00000000-0005-0000-0000-0000E24B0000}"/>
    <cellStyle name="20% - Accent6 51 2 3 2" xfId="17601" xr:uid="{00000000-0005-0000-0000-0000E34B0000}"/>
    <cellStyle name="20% - Accent6 51 2 3 2 2" xfId="39865" xr:uid="{00000000-0005-0000-0000-0000E44B0000}"/>
    <cellStyle name="20% - Accent6 51 2 3 3" xfId="28773" xr:uid="{00000000-0005-0000-0000-0000E54B0000}"/>
    <cellStyle name="20% - Accent6 51 2 4" xfId="13017" xr:uid="{00000000-0005-0000-0000-0000E64B0000}"/>
    <cellStyle name="20% - Accent6 51 2 4 2" xfId="35282" xr:uid="{00000000-0005-0000-0000-0000E74B0000}"/>
    <cellStyle name="20% - Accent6 51 2 5" xfId="24190" xr:uid="{00000000-0005-0000-0000-0000E84B0000}"/>
    <cellStyle name="20% - Accent6 51 3" xfId="4654" xr:uid="{00000000-0005-0000-0000-0000E94B0000}"/>
    <cellStyle name="20% - Accent6 51 3 2" xfId="9237" xr:uid="{00000000-0005-0000-0000-0000EA4B0000}"/>
    <cellStyle name="20% - Accent6 51 3 2 2" xfId="20334" xr:uid="{00000000-0005-0000-0000-0000EB4B0000}"/>
    <cellStyle name="20% - Accent6 51 3 2 2 2" xfId="42598" xr:uid="{00000000-0005-0000-0000-0000EC4B0000}"/>
    <cellStyle name="20% - Accent6 51 3 2 3" xfId="31506" xr:uid="{00000000-0005-0000-0000-0000ED4B0000}"/>
    <cellStyle name="20% - Accent6 51 3 3" xfId="15751" xr:uid="{00000000-0005-0000-0000-0000EE4B0000}"/>
    <cellStyle name="20% - Accent6 51 3 3 2" xfId="38016" xr:uid="{00000000-0005-0000-0000-0000EF4B0000}"/>
    <cellStyle name="20% - Accent6 51 3 4" xfId="26924" xr:uid="{00000000-0005-0000-0000-0000F04B0000}"/>
    <cellStyle name="20% - Accent6 51 4" xfId="2845" xr:uid="{00000000-0005-0000-0000-0000F14B0000}"/>
    <cellStyle name="20% - Accent6 51 4 2" xfId="7428" xr:uid="{00000000-0005-0000-0000-0000F24B0000}"/>
    <cellStyle name="20% - Accent6 51 4 2 2" xfId="18525" xr:uid="{00000000-0005-0000-0000-0000F34B0000}"/>
    <cellStyle name="20% - Accent6 51 4 2 2 2" xfId="40789" xr:uid="{00000000-0005-0000-0000-0000F44B0000}"/>
    <cellStyle name="20% - Accent6 51 4 2 3" xfId="29697" xr:uid="{00000000-0005-0000-0000-0000F54B0000}"/>
    <cellStyle name="20% - Accent6 51 4 3" xfId="13942" xr:uid="{00000000-0005-0000-0000-0000F64B0000}"/>
    <cellStyle name="20% - Accent6 51 4 3 2" xfId="36207" xr:uid="{00000000-0005-0000-0000-0000F74B0000}"/>
    <cellStyle name="20% - Accent6 51 4 4" xfId="25115" xr:uid="{00000000-0005-0000-0000-0000F84B0000}"/>
    <cellStyle name="20% - Accent6 51 5" xfId="5579" xr:uid="{00000000-0005-0000-0000-0000F94B0000}"/>
    <cellStyle name="20% - Accent6 51 5 2" xfId="16676" xr:uid="{00000000-0005-0000-0000-0000FA4B0000}"/>
    <cellStyle name="20% - Accent6 51 5 2 2" xfId="38940" xr:uid="{00000000-0005-0000-0000-0000FB4B0000}"/>
    <cellStyle name="20% - Accent6 51 5 3" xfId="27848" xr:uid="{00000000-0005-0000-0000-0000FC4B0000}"/>
    <cellStyle name="20% - Accent6 51 6" xfId="12091" xr:uid="{00000000-0005-0000-0000-0000FD4B0000}"/>
    <cellStyle name="20% - Accent6 51 6 2" xfId="34357" xr:uid="{00000000-0005-0000-0000-0000FE4B0000}"/>
    <cellStyle name="20% - Accent6 51 7" xfId="23265" xr:uid="{00000000-0005-0000-0000-0000FF4B0000}"/>
    <cellStyle name="20% - Accent6 52" xfId="995" xr:uid="{00000000-0005-0000-0000-0000004C0000}"/>
    <cellStyle name="20% - Accent6 52 2" xfId="1932" xr:uid="{00000000-0005-0000-0000-0000014C0000}"/>
    <cellStyle name="20% - Accent6 52 2 2" xfId="3743" xr:uid="{00000000-0005-0000-0000-0000024C0000}"/>
    <cellStyle name="20% - Accent6 52 2 2 2" xfId="8326" xr:uid="{00000000-0005-0000-0000-0000034C0000}"/>
    <cellStyle name="20% - Accent6 52 2 2 2 2" xfId="19423" xr:uid="{00000000-0005-0000-0000-0000044C0000}"/>
    <cellStyle name="20% - Accent6 52 2 2 2 2 2" xfId="41687" xr:uid="{00000000-0005-0000-0000-0000054C0000}"/>
    <cellStyle name="20% - Accent6 52 2 2 2 3" xfId="30595" xr:uid="{00000000-0005-0000-0000-0000064C0000}"/>
    <cellStyle name="20% - Accent6 52 2 2 3" xfId="14840" xr:uid="{00000000-0005-0000-0000-0000074C0000}"/>
    <cellStyle name="20% - Accent6 52 2 2 3 2" xfId="37105" xr:uid="{00000000-0005-0000-0000-0000084C0000}"/>
    <cellStyle name="20% - Accent6 52 2 2 4" xfId="26013" xr:uid="{00000000-0005-0000-0000-0000094C0000}"/>
    <cellStyle name="20% - Accent6 52 2 3" xfId="6517" xr:uid="{00000000-0005-0000-0000-00000A4C0000}"/>
    <cellStyle name="20% - Accent6 52 2 3 2" xfId="17614" xr:uid="{00000000-0005-0000-0000-00000B4C0000}"/>
    <cellStyle name="20% - Accent6 52 2 3 2 2" xfId="39878" xr:uid="{00000000-0005-0000-0000-00000C4C0000}"/>
    <cellStyle name="20% - Accent6 52 2 3 3" xfId="28786" xr:uid="{00000000-0005-0000-0000-00000D4C0000}"/>
    <cellStyle name="20% - Accent6 52 2 4" xfId="13030" xr:uid="{00000000-0005-0000-0000-00000E4C0000}"/>
    <cellStyle name="20% - Accent6 52 2 4 2" xfId="35295" xr:uid="{00000000-0005-0000-0000-00000F4C0000}"/>
    <cellStyle name="20% - Accent6 52 2 5" xfId="24203" xr:uid="{00000000-0005-0000-0000-0000104C0000}"/>
    <cellStyle name="20% - Accent6 52 3" xfId="4667" xr:uid="{00000000-0005-0000-0000-0000114C0000}"/>
    <cellStyle name="20% - Accent6 52 3 2" xfId="9250" xr:uid="{00000000-0005-0000-0000-0000124C0000}"/>
    <cellStyle name="20% - Accent6 52 3 2 2" xfId="20347" xr:uid="{00000000-0005-0000-0000-0000134C0000}"/>
    <cellStyle name="20% - Accent6 52 3 2 2 2" xfId="42611" xr:uid="{00000000-0005-0000-0000-0000144C0000}"/>
    <cellStyle name="20% - Accent6 52 3 2 3" xfId="31519" xr:uid="{00000000-0005-0000-0000-0000154C0000}"/>
    <cellStyle name="20% - Accent6 52 3 3" xfId="15764" xr:uid="{00000000-0005-0000-0000-0000164C0000}"/>
    <cellStyle name="20% - Accent6 52 3 3 2" xfId="38029" xr:uid="{00000000-0005-0000-0000-0000174C0000}"/>
    <cellStyle name="20% - Accent6 52 3 4" xfId="26937" xr:uid="{00000000-0005-0000-0000-0000184C0000}"/>
    <cellStyle name="20% - Accent6 52 4" xfId="2858" xr:uid="{00000000-0005-0000-0000-0000194C0000}"/>
    <cellStyle name="20% - Accent6 52 4 2" xfId="7441" xr:uid="{00000000-0005-0000-0000-00001A4C0000}"/>
    <cellStyle name="20% - Accent6 52 4 2 2" xfId="18538" xr:uid="{00000000-0005-0000-0000-00001B4C0000}"/>
    <cellStyle name="20% - Accent6 52 4 2 2 2" xfId="40802" xr:uid="{00000000-0005-0000-0000-00001C4C0000}"/>
    <cellStyle name="20% - Accent6 52 4 2 3" xfId="29710" xr:uid="{00000000-0005-0000-0000-00001D4C0000}"/>
    <cellStyle name="20% - Accent6 52 4 3" xfId="13955" xr:uid="{00000000-0005-0000-0000-00001E4C0000}"/>
    <cellStyle name="20% - Accent6 52 4 3 2" xfId="36220" xr:uid="{00000000-0005-0000-0000-00001F4C0000}"/>
    <cellStyle name="20% - Accent6 52 4 4" xfId="25128" xr:uid="{00000000-0005-0000-0000-0000204C0000}"/>
    <cellStyle name="20% - Accent6 52 5" xfId="5592" xr:uid="{00000000-0005-0000-0000-0000214C0000}"/>
    <cellStyle name="20% - Accent6 52 5 2" xfId="16689" xr:uid="{00000000-0005-0000-0000-0000224C0000}"/>
    <cellStyle name="20% - Accent6 52 5 2 2" xfId="38953" xr:uid="{00000000-0005-0000-0000-0000234C0000}"/>
    <cellStyle name="20% - Accent6 52 5 3" xfId="27861" xr:uid="{00000000-0005-0000-0000-0000244C0000}"/>
    <cellStyle name="20% - Accent6 52 6" xfId="12104" xr:uid="{00000000-0005-0000-0000-0000254C0000}"/>
    <cellStyle name="20% - Accent6 52 6 2" xfId="34370" xr:uid="{00000000-0005-0000-0000-0000264C0000}"/>
    <cellStyle name="20% - Accent6 52 7" xfId="23278" xr:uid="{00000000-0005-0000-0000-0000274C0000}"/>
    <cellStyle name="20% - Accent6 53" xfId="1008" xr:uid="{00000000-0005-0000-0000-0000284C0000}"/>
    <cellStyle name="20% - Accent6 53 2" xfId="1945" xr:uid="{00000000-0005-0000-0000-0000294C0000}"/>
    <cellStyle name="20% - Accent6 53 2 2" xfId="3756" xr:uid="{00000000-0005-0000-0000-00002A4C0000}"/>
    <cellStyle name="20% - Accent6 53 2 2 2" xfId="8339" xr:uid="{00000000-0005-0000-0000-00002B4C0000}"/>
    <cellStyle name="20% - Accent6 53 2 2 2 2" xfId="19436" xr:uid="{00000000-0005-0000-0000-00002C4C0000}"/>
    <cellStyle name="20% - Accent6 53 2 2 2 2 2" xfId="41700" xr:uid="{00000000-0005-0000-0000-00002D4C0000}"/>
    <cellStyle name="20% - Accent6 53 2 2 2 3" xfId="30608" xr:uid="{00000000-0005-0000-0000-00002E4C0000}"/>
    <cellStyle name="20% - Accent6 53 2 2 3" xfId="14853" xr:uid="{00000000-0005-0000-0000-00002F4C0000}"/>
    <cellStyle name="20% - Accent6 53 2 2 3 2" xfId="37118" xr:uid="{00000000-0005-0000-0000-0000304C0000}"/>
    <cellStyle name="20% - Accent6 53 2 2 4" xfId="26026" xr:uid="{00000000-0005-0000-0000-0000314C0000}"/>
    <cellStyle name="20% - Accent6 53 2 3" xfId="6530" xr:uid="{00000000-0005-0000-0000-0000324C0000}"/>
    <cellStyle name="20% - Accent6 53 2 3 2" xfId="17627" xr:uid="{00000000-0005-0000-0000-0000334C0000}"/>
    <cellStyle name="20% - Accent6 53 2 3 2 2" xfId="39891" xr:uid="{00000000-0005-0000-0000-0000344C0000}"/>
    <cellStyle name="20% - Accent6 53 2 3 3" xfId="28799" xr:uid="{00000000-0005-0000-0000-0000354C0000}"/>
    <cellStyle name="20% - Accent6 53 2 4" xfId="13043" xr:uid="{00000000-0005-0000-0000-0000364C0000}"/>
    <cellStyle name="20% - Accent6 53 2 4 2" xfId="35308" xr:uid="{00000000-0005-0000-0000-0000374C0000}"/>
    <cellStyle name="20% - Accent6 53 2 5" xfId="24216" xr:uid="{00000000-0005-0000-0000-0000384C0000}"/>
    <cellStyle name="20% - Accent6 53 3" xfId="4680" xr:uid="{00000000-0005-0000-0000-0000394C0000}"/>
    <cellStyle name="20% - Accent6 53 3 2" xfId="9263" xr:uid="{00000000-0005-0000-0000-00003A4C0000}"/>
    <cellStyle name="20% - Accent6 53 3 2 2" xfId="20360" xr:uid="{00000000-0005-0000-0000-00003B4C0000}"/>
    <cellStyle name="20% - Accent6 53 3 2 2 2" xfId="42624" xr:uid="{00000000-0005-0000-0000-00003C4C0000}"/>
    <cellStyle name="20% - Accent6 53 3 2 3" xfId="31532" xr:uid="{00000000-0005-0000-0000-00003D4C0000}"/>
    <cellStyle name="20% - Accent6 53 3 3" xfId="15777" xr:uid="{00000000-0005-0000-0000-00003E4C0000}"/>
    <cellStyle name="20% - Accent6 53 3 3 2" xfId="38042" xr:uid="{00000000-0005-0000-0000-00003F4C0000}"/>
    <cellStyle name="20% - Accent6 53 3 4" xfId="26950" xr:uid="{00000000-0005-0000-0000-0000404C0000}"/>
    <cellStyle name="20% - Accent6 53 4" xfId="2871" xr:uid="{00000000-0005-0000-0000-0000414C0000}"/>
    <cellStyle name="20% - Accent6 53 4 2" xfId="7454" xr:uid="{00000000-0005-0000-0000-0000424C0000}"/>
    <cellStyle name="20% - Accent6 53 4 2 2" xfId="18551" xr:uid="{00000000-0005-0000-0000-0000434C0000}"/>
    <cellStyle name="20% - Accent6 53 4 2 2 2" xfId="40815" xr:uid="{00000000-0005-0000-0000-0000444C0000}"/>
    <cellStyle name="20% - Accent6 53 4 2 3" xfId="29723" xr:uid="{00000000-0005-0000-0000-0000454C0000}"/>
    <cellStyle name="20% - Accent6 53 4 3" xfId="13968" xr:uid="{00000000-0005-0000-0000-0000464C0000}"/>
    <cellStyle name="20% - Accent6 53 4 3 2" xfId="36233" xr:uid="{00000000-0005-0000-0000-0000474C0000}"/>
    <cellStyle name="20% - Accent6 53 4 4" xfId="25141" xr:uid="{00000000-0005-0000-0000-0000484C0000}"/>
    <cellStyle name="20% - Accent6 53 5" xfId="5605" xr:uid="{00000000-0005-0000-0000-0000494C0000}"/>
    <cellStyle name="20% - Accent6 53 5 2" xfId="16702" xr:uid="{00000000-0005-0000-0000-00004A4C0000}"/>
    <cellStyle name="20% - Accent6 53 5 2 2" xfId="38966" xr:uid="{00000000-0005-0000-0000-00004B4C0000}"/>
    <cellStyle name="20% - Accent6 53 5 3" xfId="27874" xr:uid="{00000000-0005-0000-0000-00004C4C0000}"/>
    <cellStyle name="20% - Accent6 53 6" xfId="12117" xr:uid="{00000000-0005-0000-0000-00004D4C0000}"/>
    <cellStyle name="20% - Accent6 53 6 2" xfId="34383" xr:uid="{00000000-0005-0000-0000-00004E4C0000}"/>
    <cellStyle name="20% - Accent6 53 7" xfId="23291" xr:uid="{00000000-0005-0000-0000-00004F4C0000}"/>
    <cellStyle name="20% - Accent6 54" xfId="1021" xr:uid="{00000000-0005-0000-0000-0000504C0000}"/>
    <cellStyle name="20% - Accent6 54 2" xfId="1958" xr:uid="{00000000-0005-0000-0000-0000514C0000}"/>
    <cellStyle name="20% - Accent6 54 2 2" xfId="3769" xr:uid="{00000000-0005-0000-0000-0000524C0000}"/>
    <cellStyle name="20% - Accent6 54 2 2 2" xfId="8352" xr:uid="{00000000-0005-0000-0000-0000534C0000}"/>
    <cellStyle name="20% - Accent6 54 2 2 2 2" xfId="19449" xr:uid="{00000000-0005-0000-0000-0000544C0000}"/>
    <cellStyle name="20% - Accent6 54 2 2 2 2 2" xfId="41713" xr:uid="{00000000-0005-0000-0000-0000554C0000}"/>
    <cellStyle name="20% - Accent6 54 2 2 2 3" xfId="30621" xr:uid="{00000000-0005-0000-0000-0000564C0000}"/>
    <cellStyle name="20% - Accent6 54 2 2 3" xfId="14866" xr:uid="{00000000-0005-0000-0000-0000574C0000}"/>
    <cellStyle name="20% - Accent6 54 2 2 3 2" xfId="37131" xr:uid="{00000000-0005-0000-0000-0000584C0000}"/>
    <cellStyle name="20% - Accent6 54 2 2 4" xfId="26039" xr:uid="{00000000-0005-0000-0000-0000594C0000}"/>
    <cellStyle name="20% - Accent6 54 2 3" xfId="6543" xr:uid="{00000000-0005-0000-0000-00005A4C0000}"/>
    <cellStyle name="20% - Accent6 54 2 3 2" xfId="17640" xr:uid="{00000000-0005-0000-0000-00005B4C0000}"/>
    <cellStyle name="20% - Accent6 54 2 3 2 2" xfId="39904" xr:uid="{00000000-0005-0000-0000-00005C4C0000}"/>
    <cellStyle name="20% - Accent6 54 2 3 3" xfId="28812" xr:uid="{00000000-0005-0000-0000-00005D4C0000}"/>
    <cellStyle name="20% - Accent6 54 2 4" xfId="13056" xr:uid="{00000000-0005-0000-0000-00005E4C0000}"/>
    <cellStyle name="20% - Accent6 54 2 4 2" xfId="35321" xr:uid="{00000000-0005-0000-0000-00005F4C0000}"/>
    <cellStyle name="20% - Accent6 54 2 5" xfId="24229" xr:uid="{00000000-0005-0000-0000-0000604C0000}"/>
    <cellStyle name="20% - Accent6 54 3" xfId="4693" xr:uid="{00000000-0005-0000-0000-0000614C0000}"/>
    <cellStyle name="20% - Accent6 54 3 2" xfId="9276" xr:uid="{00000000-0005-0000-0000-0000624C0000}"/>
    <cellStyle name="20% - Accent6 54 3 2 2" xfId="20373" xr:uid="{00000000-0005-0000-0000-0000634C0000}"/>
    <cellStyle name="20% - Accent6 54 3 2 2 2" xfId="42637" xr:uid="{00000000-0005-0000-0000-0000644C0000}"/>
    <cellStyle name="20% - Accent6 54 3 2 3" xfId="31545" xr:uid="{00000000-0005-0000-0000-0000654C0000}"/>
    <cellStyle name="20% - Accent6 54 3 3" xfId="15790" xr:uid="{00000000-0005-0000-0000-0000664C0000}"/>
    <cellStyle name="20% - Accent6 54 3 3 2" xfId="38055" xr:uid="{00000000-0005-0000-0000-0000674C0000}"/>
    <cellStyle name="20% - Accent6 54 3 4" xfId="26963" xr:uid="{00000000-0005-0000-0000-0000684C0000}"/>
    <cellStyle name="20% - Accent6 54 4" xfId="2884" xr:uid="{00000000-0005-0000-0000-0000694C0000}"/>
    <cellStyle name="20% - Accent6 54 4 2" xfId="7467" xr:uid="{00000000-0005-0000-0000-00006A4C0000}"/>
    <cellStyle name="20% - Accent6 54 4 2 2" xfId="18564" xr:uid="{00000000-0005-0000-0000-00006B4C0000}"/>
    <cellStyle name="20% - Accent6 54 4 2 2 2" xfId="40828" xr:uid="{00000000-0005-0000-0000-00006C4C0000}"/>
    <cellStyle name="20% - Accent6 54 4 2 3" xfId="29736" xr:uid="{00000000-0005-0000-0000-00006D4C0000}"/>
    <cellStyle name="20% - Accent6 54 4 3" xfId="13981" xr:uid="{00000000-0005-0000-0000-00006E4C0000}"/>
    <cellStyle name="20% - Accent6 54 4 3 2" xfId="36246" xr:uid="{00000000-0005-0000-0000-00006F4C0000}"/>
    <cellStyle name="20% - Accent6 54 4 4" xfId="25154" xr:uid="{00000000-0005-0000-0000-0000704C0000}"/>
    <cellStyle name="20% - Accent6 54 5" xfId="5618" xr:uid="{00000000-0005-0000-0000-0000714C0000}"/>
    <cellStyle name="20% - Accent6 54 5 2" xfId="16715" xr:uid="{00000000-0005-0000-0000-0000724C0000}"/>
    <cellStyle name="20% - Accent6 54 5 2 2" xfId="38979" xr:uid="{00000000-0005-0000-0000-0000734C0000}"/>
    <cellStyle name="20% - Accent6 54 5 3" xfId="27887" xr:uid="{00000000-0005-0000-0000-0000744C0000}"/>
    <cellStyle name="20% - Accent6 54 6" xfId="12130" xr:uid="{00000000-0005-0000-0000-0000754C0000}"/>
    <cellStyle name="20% - Accent6 54 6 2" xfId="34396" xr:uid="{00000000-0005-0000-0000-0000764C0000}"/>
    <cellStyle name="20% - Accent6 54 7" xfId="23304" xr:uid="{00000000-0005-0000-0000-0000774C0000}"/>
    <cellStyle name="20% - Accent6 55" xfId="1034" xr:uid="{00000000-0005-0000-0000-0000784C0000}"/>
    <cellStyle name="20% - Accent6 55 2" xfId="1971" xr:uid="{00000000-0005-0000-0000-0000794C0000}"/>
    <cellStyle name="20% - Accent6 55 2 2" xfId="3782" xr:uid="{00000000-0005-0000-0000-00007A4C0000}"/>
    <cellStyle name="20% - Accent6 55 2 2 2" xfId="8365" xr:uid="{00000000-0005-0000-0000-00007B4C0000}"/>
    <cellStyle name="20% - Accent6 55 2 2 2 2" xfId="19462" xr:uid="{00000000-0005-0000-0000-00007C4C0000}"/>
    <cellStyle name="20% - Accent6 55 2 2 2 2 2" xfId="41726" xr:uid="{00000000-0005-0000-0000-00007D4C0000}"/>
    <cellStyle name="20% - Accent6 55 2 2 2 3" xfId="30634" xr:uid="{00000000-0005-0000-0000-00007E4C0000}"/>
    <cellStyle name="20% - Accent6 55 2 2 3" xfId="14879" xr:uid="{00000000-0005-0000-0000-00007F4C0000}"/>
    <cellStyle name="20% - Accent6 55 2 2 3 2" xfId="37144" xr:uid="{00000000-0005-0000-0000-0000804C0000}"/>
    <cellStyle name="20% - Accent6 55 2 2 4" xfId="26052" xr:uid="{00000000-0005-0000-0000-0000814C0000}"/>
    <cellStyle name="20% - Accent6 55 2 3" xfId="6556" xr:uid="{00000000-0005-0000-0000-0000824C0000}"/>
    <cellStyle name="20% - Accent6 55 2 3 2" xfId="17653" xr:uid="{00000000-0005-0000-0000-0000834C0000}"/>
    <cellStyle name="20% - Accent6 55 2 3 2 2" xfId="39917" xr:uid="{00000000-0005-0000-0000-0000844C0000}"/>
    <cellStyle name="20% - Accent6 55 2 3 3" xfId="28825" xr:uid="{00000000-0005-0000-0000-0000854C0000}"/>
    <cellStyle name="20% - Accent6 55 2 4" xfId="13069" xr:uid="{00000000-0005-0000-0000-0000864C0000}"/>
    <cellStyle name="20% - Accent6 55 2 4 2" xfId="35334" xr:uid="{00000000-0005-0000-0000-0000874C0000}"/>
    <cellStyle name="20% - Accent6 55 2 5" xfId="24242" xr:uid="{00000000-0005-0000-0000-0000884C0000}"/>
    <cellStyle name="20% - Accent6 55 3" xfId="4706" xr:uid="{00000000-0005-0000-0000-0000894C0000}"/>
    <cellStyle name="20% - Accent6 55 3 2" xfId="9289" xr:uid="{00000000-0005-0000-0000-00008A4C0000}"/>
    <cellStyle name="20% - Accent6 55 3 2 2" xfId="20386" xr:uid="{00000000-0005-0000-0000-00008B4C0000}"/>
    <cellStyle name="20% - Accent6 55 3 2 2 2" xfId="42650" xr:uid="{00000000-0005-0000-0000-00008C4C0000}"/>
    <cellStyle name="20% - Accent6 55 3 2 3" xfId="31558" xr:uid="{00000000-0005-0000-0000-00008D4C0000}"/>
    <cellStyle name="20% - Accent6 55 3 3" xfId="15803" xr:uid="{00000000-0005-0000-0000-00008E4C0000}"/>
    <cellStyle name="20% - Accent6 55 3 3 2" xfId="38068" xr:uid="{00000000-0005-0000-0000-00008F4C0000}"/>
    <cellStyle name="20% - Accent6 55 3 4" xfId="26976" xr:uid="{00000000-0005-0000-0000-0000904C0000}"/>
    <cellStyle name="20% - Accent6 55 4" xfId="2897" xr:uid="{00000000-0005-0000-0000-0000914C0000}"/>
    <cellStyle name="20% - Accent6 55 4 2" xfId="7480" xr:uid="{00000000-0005-0000-0000-0000924C0000}"/>
    <cellStyle name="20% - Accent6 55 4 2 2" xfId="18577" xr:uid="{00000000-0005-0000-0000-0000934C0000}"/>
    <cellStyle name="20% - Accent6 55 4 2 2 2" xfId="40841" xr:uid="{00000000-0005-0000-0000-0000944C0000}"/>
    <cellStyle name="20% - Accent6 55 4 2 3" xfId="29749" xr:uid="{00000000-0005-0000-0000-0000954C0000}"/>
    <cellStyle name="20% - Accent6 55 4 3" xfId="13994" xr:uid="{00000000-0005-0000-0000-0000964C0000}"/>
    <cellStyle name="20% - Accent6 55 4 3 2" xfId="36259" xr:uid="{00000000-0005-0000-0000-0000974C0000}"/>
    <cellStyle name="20% - Accent6 55 4 4" xfId="25167" xr:uid="{00000000-0005-0000-0000-0000984C0000}"/>
    <cellStyle name="20% - Accent6 55 5" xfId="5631" xr:uid="{00000000-0005-0000-0000-0000994C0000}"/>
    <cellStyle name="20% - Accent6 55 5 2" xfId="16728" xr:uid="{00000000-0005-0000-0000-00009A4C0000}"/>
    <cellStyle name="20% - Accent6 55 5 2 2" xfId="38992" xr:uid="{00000000-0005-0000-0000-00009B4C0000}"/>
    <cellStyle name="20% - Accent6 55 5 3" xfId="27900" xr:uid="{00000000-0005-0000-0000-00009C4C0000}"/>
    <cellStyle name="20% - Accent6 55 6" xfId="12143" xr:uid="{00000000-0005-0000-0000-00009D4C0000}"/>
    <cellStyle name="20% - Accent6 55 6 2" xfId="34409" xr:uid="{00000000-0005-0000-0000-00009E4C0000}"/>
    <cellStyle name="20% - Accent6 55 7" xfId="23317" xr:uid="{00000000-0005-0000-0000-00009F4C0000}"/>
    <cellStyle name="20% - Accent6 56" xfId="1047" xr:uid="{00000000-0005-0000-0000-0000A04C0000}"/>
    <cellStyle name="20% - Accent6 56 2" xfId="1984" xr:uid="{00000000-0005-0000-0000-0000A14C0000}"/>
    <cellStyle name="20% - Accent6 56 2 2" xfId="3795" xr:uid="{00000000-0005-0000-0000-0000A24C0000}"/>
    <cellStyle name="20% - Accent6 56 2 2 2" xfId="8378" xr:uid="{00000000-0005-0000-0000-0000A34C0000}"/>
    <cellStyle name="20% - Accent6 56 2 2 2 2" xfId="19475" xr:uid="{00000000-0005-0000-0000-0000A44C0000}"/>
    <cellStyle name="20% - Accent6 56 2 2 2 2 2" xfId="41739" xr:uid="{00000000-0005-0000-0000-0000A54C0000}"/>
    <cellStyle name="20% - Accent6 56 2 2 2 3" xfId="30647" xr:uid="{00000000-0005-0000-0000-0000A64C0000}"/>
    <cellStyle name="20% - Accent6 56 2 2 3" xfId="14892" xr:uid="{00000000-0005-0000-0000-0000A74C0000}"/>
    <cellStyle name="20% - Accent6 56 2 2 3 2" xfId="37157" xr:uid="{00000000-0005-0000-0000-0000A84C0000}"/>
    <cellStyle name="20% - Accent6 56 2 2 4" xfId="26065" xr:uid="{00000000-0005-0000-0000-0000A94C0000}"/>
    <cellStyle name="20% - Accent6 56 2 3" xfId="6569" xr:uid="{00000000-0005-0000-0000-0000AA4C0000}"/>
    <cellStyle name="20% - Accent6 56 2 3 2" xfId="17666" xr:uid="{00000000-0005-0000-0000-0000AB4C0000}"/>
    <cellStyle name="20% - Accent6 56 2 3 2 2" xfId="39930" xr:uid="{00000000-0005-0000-0000-0000AC4C0000}"/>
    <cellStyle name="20% - Accent6 56 2 3 3" xfId="28838" xr:uid="{00000000-0005-0000-0000-0000AD4C0000}"/>
    <cellStyle name="20% - Accent6 56 2 4" xfId="13082" xr:uid="{00000000-0005-0000-0000-0000AE4C0000}"/>
    <cellStyle name="20% - Accent6 56 2 4 2" xfId="35347" xr:uid="{00000000-0005-0000-0000-0000AF4C0000}"/>
    <cellStyle name="20% - Accent6 56 2 5" xfId="24255" xr:uid="{00000000-0005-0000-0000-0000B04C0000}"/>
    <cellStyle name="20% - Accent6 56 3" xfId="4719" xr:uid="{00000000-0005-0000-0000-0000B14C0000}"/>
    <cellStyle name="20% - Accent6 56 3 2" xfId="9302" xr:uid="{00000000-0005-0000-0000-0000B24C0000}"/>
    <cellStyle name="20% - Accent6 56 3 2 2" xfId="20399" xr:uid="{00000000-0005-0000-0000-0000B34C0000}"/>
    <cellStyle name="20% - Accent6 56 3 2 2 2" xfId="42663" xr:uid="{00000000-0005-0000-0000-0000B44C0000}"/>
    <cellStyle name="20% - Accent6 56 3 2 3" xfId="31571" xr:uid="{00000000-0005-0000-0000-0000B54C0000}"/>
    <cellStyle name="20% - Accent6 56 3 3" xfId="15816" xr:uid="{00000000-0005-0000-0000-0000B64C0000}"/>
    <cellStyle name="20% - Accent6 56 3 3 2" xfId="38081" xr:uid="{00000000-0005-0000-0000-0000B74C0000}"/>
    <cellStyle name="20% - Accent6 56 3 4" xfId="26989" xr:uid="{00000000-0005-0000-0000-0000B84C0000}"/>
    <cellStyle name="20% - Accent6 56 4" xfId="2910" xr:uid="{00000000-0005-0000-0000-0000B94C0000}"/>
    <cellStyle name="20% - Accent6 56 4 2" xfId="7493" xr:uid="{00000000-0005-0000-0000-0000BA4C0000}"/>
    <cellStyle name="20% - Accent6 56 4 2 2" xfId="18590" xr:uid="{00000000-0005-0000-0000-0000BB4C0000}"/>
    <cellStyle name="20% - Accent6 56 4 2 2 2" xfId="40854" xr:uid="{00000000-0005-0000-0000-0000BC4C0000}"/>
    <cellStyle name="20% - Accent6 56 4 2 3" xfId="29762" xr:uid="{00000000-0005-0000-0000-0000BD4C0000}"/>
    <cellStyle name="20% - Accent6 56 4 3" xfId="14007" xr:uid="{00000000-0005-0000-0000-0000BE4C0000}"/>
    <cellStyle name="20% - Accent6 56 4 3 2" xfId="36272" xr:uid="{00000000-0005-0000-0000-0000BF4C0000}"/>
    <cellStyle name="20% - Accent6 56 4 4" xfId="25180" xr:uid="{00000000-0005-0000-0000-0000C04C0000}"/>
    <cellStyle name="20% - Accent6 56 5" xfId="5644" xr:uid="{00000000-0005-0000-0000-0000C14C0000}"/>
    <cellStyle name="20% - Accent6 56 5 2" xfId="16741" xr:uid="{00000000-0005-0000-0000-0000C24C0000}"/>
    <cellStyle name="20% - Accent6 56 5 2 2" xfId="39005" xr:uid="{00000000-0005-0000-0000-0000C34C0000}"/>
    <cellStyle name="20% - Accent6 56 5 3" xfId="27913" xr:uid="{00000000-0005-0000-0000-0000C44C0000}"/>
    <cellStyle name="20% - Accent6 56 6" xfId="12156" xr:uid="{00000000-0005-0000-0000-0000C54C0000}"/>
    <cellStyle name="20% - Accent6 56 6 2" xfId="34422" xr:uid="{00000000-0005-0000-0000-0000C64C0000}"/>
    <cellStyle name="20% - Accent6 56 7" xfId="23330" xr:uid="{00000000-0005-0000-0000-0000C74C0000}"/>
    <cellStyle name="20% - Accent6 57" xfId="1060" xr:uid="{00000000-0005-0000-0000-0000C84C0000}"/>
    <cellStyle name="20% - Accent6 57 2" xfId="1997" xr:uid="{00000000-0005-0000-0000-0000C94C0000}"/>
    <cellStyle name="20% - Accent6 57 2 2" xfId="3808" xr:uid="{00000000-0005-0000-0000-0000CA4C0000}"/>
    <cellStyle name="20% - Accent6 57 2 2 2" xfId="8391" xr:uid="{00000000-0005-0000-0000-0000CB4C0000}"/>
    <cellStyle name="20% - Accent6 57 2 2 2 2" xfId="19488" xr:uid="{00000000-0005-0000-0000-0000CC4C0000}"/>
    <cellStyle name="20% - Accent6 57 2 2 2 2 2" xfId="41752" xr:uid="{00000000-0005-0000-0000-0000CD4C0000}"/>
    <cellStyle name="20% - Accent6 57 2 2 2 3" xfId="30660" xr:uid="{00000000-0005-0000-0000-0000CE4C0000}"/>
    <cellStyle name="20% - Accent6 57 2 2 3" xfId="14905" xr:uid="{00000000-0005-0000-0000-0000CF4C0000}"/>
    <cellStyle name="20% - Accent6 57 2 2 3 2" xfId="37170" xr:uid="{00000000-0005-0000-0000-0000D04C0000}"/>
    <cellStyle name="20% - Accent6 57 2 2 4" xfId="26078" xr:uid="{00000000-0005-0000-0000-0000D14C0000}"/>
    <cellStyle name="20% - Accent6 57 2 3" xfId="6582" xr:uid="{00000000-0005-0000-0000-0000D24C0000}"/>
    <cellStyle name="20% - Accent6 57 2 3 2" xfId="17679" xr:uid="{00000000-0005-0000-0000-0000D34C0000}"/>
    <cellStyle name="20% - Accent6 57 2 3 2 2" xfId="39943" xr:uid="{00000000-0005-0000-0000-0000D44C0000}"/>
    <cellStyle name="20% - Accent6 57 2 3 3" xfId="28851" xr:uid="{00000000-0005-0000-0000-0000D54C0000}"/>
    <cellStyle name="20% - Accent6 57 2 4" xfId="13095" xr:uid="{00000000-0005-0000-0000-0000D64C0000}"/>
    <cellStyle name="20% - Accent6 57 2 4 2" xfId="35360" xr:uid="{00000000-0005-0000-0000-0000D74C0000}"/>
    <cellStyle name="20% - Accent6 57 2 5" xfId="24268" xr:uid="{00000000-0005-0000-0000-0000D84C0000}"/>
    <cellStyle name="20% - Accent6 57 3" xfId="4732" xr:uid="{00000000-0005-0000-0000-0000D94C0000}"/>
    <cellStyle name="20% - Accent6 57 3 2" xfId="9315" xr:uid="{00000000-0005-0000-0000-0000DA4C0000}"/>
    <cellStyle name="20% - Accent6 57 3 2 2" xfId="20412" xr:uid="{00000000-0005-0000-0000-0000DB4C0000}"/>
    <cellStyle name="20% - Accent6 57 3 2 2 2" xfId="42676" xr:uid="{00000000-0005-0000-0000-0000DC4C0000}"/>
    <cellStyle name="20% - Accent6 57 3 2 3" xfId="31584" xr:uid="{00000000-0005-0000-0000-0000DD4C0000}"/>
    <cellStyle name="20% - Accent6 57 3 3" xfId="15829" xr:uid="{00000000-0005-0000-0000-0000DE4C0000}"/>
    <cellStyle name="20% - Accent6 57 3 3 2" xfId="38094" xr:uid="{00000000-0005-0000-0000-0000DF4C0000}"/>
    <cellStyle name="20% - Accent6 57 3 4" xfId="27002" xr:uid="{00000000-0005-0000-0000-0000E04C0000}"/>
    <cellStyle name="20% - Accent6 57 4" xfId="2923" xr:uid="{00000000-0005-0000-0000-0000E14C0000}"/>
    <cellStyle name="20% - Accent6 57 4 2" xfId="7506" xr:uid="{00000000-0005-0000-0000-0000E24C0000}"/>
    <cellStyle name="20% - Accent6 57 4 2 2" xfId="18603" xr:uid="{00000000-0005-0000-0000-0000E34C0000}"/>
    <cellStyle name="20% - Accent6 57 4 2 2 2" xfId="40867" xr:uid="{00000000-0005-0000-0000-0000E44C0000}"/>
    <cellStyle name="20% - Accent6 57 4 2 3" xfId="29775" xr:uid="{00000000-0005-0000-0000-0000E54C0000}"/>
    <cellStyle name="20% - Accent6 57 4 3" xfId="14020" xr:uid="{00000000-0005-0000-0000-0000E64C0000}"/>
    <cellStyle name="20% - Accent6 57 4 3 2" xfId="36285" xr:uid="{00000000-0005-0000-0000-0000E74C0000}"/>
    <cellStyle name="20% - Accent6 57 4 4" xfId="25193" xr:uid="{00000000-0005-0000-0000-0000E84C0000}"/>
    <cellStyle name="20% - Accent6 57 5" xfId="5657" xr:uid="{00000000-0005-0000-0000-0000E94C0000}"/>
    <cellStyle name="20% - Accent6 57 5 2" xfId="16754" xr:uid="{00000000-0005-0000-0000-0000EA4C0000}"/>
    <cellStyle name="20% - Accent6 57 5 2 2" xfId="39018" xr:uid="{00000000-0005-0000-0000-0000EB4C0000}"/>
    <cellStyle name="20% - Accent6 57 5 3" xfId="27926" xr:uid="{00000000-0005-0000-0000-0000EC4C0000}"/>
    <cellStyle name="20% - Accent6 57 6" xfId="12169" xr:uid="{00000000-0005-0000-0000-0000ED4C0000}"/>
    <cellStyle name="20% - Accent6 57 6 2" xfId="34435" xr:uid="{00000000-0005-0000-0000-0000EE4C0000}"/>
    <cellStyle name="20% - Accent6 57 7" xfId="23343" xr:uid="{00000000-0005-0000-0000-0000EF4C0000}"/>
    <cellStyle name="20% - Accent6 58" xfId="1073" xr:uid="{00000000-0005-0000-0000-0000F04C0000}"/>
    <cellStyle name="20% - Accent6 58 2" xfId="2010" xr:uid="{00000000-0005-0000-0000-0000F14C0000}"/>
    <cellStyle name="20% - Accent6 58 2 2" xfId="3821" xr:uid="{00000000-0005-0000-0000-0000F24C0000}"/>
    <cellStyle name="20% - Accent6 58 2 2 2" xfId="8404" xr:uid="{00000000-0005-0000-0000-0000F34C0000}"/>
    <cellStyle name="20% - Accent6 58 2 2 2 2" xfId="19501" xr:uid="{00000000-0005-0000-0000-0000F44C0000}"/>
    <cellStyle name="20% - Accent6 58 2 2 2 2 2" xfId="41765" xr:uid="{00000000-0005-0000-0000-0000F54C0000}"/>
    <cellStyle name="20% - Accent6 58 2 2 2 3" xfId="30673" xr:uid="{00000000-0005-0000-0000-0000F64C0000}"/>
    <cellStyle name="20% - Accent6 58 2 2 3" xfId="14918" xr:uid="{00000000-0005-0000-0000-0000F74C0000}"/>
    <cellStyle name="20% - Accent6 58 2 2 3 2" xfId="37183" xr:uid="{00000000-0005-0000-0000-0000F84C0000}"/>
    <cellStyle name="20% - Accent6 58 2 2 4" xfId="26091" xr:uid="{00000000-0005-0000-0000-0000F94C0000}"/>
    <cellStyle name="20% - Accent6 58 2 3" xfId="6595" xr:uid="{00000000-0005-0000-0000-0000FA4C0000}"/>
    <cellStyle name="20% - Accent6 58 2 3 2" xfId="17692" xr:uid="{00000000-0005-0000-0000-0000FB4C0000}"/>
    <cellStyle name="20% - Accent6 58 2 3 2 2" xfId="39956" xr:uid="{00000000-0005-0000-0000-0000FC4C0000}"/>
    <cellStyle name="20% - Accent6 58 2 3 3" xfId="28864" xr:uid="{00000000-0005-0000-0000-0000FD4C0000}"/>
    <cellStyle name="20% - Accent6 58 2 4" xfId="13108" xr:uid="{00000000-0005-0000-0000-0000FE4C0000}"/>
    <cellStyle name="20% - Accent6 58 2 4 2" xfId="35373" xr:uid="{00000000-0005-0000-0000-0000FF4C0000}"/>
    <cellStyle name="20% - Accent6 58 2 5" xfId="24281" xr:uid="{00000000-0005-0000-0000-0000004D0000}"/>
    <cellStyle name="20% - Accent6 58 3" xfId="4745" xr:uid="{00000000-0005-0000-0000-0000014D0000}"/>
    <cellStyle name="20% - Accent6 58 3 2" xfId="9328" xr:uid="{00000000-0005-0000-0000-0000024D0000}"/>
    <cellStyle name="20% - Accent6 58 3 2 2" xfId="20425" xr:uid="{00000000-0005-0000-0000-0000034D0000}"/>
    <cellStyle name="20% - Accent6 58 3 2 2 2" xfId="42689" xr:uid="{00000000-0005-0000-0000-0000044D0000}"/>
    <cellStyle name="20% - Accent6 58 3 2 3" xfId="31597" xr:uid="{00000000-0005-0000-0000-0000054D0000}"/>
    <cellStyle name="20% - Accent6 58 3 3" xfId="15842" xr:uid="{00000000-0005-0000-0000-0000064D0000}"/>
    <cellStyle name="20% - Accent6 58 3 3 2" xfId="38107" xr:uid="{00000000-0005-0000-0000-0000074D0000}"/>
    <cellStyle name="20% - Accent6 58 3 4" xfId="27015" xr:uid="{00000000-0005-0000-0000-0000084D0000}"/>
    <cellStyle name="20% - Accent6 58 4" xfId="2936" xr:uid="{00000000-0005-0000-0000-0000094D0000}"/>
    <cellStyle name="20% - Accent6 58 4 2" xfId="7519" xr:uid="{00000000-0005-0000-0000-00000A4D0000}"/>
    <cellStyle name="20% - Accent6 58 4 2 2" xfId="18616" xr:uid="{00000000-0005-0000-0000-00000B4D0000}"/>
    <cellStyle name="20% - Accent6 58 4 2 2 2" xfId="40880" xr:uid="{00000000-0005-0000-0000-00000C4D0000}"/>
    <cellStyle name="20% - Accent6 58 4 2 3" xfId="29788" xr:uid="{00000000-0005-0000-0000-00000D4D0000}"/>
    <cellStyle name="20% - Accent6 58 4 3" xfId="14033" xr:uid="{00000000-0005-0000-0000-00000E4D0000}"/>
    <cellStyle name="20% - Accent6 58 4 3 2" xfId="36298" xr:uid="{00000000-0005-0000-0000-00000F4D0000}"/>
    <cellStyle name="20% - Accent6 58 4 4" xfId="25206" xr:uid="{00000000-0005-0000-0000-0000104D0000}"/>
    <cellStyle name="20% - Accent6 58 5" xfId="5670" xr:uid="{00000000-0005-0000-0000-0000114D0000}"/>
    <cellStyle name="20% - Accent6 58 5 2" xfId="16767" xr:uid="{00000000-0005-0000-0000-0000124D0000}"/>
    <cellStyle name="20% - Accent6 58 5 2 2" xfId="39031" xr:uid="{00000000-0005-0000-0000-0000134D0000}"/>
    <cellStyle name="20% - Accent6 58 5 3" xfId="27939" xr:uid="{00000000-0005-0000-0000-0000144D0000}"/>
    <cellStyle name="20% - Accent6 58 6" xfId="12182" xr:uid="{00000000-0005-0000-0000-0000154D0000}"/>
    <cellStyle name="20% - Accent6 58 6 2" xfId="34448" xr:uid="{00000000-0005-0000-0000-0000164D0000}"/>
    <cellStyle name="20% - Accent6 58 7" xfId="23356" xr:uid="{00000000-0005-0000-0000-0000174D0000}"/>
    <cellStyle name="20% - Accent6 59" xfId="1086" xr:uid="{00000000-0005-0000-0000-0000184D0000}"/>
    <cellStyle name="20% - Accent6 59 2" xfId="2023" xr:uid="{00000000-0005-0000-0000-0000194D0000}"/>
    <cellStyle name="20% - Accent6 59 2 2" xfId="3834" xr:uid="{00000000-0005-0000-0000-00001A4D0000}"/>
    <cellStyle name="20% - Accent6 59 2 2 2" xfId="8417" xr:uid="{00000000-0005-0000-0000-00001B4D0000}"/>
    <cellStyle name="20% - Accent6 59 2 2 2 2" xfId="19514" xr:uid="{00000000-0005-0000-0000-00001C4D0000}"/>
    <cellStyle name="20% - Accent6 59 2 2 2 2 2" xfId="41778" xr:uid="{00000000-0005-0000-0000-00001D4D0000}"/>
    <cellStyle name="20% - Accent6 59 2 2 2 3" xfId="30686" xr:uid="{00000000-0005-0000-0000-00001E4D0000}"/>
    <cellStyle name="20% - Accent6 59 2 2 3" xfId="14931" xr:uid="{00000000-0005-0000-0000-00001F4D0000}"/>
    <cellStyle name="20% - Accent6 59 2 2 3 2" xfId="37196" xr:uid="{00000000-0005-0000-0000-0000204D0000}"/>
    <cellStyle name="20% - Accent6 59 2 2 4" xfId="26104" xr:uid="{00000000-0005-0000-0000-0000214D0000}"/>
    <cellStyle name="20% - Accent6 59 2 3" xfId="6608" xr:uid="{00000000-0005-0000-0000-0000224D0000}"/>
    <cellStyle name="20% - Accent6 59 2 3 2" xfId="17705" xr:uid="{00000000-0005-0000-0000-0000234D0000}"/>
    <cellStyle name="20% - Accent6 59 2 3 2 2" xfId="39969" xr:uid="{00000000-0005-0000-0000-0000244D0000}"/>
    <cellStyle name="20% - Accent6 59 2 3 3" xfId="28877" xr:uid="{00000000-0005-0000-0000-0000254D0000}"/>
    <cellStyle name="20% - Accent6 59 2 4" xfId="13121" xr:uid="{00000000-0005-0000-0000-0000264D0000}"/>
    <cellStyle name="20% - Accent6 59 2 4 2" xfId="35386" xr:uid="{00000000-0005-0000-0000-0000274D0000}"/>
    <cellStyle name="20% - Accent6 59 2 5" xfId="24294" xr:uid="{00000000-0005-0000-0000-0000284D0000}"/>
    <cellStyle name="20% - Accent6 59 3" xfId="4758" xr:uid="{00000000-0005-0000-0000-0000294D0000}"/>
    <cellStyle name="20% - Accent6 59 3 2" xfId="9341" xr:uid="{00000000-0005-0000-0000-00002A4D0000}"/>
    <cellStyle name="20% - Accent6 59 3 2 2" xfId="20438" xr:uid="{00000000-0005-0000-0000-00002B4D0000}"/>
    <cellStyle name="20% - Accent6 59 3 2 2 2" xfId="42702" xr:uid="{00000000-0005-0000-0000-00002C4D0000}"/>
    <cellStyle name="20% - Accent6 59 3 2 3" xfId="31610" xr:uid="{00000000-0005-0000-0000-00002D4D0000}"/>
    <cellStyle name="20% - Accent6 59 3 3" xfId="15855" xr:uid="{00000000-0005-0000-0000-00002E4D0000}"/>
    <cellStyle name="20% - Accent6 59 3 3 2" xfId="38120" xr:uid="{00000000-0005-0000-0000-00002F4D0000}"/>
    <cellStyle name="20% - Accent6 59 3 4" xfId="27028" xr:uid="{00000000-0005-0000-0000-0000304D0000}"/>
    <cellStyle name="20% - Accent6 59 4" xfId="2949" xr:uid="{00000000-0005-0000-0000-0000314D0000}"/>
    <cellStyle name="20% - Accent6 59 4 2" xfId="7532" xr:uid="{00000000-0005-0000-0000-0000324D0000}"/>
    <cellStyle name="20% - Accent6 59 4 2 2" xfId="18629" xr:uid="{00000000-0005-0000-0000-0000334D0000}"/>
    <cellStyle name="20% - Accent6 59 4 2 2 2" xfId="40893" xr:uid="{00000000-0005-0000-0000-0000344D0000}"/>
    <cellStyle name="20% - Accent6 59 4 2 3" xfId="29801" xr:uid="{00000000-0005-0000-0000-0000354D0000}"/>
    <cellStyle name="20% - Accent6 59 4 3" xfId="14046" xr:uid="{00000000-0005-0000-0000-0000364D0000}"/>
    <cellStyle name="20% - Accent6 59 4 3 2" xfId="36311" xr:uid="{00000000-0005-0000-0000-0000374D0000}"/>
    <cellStyle name="20% - Accent6 59 4 4" xfId="25219" xr:uid="{00000000-0005-0000-0000-0000384D0000}"/>
    <cellStyle name="20% - Accent6 59 5" xfId="5683" xr:uid="{00000000-0005-0000-0000-0000394D0000}"/>
    <cellStyle name="20% - Accent6 59 5 2" xfId="16780" xr:uid="{00000000-0005-0000-0000-00003A4D0000}"/>
    <cellStyle name="20% - Accent6 59 5 2 2" xfId="39044" xr:uid="{00000000-0005-0000-0000-00003B4D0000}"/>
    <cellStyle name="20% - Accent6 59 5 3" xfId="27952" xr:uid="{00000000-0005-0000-0000-00003C4D0000}"/>
    <cellStyle name="20% - Accent6 59 6" xfId="12195" xr:uid="{00000000-0005-0000-0000-00003D4D0000}"/>
    <cellStyle name="20% - Accent6 59 6 2" xfId="34461" xr:uid="{00000000-0005-0000-0000-00003E4D0000}"/>
    <cellStyle name="20% - Accent6 59 7" xfId="23369" xr:uid="{00000000-0005-0000-0000-00003F4D0000}"/>
    <cellStyle name="20% - Accent6 6" xfId="162" xr:uid="{00000000-0005-0000-0000-0000404D0000}"/>
    <cellStyle name="20% - Accent6 6 2" xfId="1327" xr:uid="{00000000-0005-0000-0000-0000414D0000}"/>
    <cellStyle name="20% - Accent6 6 2 2" xfId="3145" xr:uid="{00000000-0005-0000-0000-0000424D0000}"/>
    <cellStyle name="20% - Accent6 6 2 2 2" xfId="7728" xr:uid="{00000000-0005-0000-0000-0000434D0000}"/>
    <cellStyle name="20% - Accent6 6 2 2 2 2" xfId="18825" xr:uid="{00000000-0005-0000-0000-0000444D0000}"/>
    <cellStyle name="20% - Accent6 6 2 2 2 2 2" xfId="41089" xr:uid="{00000000-0005-0000-0000-0000454D0000}"/>
    <cellStyle name="20% - Accent6 6 2 2 2 3" xfId="29997" xr:uid="{00000000-0005-0000-0000-0000464D0000}"/>
    <cellStyle name="20% - Accent6 6 2 2 3" xfId="14242" xr:uid="{00000000-0005-0000-0000-0000474D0000}"/>
    <cellStyle name="20% - Accent6 6 2 2 3 2" xfId="36507" xr:uid="{00000000-0005-0000-0000-0000484D0000}"/>
    <cellStyle name="20% - Accent6 6 2 2 4" xfId="25415" xr:uid="{00000000-0005-0000-0000-0000494D0000}"/>
    <cellStyle name="20% - Accent6 6 2 3" xfId="5919" xr:uid="{00000000-0005-0000-0000-00004A4D0000}"/>
    <cellStyle name="20% - Accent6 6 2 3 2" xfId="17016" xr:uid="{00000000-0005-0000-0000-00004B4D0000}"/>
    <cellStyle name="20% - Accent6 6 2 3 2 2" xfId="39280" xr:uid="{00000000-0005-0000-0000-00004C4D0000}"/>
    <cellStyle name="20% - Accent6 6 2 3 3" xfId="28188" xr:uid="{00000000-0005-0000-0000-00004D4D0000}"/>
    <cellStyle name="20% - Accent6 6 2 4" xfId="12432" xr:uid="{00000000-0005-0000-0000-00004E4D0000}"/>
    <cellStyle name="20% - Accent6 6 2 4 2" xfId="34697" xr:uid="{00000000-0005-0000-0000-00004F4D0000}"/>
    <cellStyle name="20% - Accent6 6 2 5" xfId="23605" xr:uid="{00000000-0005-0000-0000-0000504D0000}"/>
    <cellStyle name="20% - Accent6 6 3" xfId="4069" xr:uid="{00000000-0005-0000-0000-0000514D0000}"/>
    <cellStyle name="20% - Accent6 6 3 2" xfId="8652" xr:uid="{00000000-0005-0000-0000-0000524D0000}"/>
    <cellStyle name="20% - Accent6 6 3 2 2" xfId="19749" xr:uid="{00000000-0005-0000-0000-0000534D0000}"/>
    <cellStyle name="20% - Accent6 6 3 2 2 2" xfId="42013" xr:uid="{00000000-0005-0000-0000-0000544D0000}"/>
    <cellStyle name="20% - Accent6 6 3 2 3" xfId="30921" xr:uid="{00000000-0005-0000-0000-0000554D0000}"/>
    <cellStyle name="20% - Accent6 6 3 3" xfId="15166" xr:uid="{00000000-0005-0000-0000-0000564D0000}"/>
    <cellStyle name="20% - Accent6 6 3 3 2" xfId="37431" xr:uid="{00000000-0005-0000-0000-0000574D0000}"/>
    <cellStyle name="20% - Accent6 6 3 4" xfId="26339" xr:uid="{00000000-0005-0000-0000-0000584D0000}"/>
    <cellStyle name="20% - Accent6 6 4" xfId="2260" xr:uid="{00000000-0005-0000-0000-0000594D0000}"/>
    <cellStyle name="20% - Accent6 6 4 2" xfId="6843" xr:uid="{00000000-0005-0000-0000-00005A4D0000}"/>
    <cellStyle name="20% - Accent6 6 4 2 2" xfId="17940" xr:uid="{00000000-0005-0000-0000-00005B4D0000}"/>
    <cellStyle name="20% - Accent6 6 4 2 2 2" xfId="40204" xr:uid="{00000000-0005-0000-0000-00005C4D0000}"/>
    <cellStyle name="20% - Accent6 6 4 2 3" xfId="29112" xr:uid="{00000000-0005-0000-0000-00005D4D0000}"/>
    <cellStyle name="20% - Accent6 6 4 3" xfId="13357" xr:uid="{00000000-0005-0000-0000-00005E4D0000}"/>
    <cellStyle name="20% - Accent6 6 4 3 2" xfId="35622" xr:uid="{00000000-0005-0000-0000-00005F4D0000}"/>
    <cellStyle name="20% - Accent6 6 4 4" xfId="24530" xr:uid="{00000000-0005-0000-0000-0000604D0000}"/>
    <cellStyle name="20% - Accent6 6 5" xfId="4994" xr:uid="{00000000-0005-0000-0000-0000614D0000}"/>
    <cellStyle name="20% - Accent6 6 5 2" xfId="16091" xr:uid="{00000000-0005-0000-0000-0000624D0000}"/>
    <cellStyle name="20% - Accent6 6 5 2 2" xfId="38355" xr:uid="{00000000-0005-0000-0000-0000634D0000}"/>
    <cellStyle name="20% - Accent6 6 5 3" xfId="27263" xr:uid="{00000000-0005-0000-0000-0000644D0000}"/>
    <cellStyle name="20% - Accent6 6 6" xfId="403" xr:uid="{00000000-0005-0000-0000-0000654D0000}"/>
    <cellStyle name="20% - Accent6 6 6 2" xfId="11519" xr:uid="{00000000-0005-0000-0000-0000664D0000}"/>
    <cellStyle name="20% - Accent6 6 6 2 2" xfId="33785" xr:uid="{00000000-0005-0000-0000-0000674D0000}"/>
    <cellStyle name="20% - Accent6 6 6 3" xfId="22693" xr:uid="{00000000-0005-0000-0000-0000684D0000}"/>
    <cellStyle name="20% - Accent6 6 7" xfId="11283" xr:uid="{00000000-0005-0000-0000-0000694D0000}"/>
    <cellStyle name="20% - Accent6 6 7 2" xfId="33549" xr:uid="{00000000-0005-0000-0000-00006A4D0000}"/>
    <cellStyle name="20% - Accent6 6 8" xfId="22457" xr:uid="{00000000-0005-0000-0000-00006B4D0000}"/>
    <cellStyle name="20% - Accent6 60" xfId="1099" xr:uid="{00000000-0005-0000-0000-00006C4D0000}"/>
    <cellStyle name="20% - Accent6 60 2" xfId="2036" xr:uid="{00000000-0005-0000-0000-00006D4D0000}"/>
    <cellStyle name="20% - Accent6 60 2 2" xfId="3847" xr:uid="{00000000-0005-0000-0000-00006E4D0000}"/>
    <cellStyle name="20% - Accent6 60 2 2 2" xfId="8430" xr:uid="{00000000-0005-0000-0000-00006F4D0000}"/>
    <cellStyle name="20% - Accent6 60 2 2 2 2" xfId="19527" xr:uid="{00000000-0005-0000-0000-0000704D0000}"/>
    <cellStyle name="20% - Accent6 60 2 2 2 2 2" xfId="41791" xr:uid="{00000000-0005-0000-0000-0000714D0000}"/>
    <cellStyle name="20% - Accent6 60 2 2 2 3" xfId="30699" xr:uid="{00000000-0005-0000-0000-0000724D0000}"/>
    <cellStyle name="20% - Accent6 60 2 2 3" xfId="14944" xr:uid="{00000000-0005-0000-0000-0000734D0000}"/>
    <cellStyle name="20% - Accent6 60 2 2 3 2" xfId="37209" xr:uid="{00000000-0005-0000-0000-0000744D0000}"/>
    <cellStyle name="20% - Accent6 60 2 2 4" xfId="26117" xr:uid="{00000000-0005-0000-0000-0000754D0000}"/>
    <cellStyle name="20% - Accent6 60 2 3" xfId="6621" xr:uid="{00000000-0005-0000-0000-0000764D0000}"/>
    <cellStyle name="20% - Accent6 60 2 3 2" xfId="17718" xr:uid="{00000000-0005-0000-0000-0000774D0000}"/>
    <cellStyle name="20% - Accent6 60 2 3 2 2" xfId="39982" xr:uid="{00000000-0005-0000-0000-0000784D0000}"/>
    <cellStyle name="20% - Accent6 60 2 3 3" xfId="28890" xr:uid="{00000000-0005-0000-0000-0000794D0000}"/>
    <cellStyle name="20% - Accent6 60 2 4" xfId="13134" xr:uid="{00000000-0005-0000-0000-00007A4D0000}"/>
    <cellStyle name="20% - Accent6 60 2 4 2" xfId="35399" xr:uid="{00000000-0005-0000-0000-00007B4D0000}"/>
    <cellStyle name="20% - Accent6 60 2 5" xfId="24307" xr:uid="{00000000-0005-0000-0000-00007C4D0000}"/>
    <cellStyle name="20% - Accent6 60 3" xfId="4771" xr:uid="{00000000-0005-0000-0000-00007D4D0000}"/>
    <cellStyle name="20% - Accent6 60 3 2" xfId="9354" xr:uid="{00000000-0005-0000-0000-00007E4D0000}"/>
    <cellStyle name="20% - Accent6 60 3 2 2" xfId="20451" xr:uid="{00000000-0005-0000-0000-00007F4D0000}"/>
    <cellStyle name="20% - Accent6 60 3 2 2 2" xfId="42715" xr:uid="{00000000-0005-0000-0000-0000804D0000}"/>
    <cellStyle name="20% - Accent6 60 3 2 3" xfId="31623" xr:uid="{00000000-0005-0000-0000-0000814D0000}"/>
    <cellStyle name="20% - Accent6 60 3 3" xfId="15868" xr:uid="{00000000-0005-0000-0000-0000824D0000}"/>
    <cellStyle name="20% - Accent6 60 3 3 2" xfId="38133" xr:uid="{00000000-0005-0000-0000-0000834D0000}"/>
    <cellStyle name="20% - Accent6 60 3 4" xfId="27041" xr:uid="{00000000-0005-0000-0000-0000844D0000}"/>
    <cellStyle name="20% - Accent6 60 4" xfId="2962" xr:uid="{00000000-0005-0000-0000-0000854D0000}"/>
    <cellStyle name="20% - Accent6 60 4 2" xfId="7545" xr:uid="{00000000-0005-0000-0000-0000864D0000}"/>
    <cellStyle name="20% - Accent6 60 4 2 2" xfId="18642" xr:uid="{00000000-0005-0000-0000-0000874D0000}"/>
    <cellStyle name="20% - Accent6 60 4 2 2 2" xfId="40906" xr:uid="{00000000-0005-0000-0000-0000884D0000}"/>
    <cellStyle name="20% - Accent6 60 4 2 3" xfId="29814" xr:uid="{00000000-0005-0000-0000-0000894D0000}"/>
    <cellStyle name="20% - Accent6 60 4 3" xfId="14059" xr:uid="{00000000-0005-0000-0000-00008A4D0000}"/>
    <cellStyle name="20% - Accent6 60 4 3 2" xfId="36324" xr:uid="{00000000-0005-0000-0000-00008B4D0000}"/>
    <cellStyle name="20% - Accent6 60 4 4" xfId="25232" xr:uid="{00000000-0005-0000-0000-00008C4D0000}"/>
    <cellStyle name="20% - Accent6 60 5" xfId="5696" xr:uid="{00000000-0005-0000-0000-00008D4D0000}"/>
    <cellStyle name="20% - Accent6 60 5 2" xfId="16793" xr:uid="{00000000-0005-0000-0000-00008E4D0000}"/>
    <cellStyle name="20% - Accent6 60 5 2 2" xfId="39057" xr:uid="{00000000-0005-0000-0000-00008F4D0000}"/>
    <cellStyle name="20% - Accent6 60 5 3" xfId="27965" xr:uid="{00000000-0005-0000-0000-0000904D0000}"/>
    <cellStyle name="20% - Accent6 60 6" xfId="12208" xr:uid="{00000000-0005-0000-0000-0000914D0000}"/>
    <cellStyle name="20% - Accent6 60 6 2" xfId="34474" xr:uid="{00000000-0005-0000-0000-0000924D0000}"/>
    <cellStyle name="20% - Accent6 60 7" xfId="23382" xr:uid="{00000000-0005-0000-0000-0000934D0000}"/>
    <cellStyle name="20% - Accent6 61" xfId="1112" xr:uid="{00000000-0005-0000-0000-0000944D0000}"/>
    <cellStyle name="20% - Accent6 61 2" xfId="2049" xr:uid="{00000000-0005-0000-0000-0000954D0000}"/>
    <cellStyle name="20% - Accent6 61 2 2" xfId="3860" xr:uid="{00000000-0005-0000-0000-0000964D0000}"/>
    <cellStyle name="20% - Accent6 61 2 2 2" xfId="8443" xr:uid="{00000000-0005-0000-0000-0000974D0000}"/>
    <cellStyle name="20% - Accent6 61 2 2 2 2" xfId="19540" xr:uid="{00000000-0005-0000-0000-0000984D0000}"/>
    <cellStyle name="20% - Accent6 61 2 2 2 2 2" xfId="41804" xr:uid="{00000000-0005-0000-0000-0000994D0000}"/>
    <cellStyle name="20% - Accent6 61 2 2 2 3" xfId="30712" xr:uid="{00000000-0005-0000-0000-00009A4D0000}"/>
    <cellStyle name="20% - Accent6 61 2 2 3" xfId="14957" xr:uid="{00000000-0005-0000-0000-00009B4D0000}"/>
    <cellStyle name="20% - Accent6 61 2 2 3 2" xfId="37222" xr:uid="{00000000-0005-0000-0000-00009C4D0000}"/>
    <cellStyle name="20% - Accent6 61 2 2 4" xfId="26130" xr:uid="{00000000-0005-0000-0000-00009D4D0000}"/>
    <cellStyle name="20% - Accent6 61 2 3" xfId="6634" xr:uid="{00000000-0005-0000-0000-00009E4D0000}"/>
    <cellStyle name="20% - Accent6 61 2 3 2" xfId="17731" xr:uid="{00000000-0005-0000-0000-00009F4D0000}"/>
    <cellStyle name="20% - Accent6 61 2 3 2 2" xfId="39995" xr:uid="{00000000-0005-0000-0000-0000A04D0000}"/>
    <cellStyle name="20% - Accent6 61 2 3 3" xfId="28903" xr:uid="{00000000-0005-0000-0000-0000A14D0000}"/>
    <cellStyle name="20% - Accent6 61 2 4" xfId="13147" xr:uid="{00000000-0005-0000-0000-0000A24D0000}"/>
    <cellStyle name="20% - Accent6 61 2 4 2" xfId="35412" xr:uid="{00000000-0005-0000-0000-0000A34D0000}"/>
    <cellStyle name="20% - Accent6 61 2 5" xfId="24320" xr:uid="{00000000-0005-0000-0000-0000A44D0000}"/>
    <cellStyle name="20% - Accent6 61 3" xfId="4784" xr:uid="{00000000-0005-0000-0000-0000A54D0000}"/>
    <cellStyle name="20% - Accent6 61 3 2" xfId="9367" xr:uid="{00000000-0005-0000-0000-0000A64D0000}"/>
    <cellStyle name="20% - Accent6 61 3 2 2" xfId="20464" xr:uid="{00000000-0005-0000-0000-0000A74D0000}"/>
    <cellStyle name="20% - Accent6 61 3 2 2 2" xfId="42728" xr:uid="{00000000-0005-0000-0000-0000A84D0000}"/>
    <cellStyle name="20% - Accent6 61 3 2 3" xfId="31636" xr:uid="{00000000-0005-0000-0000-0000A94D0000}"/>
    <cellStyle name="20% - Accent6 61 3 3" xfId="15881" xr:uid="{00000000-0005-0000-0000-0000AA4D0000}"/>
    <cellStyle name="20% - Accent6 61 3 3 2" xfId="38146" xr:uid="{00000000-0005-0000-0000-0000AB4D0000}"/>
    <cellStyle name="20% - Accent6 61 3 4" xfId="27054" xr:uid="{00000000-0005-0000-0000-0000AC4D0000}"/>
    <cellStyle name="20% - Accent6 61 4" xfId="2975" xr:uid="{00000000-0005-0000-0000-0000AD4D0000}"/>
    <cellStyle name="20% - Accent6 61 4 2" xfId="7558" xr:uid="{00000000-0005-0000-0000-0000AE4D0000}"/>
    <cellStyle name="20% - Accent6 61 4 2 2" xfId="18655" xr:uid="{00000000-0005-0000-0000-0000AF4D0000}"/>
    <cellStyle name="20% - Accent6 61 4 2 2 2" xfId="40919" xr:uid="{00000000-0005-0000-0000-0000B04D0000}"/>
    <cellStyle name="20% - Accent6 61 4 2 3" xfId="29827" xr:uid="{00000000-0005-0000-0000-0000B14D0000}"/>
    <cellStyle name="20% - Accent6 61 4 3" xfId="14072" xr:uid="{00000000-0005-0000-0000-0000B24D0000}"/>
    <cellStyle name="20% - Accent6 61 4 3 2" xfId="36337" xr:uid="{00000000-0005-0000-0000-0000B34D0000}"/>
    <cellStyle name="20% - Accent6 61 4 4" xfId="25245" xr:uid="{00000000-0005-0000-0000-0000B44D0000}"/>
    <cellStyle name="20% - Accent6 61 5" xfId="5709" xr:uid="{00000000-0005-0000-0000-0000B54D0000}"/>
    <cellStyle name="20% - Accent6 61 5 2" xfId="16806" xr:uid="{00000000-0005-0000-0000-0000B64D0000}"/>
    <cellStyle name="20% - Accent6 61 5 2 2" xfId="39070" xr:uid="{00000000-0005-0000-0000-0000B74D0000}"/>
    <cellStyle name="20% - Accent6 61 5 3" xfId="27978" xr:uid="{00000000-0005-0000-0000-0000B84D0000}"/>
    <cellStyle name="20% - Accent6 61 6" xfId="12221" xr:uid="{00000000-0005-0000-0000-0000B94D0000}"/>
    <cellStyle name="20% - Accent6 61 6 2" xfId="34487" xr:uid="{00000000-0005-0000-0000-0000BA4D0000}"/>
    <cellStyle name="20% - Accent6 61 7" xfId="23395" xr:uid="{00000000-0005-0000-0000-0000BB4D0000}"/>
    <cellStyle name="20% - Accent6 62" xfId="1125" xr:uid="{00000000-0005-0000-0000-0000BC4D0000}"/>
    <cellStyle name="20% - Accent6 62 2" xfId="2062" xr:uid="{00000000-0005-0000-0000-0000BD4D0000}"/>
    <cellStyle name="20% - Accent6 62 2 2" xfId="3873" xr:uid="{00000000-0005-0000-0000-0000BE4D0000}"/>
    <cellStyle name="20% - Accent6 62 2 2 2" xfId="8456" xr:uid="{00000000-0005-0000-0000-0000BF4D0000}"/>
    <cellStyle name="20% - Accent6 62 2 2 2 2" xfId="19553" xr:uid="{00000000-0005-0000-0000-0000C04D0000}"/>
    <cellStyle name="20% - Accent6 62 2 2 2 2 2" xfId="41817" xr:uid="{00000000-0005-0000-0000-0000C14D0000}"/>
    <cellStyle name="20% - Accent6 62 2 2 2 3" xfId="30725" xr:uid="{00000000-0005-0000-0000-0000C24D0000}"/>
    <cellStyle name="20% - Accent6 62 2 2 3" xfId="14970" xr:uid="{00000000-0005-0000-0000-0000C34D0000}"/>
    <cellStyle name="20% - Accent6 62 2 2 3 2" xfId="37235" xr:uid="{00000000-0005-0000-0000-0000C44D0000}"/>
    <cellStyle name="20% - Accent6 62 2 2 4" xfId="26143" xr:uid="{00000000-0005-0000-0000-0000C54D0000}"/>
    <cellStyle name="20% - Accent6 62 2 3" xfId="6647" xr:uid="{00000000-0005-0000-0000-0000C64D0000}"/>
    <cellStyle name="20% - Accent6 62 2 3 2" xfId="17744" xr:uid="{00000000-0005-0000-0000-0000C74D0000}"/>
    <cellStyle name="20% - Accent6 62 2 3 2 2" xfId="40008" xr:uid="{00000000-0005-0000-0000-0000C84D0000}"/>
    <cellStyle name="20% - Accent6 62 2 3 3" xfId="28916" xr:uid="{00000000-0005-0000-0000-0000C94D0000}"/>
    <cellStyle name="20% - Accent6 62 2 4" xfId="13160" xr:uid="{00000000-0005-0000-0000-0000CA4D0000}"/>
    <cellStyle name="20% - Accent6 62 2 4 2" xfId="35425" xr:uid="{00000000-0005-0000-0000-0000CB4D0000}"/>
    <cellStyle name="20% - Accent6 62 2 5" xfId="24333" xr:uid="{00000000-0005-0000-0000-0000CC4D0000}"/>
    <cellStyle name="20% - Accent6 62 3" xfId="4797" xr:uid="{00000000-0005-0000-0000-0000CD4D0000}"/>
    <cellStyle name="20% - Accent6 62 3 2" xfId="9380" xr:uid="{00000000-0005-0000-0000-0000CE4D0000}"/>
    <cellStyle name="20% - Accent6 62 3 2 2" xfId="20477" xr:uid="{00000000-0005-0000-0000-0000CF4D0000}"/>
    <cellStyle name="20% - Accent6 62 3 2 2 2" xfId="42741" xr:uid="{00000000-0005-0000-0000-0000D04D0000}"/>
    <cellStyle name="20% - Accent6 62 3 2 3" xfId="31649" xr:uid="{00000000-0005-0000-0000-0000D14D0000}"/>
    <cellStyle name="20% - Accent6 62 3 3" xfId="15894" xr:uid="{00000000-0005-0000-0000-0000D24D0000}"/>
    <cellStyle name="20% - Accent6 62 3 3 2" xfId="38159" xr:uid="{00000000-0005-0000-0000-0000D34D0000}"/>
    <cellStyle name="20% - Accent6 62 3 4" xfId="27067" xr:uid="{00000000-0005-0000-0000-0000D44D0000}"/>
    <cellStyle name="20% - Accent6 62 4" xfId="2988" xr:uid="{00000000-0005-0000-0000-0000D54D0000}"/>
    <cellStyle name="20% - Accent6 62 4 2" xfId="7571" xr:uid="{00000000-0005-0000-0000-0000D64D0000}"/>
    <cellStyle name="20% - Accent6 62 4 2 2" xfId="18668" xr:uid="{00000000-0005-0000-0000-0000D74D0000}"/>
    <cellStyle name="20% - Accent6 62 4 2 2 2" xfId="40932" xr:uid="{00000000-0005-0000-0000-0000D84D0000}"/>
    <cellStyle name="20% - Accent6 62 4 2 3" xfId="29840" xr:uid="{00000000-0005-0000-0000-0000D94D0000}"/>
    <cellStyle name="20% - Accent6 62 4 3" xfId="14085" xr:uid="{00000000-0005-0000-0000-0000DA4D0000}"/>
    <cellStyle name="20% - Accent6 62 4 3 2" xfId="36350" xr:uid="{00000000-0005-0000-0000-0000DB4D0000}"/>
    <cellStyle name="20% - Accent6 62 4 4" xfId="25258" xr:uid="{00000000-0005-0000-0000-0000DC4D0000}"/>
    <cellStyle name="20% - Accent6 62 5" xfId="5722" xr:uid="{00000000-0005-0000-0000-0000DD4D0000}"/>
    <cellStyle name="20% - Accent6 62 5 2" xfId="16819" xr:uid="{00000000-0005-0000-0000-0000DE4D0000}"/>
    <cellStyle name="20% - Accent6 62 5 2 2" xfId="39083" xr:uid="{00000000-0005-0000-0000-0000DF4D0000}"/>
    <cellStyle name="20% - Accent6 62 5 3" xfId="27991" xr:uid="{00000000-0005-0000-0000-0000E04D0000}"/>
    <cellStyle name="20% - Accent6 62 6" xfId="12234" xr:uid="{00000000-0005-0000-0000-0000E14D0000}"/>
    <cellStyle name="20% - Accent6 62 6 2" xfId="34500" xr:uid="{00000000-0005-0000-0000-0000E24D0000}"/>
    <cellStyle name="20% - Accent6 62 7" xfId="23408" xr:uid="{00000000-0005-0000-0000-0000E34D0000}"/>
    <cellStyle name="20% - Accent6 63" xfId="1138" xr:uid="{00000000-0005-0000-0000-0000E44D0000}"/>
    <cellStyle name="20% - Accent6 63 2" xfId="2075" xr:uid="{00000000-0005-0000-0000-0000E54D0000}"/>
    <cellStyle name="20% - Accent6 63 2 2" xfId="3886" xr:uid="{00000000-0005-0000-0000-0000E64D0000}"/>
    <cellStyle name="20% - Accent6 63 2 2 2" xfId="8469" xr:uid="{00000000-0005-0000-0000-0000E74D0000}"/>
    <cellStyle name="20% - Accent6 63 2 2 2 2" xfId="19566" xr:uid="{00000000-0005-0000-0000-0000E84D0000}"/>
    <cellStyle name="20% - Accent6 63 2 2 2 2 2" xfId="41830" xr:uid="{00000000-0005-0000-0000-0000E94D0000}"/>
    <cellStyle name="20% - Accent6 63 2 2 2 3" xfId="30738" xr:uid="{00000000-0005-0000-0000-0000EA4D0000}"/>
    <cellStyle name="20% - Accent6 63 2 2 3" xfId="14983" xr:uid="{00000000-0005-0000-0000-0000EB4D0000}"/>
    <cellStyle name="20% - Accent6 63 2 2 3 2" xfId="37248" xr:uid="{00000000-0005-0000-0000-0000EC4D0000}"/>
    <cellStyle name="20% - Accent6 63 2 2 4" xfId="26156" xr:uid="{00000000-0005-0000-0000-0000ED4D0000}"/>
    <cellStyle name="20% - Accent6 63 2 3" xfId="6660" xr:uid="{00000000-0005-0000-0000-0000EE4D0000}"/>
    <cellStyle name="20% - Accent6 63 2 3 2" xfId="17757" xr:uid="{00000000-0005-0000-0000-0000EF4D0000}"/>
    <cellStyle name="20% - Accent6 63 2 3 2 2" xfId="40021" xr:uid="{00000000-0005-0000-0000-0000F04D0000}"/>
    <cellStyle name="20% - Accent6 63 2 3 3" xfId="28929" xr:uid="{00000000-0005-0000-0000-0000F14D0000}"/>
    <cellStyle name="20% - Accent6 63 2 4" xfId="13173" xr:uid="{00000000-0005-0000-0000-0000F24D0000}"/>
    <cellStyle name="20% - Accent6 63 2 4 2" xfId="35438" xr:uid="{00000000-0005-0000-0000-0000F34D0000}"/>
    <cellStyle name="20% - Accent6 63 2 5" xfId="24346" xr:uid="{00000000-0005-0000-0000-0000F44D0000}"/>
    <cellStyle name="20% - Accent6 63 3" xfId="4810" xr:uid="{00000000-0005-0000-0000-0000F54D0000}"/>
    <cellStyle name="20% - Accent6 63 3 2" xfId="9393" xr:uid="{00000000-0005-0000-0000-0000F64D0000}"/>
    <cellStyle name="20% - Accent6 63 3 2 2" xfId="20490" xr:uid="{00000000-0005-0000-0000-0000F74D0000}"/>
    <cellStyle name="20% - Accent6 63 3 2 2 2" xfId="42754" xr:uid="{00000000-0005-0000-0000-0000F84D0000}"/>
    <cellStyle name="20% - Accent6 63 3 2 3" xfId="31662" xr:uid="{00000000-0005-0000-0000-0000F94D0000}"/>
    <cellStyle name="20% - Accent6 63 3 3" xfId="15907" xr:uid="{00000000-0005-0000-0000-0000FA4D0000}"/>
    <cellStyle name="20% - Accent6 63 3 3 2" xfId="38172" xr:uid="{00000000-0005-0000-0000-0000FB4D0000}"/>
    <cellStyle name="20% - Accent6 63 3 4" xfId="27080" xr:uid="{00000000-0005-0000-0000-0000FC4D0000}"/>
    <cellStyle name="20% - Accent6 63 4" xfId="3001" xr:uid="{00000000-0005-0000-0000-0000FD4D0000}"/>
    <cellStyle name="20% - Accent6 63 4 2" xfId="7584" xr:uid="{00000000-0005-0000-0000-0000FE4D0000}"/>
    <cellStyle name="20% - Accent6 63 4 2 2" xfId="18681" xr:uid="{00000000-0005-0000-0000-0000FF4D0000}"/>
    <cellStyle name="20% - Accent6 63 4 2 2 2" xfId="40945" xr:uid="{00000000-0005-0000-0000-0000004E0000}"/>
    <cellStyle name="20% - Accent6 63 4 2 3" xfId="29853" xr:uid="{00000000-0005-0000-0000-0000014E0000}"/>
    <cellStyle name="20% - Accent6 63 4 3" xfId="14098" xr:uid="{00000000-0005-0000-0000-0000024E0000}"/>
    <cellStyle name="20% - Accent6 63 4 3 2" xfId="36363" xr:uid="{00000000-0005-0000-0000-0000034E0000}"/>
    <cellStyle name="20% - Accent6 63 4 4" xfId="25271" xr:uid="{00000000-0005-0000-0000-0000044E0000}"/>
    <cellStyle name="20% - Accent6 63 5" xfId="5735" xr:uid="{00000000-0005-0000-0000-0000054E0000}"/>
    <cellStyle name="20% - Accent6 63 5 2" xfId="16832" xr:uid="{00000000-0005-0000-0000-0000064E0000}"/>
    <cellStyle name="20% - Accent6 63 5 2 2" xfId="39096" xr:uid="{00000000-0005-0000-0000-0000074E0000}"/>
    <cellStyle name="20% - Accent6 63 5 3" xfId="28004" xr:uid="{00000000-0005-0000-0000-0000084E0000}"/>
    <cellStyle name="20% - Accent6 63 6" xfId="12247" xr:uid="{00000000-0005-0000-0000-0000094E0000}"/>
    <cellStyle name="20% - Accent6 63 6 2" xfId="34513" xr:uid="{00000000-0005-0000-0000-00000A4E0000}"/>
    <cellStyle name="20% - Accent6 63 7" xfId="23421" xr:uid="{00000000-0005-0000-0000-00000B4E0000}"/>
    <cellStyle name="20% - Accent6 64" xfId="1153" xr:uid="{00000000-0005-0000-0000-00000C4E0000}"/>
    <cellStyle name="20% - Accent6 64 2" xfId="2090" xr:uid="{00000000-0005-0000-0000-00000D4E0000}"/>
    <cellStyle name="20% - Accent6 64 2 2" xfId="3899" xr:uid="{00000000-0005-0000-0000-00000E4E0000}"/>
    <cellStyle name="20% - Accent6 64 2 2 2" xfId="8482" xr:uid="{00000000-0005-0000-0000-00000F4E0000}"/>
    <cellStyle name="20% - Accent6 64 2 2 2 2" xfId="19579" xr:uid="{00000000-0005-0000-0000-0000104E0000}"/>
    <cellStyle name="20% - Accent6 64 2 2 2 2 2" xfId="41843" xr:uid="{00000000-0005-0000-0000-0000114E0000}"/>
    <cellStyle name="20% - Accent6 64 2 2 2 3" xfId="30751" xr:uid="{00000000-0005-0000-0000-0000124E0000}"/>
    <cellStyle name="20% - Accent6 64 2 2 3" xfId="14996" xr:uid="{00000000-0005-0000-0000-0000134E0000}"/>
    <cellStyle name="20% - Accent6 64 2 2 3 2" xfId="37261" xr:uid="{00000000-0005-0000-0000-0000144E0000}"/>
    <cellStyle name="20% - Accent6 64 2 2 4" xfId="26169" xr:uid="{00000000-0005-0000-0000-0000154E0000}"/>
    <cellStyle name="20% - Accent6 64 2 3" xfId="6673" xr:uid="{00000000-0005-0000-0000-0000164E0000}"/>
    <cellStyle name="20% - Accent6 64 2 3 2" xfId="17770" xr:uid="{00000000-0005-0000-0000-0000174E0000}"/>
    <cellStyle name="20% - Accent6 64 2 3 2 2" xfId="40034" xr:uid="{00000000-0005-0000-0000-0000184E0000}"/>
    <cellStyle name="20% - Accent6 64 2 3 3" xfId="28942" xr:uid="{00000000-0005-0000-0000-0000194E0000}"/>
    <cellStyle name="20% - Accent6 64 2 4" xfId="13187" xr:uid="{00000000-0005-0000-0000-00001A4E0000}"/>
    <cellStyle name="20% - Accent6 64 2 4 2" xfId="35452" xr:uid="{00000000-0005-0000-0000-00001B4E0000}"/>
    <cellStyle name="20% - Accent6 64 2 5" xfId="24360" xr:uid="{00000000-0005-0000-0000-00001C4E0000}"/>
    <cellStyle name="20% - Accent6 64 3" xfId="4823" xr:uid="{00000000-0005-0000-0000-00001D4E0000}"/>
    <cellStyle name="20% - Accent6 64 3 2" xfId="9406" xr:uid="{00000000-0005-0000-0000-00001E4E0000}"/>
    <cellStyle name="20% - Accent6 64 3 2 2" xfId="20503" xr:uid="{00000000-0005-0000-0000-00001F4E0000}"/>
    <cellStyle name="20% - Accent6 64 3 2 2 2" xfId="42767" xr:uid="{00000000-0005-0000-0000-0000204E0000}"/>
    <cellStyle name="20% - Accent6 64 3 2 3" xfId="31675" xr:uid="{00000000-0005-0000-0000-0000214E0000}"/>
    <cellStyle name="20% - Accent6 64 3 3" xfId="15920" xr:uid="{00000000-0005-0000-0000-0000224E0000}"/>
    <cellStyle name="20% - Accent6 64 3 3 2" xfId="38185" xr:uid="{00000000-0005-0000-0000-0000234E0000}"/>
    <cellStyle name="20% - Accent6 64 3 4" xfId="27093" xr:uid="{00000000-0005-0000-0000-0000244E0000}"/>
    <cellStyle name="20% - Accent6 64 4" xfId="3014" xr:uid="{00000000-0005-0000-0000-0000254E0000}"/>
    <cellStyle name="20% - Accent6 64 4 2" xfId="7597" xr:uid="{00000000-0005-0000-0000-0000264E0000}"/>
    <cellStyle name="20% - Accent6 64 4 2 2" xfId="18694" xr:uid="{00000000-0005-0000-0000-0000274E0000}"/>
    <cellStyle name="20% - Accent6 64 4 2 2 2" xfId="40958" xr:uid="{00000000-0005-0000-0000-0000284E0000}"/>
    <cellStyle name="20% - Accent6 64 4 2 3" xfId="29866" xr:uid="{00000000-0005-0000-0000-0000294E0000}"/>
    <cellStyle name="20% - Accent6 64 4 3" xfId="14111" xr:uid="{00000000-0005-0000-0000-00002A4E0000}"/>
    <cellStyle name="20% - Accent6 64 4 3 2" xfId="36376" xr:uid="{00000000-0005-0000-0000-00002B4E0000}"/>
    <cellStyle name="20% - Accent6 64 4 4" xfId="25284" xr:uid="{00000000-0005-0000-0000-00002C4E0000}"/>
    <cellStyle name="20% - Accent6 64 5" xfId="5749" xr:uid="{00000000-0005-0000-0000-00002D4E0000}"/>
    <cellStyle name="20% - Accent6 64 5 2" xfId="16846" xr:uid="{00000000-0005-0000-0000-00002E4E0000}"/>
    <cellStyle name="20% - Accent6 64 5 2 2" xfId="39110" xr:uid="{00000000-0005-0000-0000-00002F4E0000}"/>
    <cellStyle name="20% - Accent6 64 5 3" xfId="28018" xr:uid="{00000000-0005-0000-0000-0000304E0000}"/>
    <cellStyle name="20% - Accent6 64 6" xfId="12261" xr:uid="{00000000-0005-0000-0000-0000314E0000}"/>
    <cellStyle name="20% - Accent6 64 6 2" xfId="34527" xr:uid="{00000000-0005-0000-0000-0000324E0000}"/>
    <cellStyle name="20% - Accent6 64 7" xfId="23435" xr:uid="{00000000-0005-0000-0000-0000334E0000}"/>
    <cellStyle name="20% - Accent6 65" xfId="1166" xr:uid="{00000000-0005-0000-0000-0000344E0000}"/>
    <cellStyle name="20% - Accent6 65 2" xfId="2103" xr:uid="{00000000-0005-0000-0000-0000354E0000}"/>
    <cellStyle name="20% - Accent6 65 2 2" xfId="3912" xr:uid="{00000000-0005-0000-0000-0000364E0000}"/>
    <cellStyle name="20% - Accent6 65 2 2 2" xfId="8495" xr:uid="{00000000-0005-0000-0000-0000374E0000}"/>
    <cellStyle name="20% - Accent6 65 2 2 2 2" xfId="19592" xr:uid="{00000000-0005-0000-0000-0000384E0000}"/>
    <cellStyle name="20% - Accent6 65 2 2 2 2 2" xfId="41856" xr:uid="{00000000-0005-0000-0000-0000394E0000}"/>
    <cellStyle name="20% - Accent6 65 2 2 2 3" xfId="30764" xr:uid="{00000000-0005-0000-0000-00003A4E0000}"/>
    <cellStyle name="20% - Accent6 65 2 2 3" xfId="15009" xr:uid="{00000000-0005-0000-0000-00003B4E0000}"/>
    <cellStyle name="20% - Accent6 65 2 2 3 2" xfId="37274" xr:uid="{00000000-0005-0000-0000-00003C4E0000}"/>
    <cellStyle name="20% - Accent6 65 2 2 4" xfId="26182" xr:uid="{00000000-0005-0000-0000-00003D4E0000}"/>
    <cellStyle name="20% - Accent6 65 2 3" xfId="6686" xr:uid="{00000000-0005-0000-0000-00003E4E0000}"/>
    <cellStyle name="20% - Accent6 65 2 3 2" xfId="17783" xr:uid="{00000000-0005-0000-0000-00003F4E0000}"/>
    <cellStyle name="20% - Accent6 65 2 3 2 2" xfId="40047" xr:uid="{00000000-0005-0000-0000-0000404E0000}"/>
    <cellStyle name="20% - Accent6 65 2 3 3" xfId="28955" xr:uid="{00000000-0005-0000-0000-0000414E0000}"/>
    <cellStyle name="20% - Accent6 65 2 4" xfId="13200" xr:uid="{00000000-0005-0000-0000-0000424E0000}"/>
    <cellStyle name="20% - Accent6 65 2 4 2" xfId="35465" xr:uid="{00000000-0005-0000-0000-0000434E0000}"/>
    <cellStyle name="20% - Accent6 65 2 5" xfId="24373" xr:uid="{00000000-0005-0000-0000-0000444E0000}"/>
    <cellStyle name="20% - Accent6 65 3" xfId="4836" xr:uid="{00000000-0005-0000-0000-0000454E0000}"/>
    <cellStyle name="20% - Accent6 65 3 2" xfId="9419" xr:uid="{00000000-0005-0000-0000-0000464E0000}"/>
    <cellStyle name="20% - Accent6 65 3 2 2" xfId="20516" xr:uid="{00000000-0005-0000-0000-0000474E0000}"/>
    <cellStyle name="20% - Accent6 65 3 2 2 2" xfId="42780" xr:uid="{00000000-0005-0000-0000-0000484E0000}"/>
    <cellStyle name="20% - Accent6 65 3 2 3" xfId="31688" xr:uid="{00000000-0005-0000-0000-0000494E0000}"/>
    <cellStyle name="20% - Accent6 65 3 3" xfId="15933" xr:uid="{00000000-0005-0000-0000-00004A4E0000}"/>
    <cellStyle name="20% - Accent6 65 3 3 2" xfId="38198" xr:uid="{00000000-0005-0000-0000-00004B4E0000}"/>
    <cellStyle name="20% - Accent6 65 3 4" xfId="27106" xr:uid="{00000000-0005-0000-0000-00004C4E0000}"/>
    <cellStyle name="20% - Accent6 65 4" xfId="3027" xr:uid="{00000000-0005-0000-0000-00004D4E0000}"/>
    <cellStyle name="20% - Accent6 65 4 2" xfId="7610" xr:uid="{00000000-0005-0000-0000-00004E4E0000}"/>
    <cellStyle name="20% - Accent6 65 4 2 2" xfId="18707" xr:uid="{00000000-0005-0000-0000-00004F4E0000}"/>
    <cellStyle name="20% - Accent6 65 4 2 2 2" xfId="40971" xr:uid="{00000000-0005-0000-0000-0000504E0000}"/>
    <cellStyle name="20% - Accent6 65 4 2 3" xfId="29879" xr:uid="{00000000-0005-0000-0000-0000514E0000}"/>
    <cellStyle name="20% - Accent6 65 4 3" xfId="14124" xr:uid="{00000000-0005-0000-0000-0000524E0000}"/>
    <cellStyle name="20% - Accent6 65 4 3 2" xfId="36389" xr:uid="{00000000-0005-0000-0000-0000534E0000}"/>
    <cellStyle name="20% - Accent6 65 4 4" xfId="25297" xr:uid="{00000000-0005-0000-0000-0000544E0000}"/>
    <cellStyle name="20% - Accent6 65 5" xfId="5762" xr:uid="{00000000-0005-0000-0000-0000554E0000}"/>
    <cellStyle name="20% - Accent6 65 5 2" xfId="16859" xr:uid="{00000000-0005-0000-0000-0000564E0000}"/>
    <cellStyle name="20% - Accent6 65 5 2 2" xfId="39123" xr:uid="{00000000-0005-0000-0000-0000574E0000}"/>
    <cellStyle name="20% - Accent6 65 5 3" xfId="28031" xr:uid="{00000000-0005-0000-0000-0000584E0000}"/>
    <cellStyle name="20% - Accent6 65 6" xfId="12274" xr:uid="{00000000-0005-0000-0000-0000594E0000}"/>
    <cellStyle name="20% - Accent6 65 6 2" xfId="34540" xr:uid="{00000000-0005-0000-0000-00005A4E0000}"/>
    <cellStyle name="20% - Accent6 65 7" xfId="23448" xr:uid="{00000000-0005-0000-0000-00005B4E0000}"/>
    <cellStyle name="20% - Accent6 66" xfId="1179" xr:uid="{00000000-0005-0000-0000-00005C4E0000}"/>
    <cellStyle name="20% - Accent6 66 2" xfId="2116" xr:uid="{00000000-0005-0000-0000-00005D4E0000}"/>
    <cellStyle name="20% - Accent6 66 2 2" xfId="3925" xr:uid="{00000000-0005-0000-0000-00005E4E0000}"/>
    <cellStyle name="20% - Accent6 66 2 2 2" xfId="8508" xr:uid="{00000000-0005-0000-0000-00005F4E0000}"/>
    <cellStyle name="20% - Accent6 66 2 2 2 2" xfId="19605" xr:uid="{00000000-0005-0000-0000-0000604E0000}"/>
    <cellStyle name="20% - Accent6 66 2 2 2 2 2" xfId="41869" xr:uid="{00000000-0005-0000-0000-0000614E0000}"/>
    <cellStyle name="20% - Accent6 66 2 2 2 3" xfId="30777" xr:uid="{00000000-0005-0000-0000-0000624E0000}"/>
    <cellStyle name="20% - Accent6 66 2 2 3" xfId="15022" xr:uid="{00000000-0005-0000-0000-0000634E0000}"/>
    <cellStyle name="20% - Accent6 66 2 2 3 2" xfId="37287" xr:uid="{00000000-0005-0000-0000-0000644E0000}"/>
    <cellStyle name="20% - Accent6 66 2 2 4" xfId="26195" xr:uid="{00000000-0005-0000-0000-0000654E0000}"/>
    <cellStyle name="20% - Accent6 66 2 3" xfId="6699" xr:uid="{00000000-0005-0000-0000-0000664E0000}"/>
    <cellStyle name="20% - Accent6 66 2 3 2" xfId="17796" xr:uid="{00000000-0005-0000-0000-0000674E0000}"/>
    <cellStyle name="20% - Accent6 66 2 3 2 2" xfId="40060" xr:uid="{00000000-0005-0000-0000-0000684E0000}"/>
    <cellStyle name="20% - Accent6 66 2 3 3" xfId="28968" xr:uid="{00000000-0005-0000-0000-0000694E0000}"/>
    <cellStyle name="20% - Accent6 66 2 4" xfId="13213" xr:uid="{00000000-0005-0000-0000-00006A4E0000}"/>
    <cellStyle name="20% - Accent6 66 2 4 2" xfId="35478" xr:uid="{00000000-0005-0000-0000-00006B4E0000}"/>
    <cellStyle name="20% - Accent6 66 2 5" xfId="24386" xr:uid="{00000000-0005-0000-0000-00006C4E0000}"/>
    <cellStyle name="20% - Accent6 66 3" xfId="4849" xr:uid="{00000000-0005-0000-0000-00006D4E0000}"/>
    <cellStyle name="20% - Accent6 66 3 2" xfId="9432" xr:uid="{00000000-0005-0000-0000-00006E4E0000}"/>
    <cellStyle name="20% - Accent6 66 3 2 2" xfId="20529" xr:uid="{00000000-0005-0000-0000-00006F4E0000}"/>
    <cellStyle name="20% - Accent6 66 3 2 2 2" xfId="42793" xr:uid="{00000000-0005-0000-0000-0000704E0000}"/>
    <cellStyle name="20% - Accent6 66 3 2 3" xfId="31701" xr:uid="{00000000-0005-0000-0000-0000714E0000}"/>
    <cellStyle name="20% - Accent6 66 3 3" xfId="15946" xr:uid="{00000000-0005-0000-0000-0000724E0000}"/>
    <cellStyle name="20% - Accent6 66 3 3 2" xfId="38211" xr:uid="{00000000-0005-0000-0000-0000734E0000}"/>
    <cellStyle name="20% - Accent6 66 3 4" xfId="27119" xr:uid="{00000000-0005-0000-0000-0000744E0000}"/>
    <cellStyle name="20% - Accent6 66 4" xfId="3040" xr:uid="{00000000-0005-0000-0000-0000754E0000}"/>
    <cellStyle name="20% - Accent6 66 4 2" xfId="7623" xr:uid="{00000000-0005-0000-0000-0000764E0000}"/>
    <cellStyle name="20% - Accent6 66 4 2 2" xfId="18720" xr:uid="{00000000-0005-0000-0000-0000774E0000}"/>
    <cellStyle name="20% - Accent6 66 4 2 2 2" xfId="40984" xr:uid="{00000000-0005-0000-0000-0000784E0000}"/>
    <cellStyle name="20% - Accent6 66 4 2 3" xfId="29892" xr:uid="{00000000-0005-0000-0000-0000794E0000}"/>
    <cellStyle name="20% - Accent6 66 4 3" xfId="14137" xr:uid="{00000000-0005-0000-0000-00007A4E0000}"/>
    <cellStyle name="20% - Accent6 66 4 3 2" xfId="36402" xr:uid="{00000000-0005-0000-0000-00007B4E0000}"/>
    <cellStyle name="20% - Accent6 66 4 4" xfId="25310" xr:uid="{00000000-0005-0000-0000-00007C4E0000}"/>
    <cellStyle name="20% - Accent6 66 5" xfId="5775" xr:uid="{00000000-0005-0000-0000-00007D4E0000}"/>
    <cellStyle name="20% - Accent6 66 5 2" xfId="16872" xr:uid="{00000000-0005-0000-0000-00007E4E0000}"/>
    <cellStyle name="20% - Accent6 66 5 2 2" xfId="39136" xr:uid="{00000000-0005-0000-0000-00007F4E0000}"/>
    <cellStyle name="20% - Accent6 66 5 3" xfId="28044" xr:uid="{00000000-0005-0000-0000-0000804E0000}"/>
    <cellStyle name="20% - Accent6 66 6" xfId="12287" xr:uid="{00000000-0005-0000-0000-0000814E0000}"/>
    <cellStyle name="20% - Accent6 66 6 2" xfId="34553" xr:uid="{00000000-0005-0000-0000-0000824E0000}"/>
    <cellStyle name="20% - Accent6 66 7" xfId="23461" xr:uid="{00000000-0005-0000-0000-0000834E0000}"/>
    <cellStyle name="20% - Accent6 67" xfId="1192" xr:uid="{00000000-0005-0000-0000-0000844E0000}"/>
    <cellStyle name="20% - Accent6 67 2" xfId="2129" xr:uid="{00000000-0005-0000-0000-0000854E0000}"/>
    <cellStyle name="20% - Accent6 67 2 2" xfId="3938" xr:uid="{00000000-0005-0000-0000-0000864E0000}"/>
    <cellStyle name="20% - Accent6 67 2 2 2" xfId="8521" xr:uid="{00000000-0005-0000-0000-0000874E0000}"/>
    <cellStyle name="20% - Accent6 67 2 2 2 2" xfId="19618" xr:uid="{00000000-0005-0000-0000-0000884E0000}"/>
    <cellStyle name="20% - Accent6 67 2 2 2 2 2" xfId="41882" xr:uid="{00000000-0005-0000-0000-0000894E0000}"/>
    <cellStyle name="20% - Accent6 67 2 2 2 3" xfId="30790" xr:uid="{00000000-0005-0000-0000-00008A4E0000}"/>
    <cellStyle name="20% - Accent6 67 2 2 3" xfId="15035" xr:uid="{00000000-0005-0000-0000-00008B4E0000}"/>
    <cellStyle name="20% - Accent6 67 2 2 3 2" xfId="37300" xr:uid="{00000000-0005-0000-0000-00008C4E0000}"/>
    <cellStyle name="20% - Accent6 67 2 2 4" xfId="26208" xr:uid="{00000000-0005-0000-0000-00008D4E0000}"/>
    <cellStyle name="20% - Accent6 67 2 3" xfId="6712" xr:uid="{00000000-0005-0000-0000-00008E4E0000}"/>
    <cellStyle name="20% - Accent6 67 2 3 2" xfId="17809" xr:uid="{00000000-0005-0000-0000-00008F4E0000}"/>
    <cellStyle name="20% - Accent6 67 2 3 2 2" xfId="40073" xr:uid="{00000000-0005-0000-0000-0000904E0000}"/>
    <cellStyle name="20% - Accent6 67 2 3 3" xfId="28981" xr:uid="{00000000-0005-0000-0000-0000914E0000}"/>
    <cellStyle name="20% - Accent6 67 2 4" xfId="13226" xr:uid="{00000000-0005-0000-0000-0000924E0000}"/>
    <cellStyle name="20% - Accent6 67 2 4 2" xfId="35491" xr:uid="{00000000-0005-0000-0000-0000934E0000}"/>
    <cellStyle name="20% - Accent6 67 2 5" xfId="24399" xr:uid="{00000000-0005-0000-0000-0000944E0000}"/>
    <cellStyle name="20% - Accent6 67 3" xfId="4862" xr:uid="{00000000-0005-0000-0000-0000954E0000}"/>
    <cellStyle name="20% - Accent6 67 3 2" xfId="9445" xr:uid="{00000000-0005-0000-0000-0000964E0000}"/>
    <cellStyle name="20% - Accent6 67 3 2 2" xfId="20542" xr:uid="{00000000-0005-0000-0000-0000974E0000}"/>
    <cellStyle name="20% - Accent6 67 3 2 2 2" xfId="42806" xr:uid="{00000000-0005-0000-0000-0000984E0000}"/>
    <cellStyle name="20% - Accent6 67 3 2 3" xfId="31714" xr:uid="{00000000-0005-0000-0000-0000994E0000}"/>
    <cellStyle name="20% - Accent6 67 3 3" xfId="15959" xr:uid="{00000000-0005-0000-0000-00009A4E0000}"/>
    <cellStyle name="20% - Accent6 67 3 3 2" xfId="38224" xr:uid="{00000000-0005-0000-0000-00009B4E0000}"/>
    <cellStyle name="20% - Accent6 67 3 4" xfId="27132" xr:uid="{00000000-0005-0000-0000-00009C4E0000}"/>
    <cellStyle name="20% - Accent6 67 4" xfId="3053" xr:uid="{00000000-0005-0000-0000-00009D4E0000}"/>
    <cellStyle name="20% - Accent6 67 4 2" xfId="7636" xr:uid="{00000000-0005-0000-0000-00009E4E0000}"/>
    <cellStyle name="20% - Accent6 67 4 2 2" xfId="18733" xr:uid="{00000000-0005-0000-0000-00009F4E0000}"/>
    <cellStyle name="20% - Accent6 67 4 2 2 2" xfId="40997" xr:uid="{00000000-0005-0000-0000-0000A04E0000}"/>
    <cellStyle name="20% - Accent6 67 4 2 3" xfId="29905" xr:uid="{00000000-0005-0000-0000-0000A14E0000}"/>
    <cellStyle name="20% - Accent6 67 4 3" xfId="14150" xr:uid="{00000000-0005-0000-0000-0000A24E0000}"/>
    <cellStyle name="20% - Accent6 67 4 3 2" xfId="36415" xr:uid="{00000000-0005-0000-0000-0000A34E0000}"/>
    <cellStyle name="20% - Accent6 67 4 4" xfId="25323" xr:uid="{00000000-0005-0000-0000-0000A44E0000}"/>
    <cellStyle name="20% - Accent6 67 5" xfId="5788" xr:uid="{00000000-0005-0000-0000-0000A54E0000}"/>
    <cellStyle name="20% - Accent6 67 5 2" xfId="16885" xr:uid="{00000000-0005-0000-0000-0000A64E0000}"/>
    <cellStyle name="20% - Accent6 67 5 2 2" xfId="39149" xr:uid="{00000000-0005-0000-0000-0000A74E0000}"/>
    <cellStyle name="20% - Accent6 67 5 3" xfId="28057" xr:uid="{00000000-0005-0000-0000-0000A84E0000}"/>
    <cellStyle name="20% - Accent6 67 6" xfId="12300" xr:uid="{00000000-0005-0000-0000-0000A94E0000}"/>
    <cellStyle name="20% - Accent6 67 6 2" xfId="34566" xr:uid="{00000000-0005-0000-0000-0000AA4E0000}"/>
    <cellStyle name="20% - Accent6 67 7" xfId="23474" xr:uid="{00000000-0005-0000-0000-0000AB4E0000}"/>
    <cellStyle name="20% - Accent6 68" xfId="1205" xr:uid="{00000000-0005-0000-0000-0000AC4E0000}"/>
    <cellStyle name="20% - Accent6 68 2" xfId="2142" xr:uid="{00000000-0005-0000-0000-0000AD4E0000}"/>
    <cellStyle name="20% - Accent6 68 2 2" xfId="3951" xr:uid="{00000000-0005-0000-0000-0000AE4E0000}"/>
    <cellStyle name="20% - Accent6 68 2 2 2" xfId="8534" xr:uid="{00000000-0005-0000-0000-0000AF4E0000}"/>
    <cellStyle name="20% - Accent6 68 2 2 2 2" xfId="19631" xr:uid="{00000000-0005-0000-0000-0000B04E0000}"/>
    <cellStyle name="20% - Accent6 68 2 2 2 2 2" xfId="41895" xr:uid="{00000000-0005-0000-0000-0000B14E0000}"/>
    <cellStyle name="20% - Accent6 68 2 2 2 3" xfId="30803" xr:uid="{00000000-0005-0000-0000-0000B24E0000}"/>
    <cellStyle name="20% - Accent6 68 2 2 3" xfId="15048" xr:uid="{00000000-0005-0000-0000-0000B34E0000}"/>
    <cellStyle name="20% - Accent6 68 2 2 3 2" xfId="37313" xr:uid="{00000000-0005-0000-0000-0000B44E0000}"/>
    <cellStyle name="20% - Accent6 68 2 2 4" xfId="26221" xr:uid="{00000000-0005-0000-0000-0000B54E0000}"/>
    <cellStyle name="20% - Accent6 68 2 3" xfId="6725" xr:uid="{00000000-0005-0000-0000-0000B64E0000}"/>
    <cellStyle name="20% - Accent6 68 2 3 2" xfId="17822" xr:uid="{00000000-0005-0000-0000-0000B74E0000}"/>
    <cellStyle name="20% - Accent6 68 2 3 2 2" xfId="40086" xr:uid="{00000000-0005-0000-0000-0000B84E0000}"/>
    <cellStyle name="20% - Accent6 68 2 3 3" xfId="28994" xr:uid="{00000000-0005-0000-0000-0000B94E0000}"/>
    <cellStyle name="20% - Accent6 68 2 4" xfId="13239" xr:uid="{00000000-0005-0000-0000-0000BA4E0000}"/>
    <cellStyle name="20% - Accent6 68 2 4 2" xfId="35504" xr:uid="{00000000-0005-0000-0000-0000BB4E0000}"/>
    <cellStyle name="20% - Accent6 68 2 5" xfId="24412" xr:uid="{00000000-0005-0000-0000-0000BC4E0000}"/>
    <cellStyle name="20% - Accent6 68 3" xfId="4875" xr:uid="{00000000-0005-0000-0000-0000BD4E0000}"/>
    <cellStyle name="20% - Accent6 68 3 2" xfId="9458" xr:uid="{00000000-0005-0000-0000-0000BE4E0000}"/>
    <cellStyle name="20% - Accent6 68 3 2 2" xfId="20555" xr:uid="{00000000-0005-0000-0000-0000BF4E0000}"/>
    <cellStyle name="20% - Accent6 68 3 2 2 2" xfId="42819" xr:uid="{00000000-0005-0000-0000-0000C04E0000}"/>
    <cellStyle name="20% - Accent6 68 3 2 3" xfId="31727" xr:uid="{00000000-0005-0000-0000-0000C14E0000}"/>
    <cellStyle name="20% - Accent6 68 3 3" xfId="15972" xr:uid="{00000000-0005-0000-0000-0000C24E0000}"/>
    <cellStyle name="20% - Accent6 68 3 3 2" xfId="38237" xr:uid="{00000000-0005-0000-0000-0000C34E0000}"/>
    <cellStyle name="20% - Accent6 68 3 4" xfId="27145" xr:uid="{00000000-0005-0000-0000-0000C44E0000}"/>
    <cellStyle name="20% - Accent6 68 4" xfId="3066" xr:uid="{00000000-0005-0000-0000-0000C54E0000}"/>
    <cellStyle name="20% - Accent6 68 4 2" xfId="7649" xr:uid="{00000000-0005-0000-0000-0000C64E0000}"/>
    <cellStyle name="20% - Accent6 68 4 2 2" xfId="18746" xr:uid="{00000000-0005-0000-0000-0000C74E0000}"/>
    <cellStyle name="20% - Accent6 68 4 2 2 2" xfId="41010" xr:uid="{00000000-0005-0000-0000-0000C84E0000}"/>
    <cellStyle name="20% - Accent6 68 4 2 3" xfId="29918" xr:uid="{00000000-0005-0000-0000-0000C94E0000}"/>
    <cellStyle name="20% - Accent6 68 4 3" xfId="14163" xr:uid="{00000000-0005-0000-0000-0000CA4E0000}"/>
    <cellStyle name="20% - Accent6 68 4 3 2" xfId="36428" xr:uid="{00000000-0005-0000-0000-0000CB4E0000}"/>
    <cellStyle name="20% - Accent6 68 4 4" xfId="25336" xr:uid="{00000000-0005-0000-0000-0000CC4E0000}"/>
    <cellStyle name="20% - Accent6 68 5" xfId="5801" xr:uid="{00000000-0005-0000-0000-0000CD4E0000}"/>
    <cellStyle name="20% - Accent6 68 5 2" xfId="16898" xr:uid="{00000000-0005-0000-0000-0000CE4E0000}"/>
    <cellStyle name="20% - Accent6 68 5 2 2" xfId="39162" xr:uid="{00000000-0005-0000-0000-0000CF4E0000}"/>
    <cellStyle name="20% - Accent6 68 5 3" xfId="28070" xr:uid="{00000000-0005-0000-0000-0000D04E0000}"/>
    <cellStyle name="20% - Accent6 68 6" xfId="12313" xr:uid="{00000000-0005-0000-0000-0000D14E0000}"/>
    <cellStyle name="20% - Accent6 68 6 2" xfId="34579" xr:uid="{00000000-0005-0000-0000-0000D24E0000}"/>
    <cellStyle name="20% - Accent6 68 7" xfId="23487" xr:uid="{00000000-0005-0000-0000-0000D34E0000}"/>
    <cellStyle name="20% - Accent6 69" xfId="1218" xr:uid="{00000000-0005-0000-0000-0000D44E0000}"/>
    <cellStyle name="20% - Accent6 69 2" xfId="2155" xr:uid="{00000000-0005-0000-0000-0000D54E0000}"/>
    <cellStyle name="20% - Accent6 69 2 2" xfId="6738" xr:uid="{00000000-0005-0000-0000-0000D64E0000}"/>
    <cellStyle name="20% - Accent6 69 2 2 2" xfId="17835" xr:uid="{00000000-0005-0000-0000-0000D74E0000}"/>
    <cellStyle name="20% - Accent6 69 2 2 2 2" xfId="40099" xr:uid="{00000000-0005-0000-0000-0000D84E0000}"/>
    <cellStyle name="20% - Accent6 69 2 2 3" xfId="29007" xr:uid="{00000000-0005-0000-0000-0000D94E0000}"/>
    <cellStyle name="20% - Accent6 69 2 3" xfId="13252" xr:uid="{00000000-0005-0000-0000-0000DA4E0000}"/>
    <cellStyle name="20% - Accent6 69 2 3 2" xfId="35517" xr:uid="{00000000-0005-0000-0000-0000DB4E0000}"/>
    <cellStyle name="20% - Accent6 69 2 4" xfId="24425" xr:uid="{00000000-0005-0000-0000-0000DC4E0000}"/>
    <cellStyle name="20% - Accent6 69 3" xfId="3964" xr:uid="{00000000-0005-0000-0000-0000DD4E0000}"/>
    <cellStyle name="20% - Accent6 69 3 2" xfId="8547" xr:uid="{00000000-0005-0000-0000-0000DE4E0000}"/>
    <cellStyle name="20% - Accent6 69 3 2 2" xfId="19644" xr:uid="{00000000-0005-0000-0000-0000DF4E0000}"/>
    <cellStyle name="20% - Accent6 69 3 2 2 2" xfId="41908" xr:uid="{00000000-0005-0000-0000-0000E04E0000}"/>
    <cellStyle name="20% - Accent6 69 3 2 3" xfId="30816" xr:uid="{00000000-0005-0000-0000-0000E14E0000}"/>
    <cellStyle name="20% - Accent6 69 3 3" xfId="15061" xr:uid="{00000000-0005-0000-0000-0000E24E0000}"/>
    <cellStyle name="20% - Accent6 69 3 3 2" xfId="37326" xr:uid="{00000000-0005-0000-0000-0000E34E0000}"/>
    <cellStyle name="20% - Accent6 69 3 4" xfId="26234" xr:uid="{00000000-0005-0000-0000-0000E44E0000}"/>
    <cellStyle name="20% - Accent6 69 4" xfId="5814" xr:uid="{00000000-0005-0000-0000-0000E54E0000}"/>
    <cellStyle name="20% - Accent6 69 4 2" xfId="16911" xr:uid="{00000000-0005-0000-0000-0000E64E0000}"/>
    <cellStyle name="20% - Accent6 69 4 2 2" xfId="39175" xr:uid="{00000000-0005-0000-0000-0000E74E0000}"/>
    <cellStyle name="20% - Accent6 69 4 3" xfId="28083" xr:uid="{00000000-0005-0000-0000-0000E84E0000}"/>
    <cellStyle name="20% - Accent6 69 5" xfId="12326" xr:uid="{00000000-0005-0000-0000-0000E94E0000}"/>
    <cellStyle name="20% - Accent6 69 5 2" xfId="34592" xr:uid="{00000000-0005-0000-0000-0000EA4E0000}"/>
    <cellStyle name="20% - Accent6 69 6" xfId="23500" xr:uid="{00000000-0005-0000-0000-0000EB4E0000}"/>
    <cellStyle name="20% - Accent6 7" xfId="188" xr:uid="{00000000-0005-0000-0000-0000EC4E0000}"/>
    <cellStyle name="20% - Accent6 7 2" xfId="1340" xr:uid="{00000000-0005-0000-0000-0000ED4E0000}"/>
    <cellStyle name="20% - Accent6 7 2 2" xfId="3158" xr:uid="{00000000-0005-0000-0000-0000EE4E0000}"/>
    <cellStyle name="20% - Accent6 7 2 2 2" xfId="7741" xr:uid="{00000000-0005-0000-0000-0000EF4E0000}"/>
    <cellStyle name="20% - Accent6 7 2 2 2 2" xfId="18838" xr:uid="{00000000-0005-0000-0000-0000F04E0000}"/>
    <cellStyle name="20% - Accent6 7 2 2 2 2 2" xfId="41102" xr:uid="{00000000-0005-0000-0000-0000F14E0000}"/>
    <cellStyle name="20% - Accent6 7 2 2 2 3" xfId="30010" xr:uid="{00000000-0005-0000-0000-0000F24E0000}"/>
    <cellStyle name="20% - Accent6 7 2 2 3" xfId="14255" xr:uid="{00000000-0005-0000-0000-0000F34E0000}"/>
    <cellStyle name="20% - Accent6 7 2 2 3 2" xfId="36520" xr:uid="{00000000-0005-0000-0000-0000F44E0000}"/>
    <cellStyle name="20% - Accent6 7 2 2 4" xfId="25428" xr:uid="{00000000-0005-0000-0000-0000F54E0000}"/>
    <cellStyle name="20% - Accent6 7 2 3" xfId="5932" xr:uid="{00000000-0005-0000-0000-0000F64E0000}"/>
    <cellStyle name="20% - Accent6 7 2 3 2" xfId="17029" xr:uid="{00000000-0005-0000-0000-0000F74E0000}"/>
    <cellStyle name="20% - Accent6 7 2 3 2 2" xfId="39293" xr:uid="{00000000-0005-0000-0000-0000F84E0000}"/>
    <cellStyle name="20% - Accent6 7 2 3 3" xfId="28201" xr:uid="{00000000-0005-0000-0000-0000F94E0000}"/>
    <cellStyle name="20% - Accent6 7 2 4" xfId="12445" xr:uid="{00000000-0005-0000-0000-0000FA4E0000}"/>
    <cellStyle name="20% - Accent6 7 2 4 2" xfId="34710" xr:uid="{00000000-0005-0000-0000-0000FB4E0000}"/>
    <cellStyle name="20% - Accent6 7 2 5" xfId="23618" xr:uid="{00000000-0005-0000-0000-0000FC4E0000}"/>
    <cellStyle name="20% - Accent6 7 3" xfId="4082" xr:uid="{00000000-0005-0000-0000-0000FD4E0000}"/>
    <cellStyle name="20% - Accent6 7 3 2" xfId="8665" xr:uid="{00000000-0005-0000-0000-0000FE4E0000}"/>
    <cellStyle name="20% - Accent6 7 3 2 2" xfId="19762" xr:uid="{00000000-0005-0000-0000-0000FF4E0000}"/>
    <cellStyle name="20% - Accent6 7 3 2 2 2" xfId="42026" xr:uid="{00000000-0005-0000-0000-0000004F0000}"/>
    <cellStyle name="20% - Accent6 7 3 2 3" xfId="30934" xr:uid="{00000000-0005-0000-0000-0000014F0000}"/>
    <cellStyle name="20% - Accent6 7 3 3" xfId="15179" xr:uid="{00000000-0005-0000-0000-0000024F0000}"/>
    <cellStyle name="20% - Accent6 7 3 3 2" xfId="37444" xr:uid="{00000000-0005-0000-0000-0000034F0000}"/>
    <cellStyle name="20% - Accent6 7 3 4" xfId="26352" xr:uid="{00000000-0005-0000-0000-0000044F0000}"/>
    <cellStyle name="20% - Accent6 7 4" xfId="2273" xr:uid="{00000000-0005-0000-0000-0000054F0000}"/>
    <cellStyle name="20% - Accent6 7 4 2" xfId="6856" xr:uid="{00000000-0005-0000-0000-0000064F0000}"/>
    <cellStyle name="20% - Accent6 7 4 2 2" xfId="17953" xr:uid="{00000000-0005-0000-0000-0000074F0000}"/>
    <cellStyle name="20% - Accent6 7 4 2 2 2" xfId="40217" xr:uid="{00000000-0005-0000-0000-0000084F0000}"/>
    <cellStyle name="20% - Accent6 7 4 2 3" xfId="29125" xr:uid="{00000000-0005-0000-0000-0000094F0000}"/>
    <cellStyle name="20% - Accent6 7 4 3" xfId="13370" xr:uid="{00000000-0005-0000-0000-00000A4F0000}"/>
    <cellStyle name="20% - Accent6 7 4 3 2" xfId="35635" xr:uid="{00000000-0005-0000-0000-00000B4F0000}"/>
    <cellStyle name="20% - Accent6 7 4 4" xfId="24543" xr:uid="{00000000-0005-0000-0000-00000C4F0000}"/>
    <cellStyle name="20% - Accent6 7 5" xfId="5007" xr:uid="{00000000-0005-0000-0000-00000D4F0000}"/>
    <cellStyle name="20% - Accent6 7 5 2" xfId="16104" xr:uid="{00000000-0005-0000-0000-00000E4F0000}"/>
    <cellStyle name="20% - Accent6 7 5 2 2" xfId="38368" xr:uid="{00000000-0005-0000-0000-00000F4F0000}"/>
    <cellStyle name="20% - Accent6 7 5 3" xfId="27276" xr:uid="{00000000-0005-0000-0000-0000104F0000}"/>
    <cellStyle name="20% - Accent6 7 6" xfId="416" xr:uid="{00000000-0005-0000-0000-0000114F0000}"/>
    <cellStyle name="20% - Accent6 7 6 2" xfId="11532" xr:uid="{00000000-0005-0000-0000-0000124F0000}"/>
    <cellStyle name="20% - Accent6 7 6 2 2" xfId="33798" xr:uid="{00000000-0005-0000-0000-0000134F0000}"/>
    <cellStyle name="20% - Accent6 7 6 3" xfId="22706" xr:uid="{00000000-0005-0000-0000-0000144F0000}"/>
    <cellStyle name="20% - Accent6 7 7" xfId="11309" xr:uid="{00000000-0005-0000-0000-0000154F0000}"/>
    <cellStyle name="20% - Accent6 7 7 2" xfId="33575" xr:uid="{00000000-0005-0000-0000-0000164F0000}"/>
    <cellStyle name="20% - Accent6 7 8" xfId="22483" xr:uid="{00000000-0005-0000-0000-0000174F0000}"/>
    <cellStyle name="20% - Accent6 70" xfId="1231" xr:uid="{00000000-0005-0000-0000-0000184F0000}"/>
    <cellStyle name="20% - Accent6 70 2" xfId="2168" xr:uid="{00000000-0005-0000-0000-0000194F0000}"/>
    <cellStyle name="20% - Accent6 70 2 2" xfId="6751" xr:uid="{00000000-0005-0000-0000-00001A4F0000}"/>
    <cellStyle name="20% - Accent6 70 2 2 2" xfId="17848" xr:uid="{00000000-0005-0000-0000-00001B4F0000}"/>
    <cellStyle name="20% - Accent6 70 2 2 2 2" xfId="40112" xr:uid="{00000000-0005-0000-0000-00001C4F0000}"/>
    <cellStyle name="20% - Accent6 70 2 2 3" xfId="29020" xr:uid="{00000000-0005-0000-0000-00001D4F0000}"/>
    <cellStyle name="20% - Accent6 70 2 3" xfId="13265" xr:uid="{00000000-0005-0000-0000-00001E4F0000}"/>
    <cellStyle name="20% - Accent6 70 2 3 2" xfId="35530" xr:uid="{00000000-0005-0000-0000-00001F4F0000}"/>
    <cellStyle name="20% - Accent6 70 2 4" xfId="24438" xr:uid="{00000000-0005-0000-0000-0000204F0000}"/>
    <cellStyle name="20% - Accent6 70 3" xfId="3977" xr:uid="{00000000-0005-0000-0000-0000214F0000}"/>
    <cellStyle name="20% - Accent6 70 3 2" xfId="8560" xr:uid="{00000000-0005-0000-0000-0000224F0000}"/>
    <cellStyle name="20% - Accent6 70 3 2 2" xfId="19657" xr:uid="{00000000-0005-0000-0000-0000234F0000}"/>
    <cellStyle name="20% - Accent6 70 3 2 2 2" xfId="41921" xr:uid="{00000000-0005-0000-0000-0000244F0000}"/>
    <cellStyle name="20% - Accent6 70 3 2 3" xfId="30829" xr:uid="{00000000-0005-0000-0000-0000254F0000}"/>
    <cellStyle name="20% - Accent6 70 3 3" xfId="15074" xr:uid="{00000000-0005-0000-0000-0000264F0000}"/>
    <cellStyle name="20% - Accent6 70 3 3 2" xfId="37339" xr:uid="{00000000-0005-0000-0000-0000274F0000}"/>
    <cellStyle name="20% - Accent6 70 3 4" xfId="26247" xr:uid="{00000000-0005-0000-0000-0000284F0000}"/>
    <cellStyle name="20% - Accent6 70 4" xfId="5827" xr:uid="{00000000-0005-0000-0000-0000294F0000}"/>
    <cellStyle name="20% - Accent6 70 4 2" xfId="16924" xr:uid="{00000000-0005-0000-0000-00002A4F0000}"/>
    <cellStyle name="20% - Accent6 70 4 2 2" xfId="39188" xr:uid="{00000000-0005-0000-0000-00002B4F0000}"/>
    <cellStyle name="20% - Accent6 70 4 3" xfId="28096" xr:uid="{00000000-0005-0000-0000-00002C4F0000}"/>
    <cellStyle name="20% - Accent6 70 5" xfId="12339" xr:uid="{00000000-0005-0000-0000-00002D4F0000}"/>
    <cellStyle name="20% - Accent6 70 5 2" xfId="34605" xr:uid="{00000000-0005-0000-0000-00002E4F0000}"/>
    <cellStyle name="20% - Accent6 70 6" xfId="23513" xr:uid="{00000000-0005-0000-0000-00002F4F0000}"/>
    <cellStyle name="20% - Accent6 71" xfId="1244" xr:uid="{00000000-0005-0000-0000-0000304F0000}"/>
    <cellStyle name="20% - Accent6 71 2" xfId="2181" xr:uid="{00000000-0005-0000-0000-0000314F0000}"/>
    <cellStyle name="20% - Accent6 71 2 2" xfId="6764" xr:uid="{00000000-0005-0000-0000-0000324F0000}"/>
    <cellStyle name="20% - Accent6 71 2 2 2" xfId="17861" xr:uid="{00000000-0005-0000-0000-0000334F0000}"/>
    <cellStyle name="20% - Accent6 71 2 2 2 2" xfId="40125" xr:uid="{00000000-0005-0000-0000-0000344F0000}"/>
    <cellStyle name="20% - Accent6 71 2 2 3" xfId="29033" xr:uid="{00000000-0005-0000-0000-0000354F0000}"/>
    <cellStyle name="20% - Accent6 71 2 3" xfId="13278" xr:uid="{00000000-0005-0000-0000-0000364F0000}"/>
    <cellStyle name="20% - Accent6 71 2 3 2" xfId="35543" xr:uid="{00000000-0005-0000-0000-0000374F0000}"/>
    <cellStyle name="20% - Accent6 71 2 4" xfId="24451" xr:uid="{00000000-0005-0000-0000-0000384F0000}"/>
    <cellStyle name="20% - Accent6 71 3" xfId="3990" xr:uid="{00000000-0005-0000-0000-0000394F0000}"/>
    <cellStyle name="20% - Accent6 71 3 2" xfId="8573" xr:uid="{00000000-0005-0000-0000-00003A4F0000}"/>
    <cellStyle name="20% - Accent6 71 3 2 2" xfId="19670" xr:uid="{00000000-0005-0000-0000-00003B4F0000}"/>
    <cellStyle name="20% - Accent6 71 3 2 2 2" xfId="41934" xr:uid="{00000000-0005-0000-0000-00003C4F0000}"/>
    <cellStyle name="20% - Accent6 71 3 2 3" xfId="30842" xr:uid="{00000000-0005-0000-0000-00003D4F0000}"/>
    <cellStyle name="20% - Accent6 71 3 3" xfId="15087" xr:uid="{00000000-0005-0000-0000-00003E4F0000}"/>
    <cellStyle name="20% - Accent6 71 3 3 2" xfId="37352" xr:uid="{00000000-0005-0000-0000-00003F4F0000}"/>
    <cellStyle name="20% - Accent6 71 3 4" xfId="26260" xr:uid="{00000000-0005-0000-0000-0000404F0000}"/>
    <cellStyle name="20% - Accent6 71 4" xfId="5840" xr:uid="{00000000-0005-0000-0000-0000414F0000}"/>
    <cellStyle name="20% - Accent6 71 4 2" xfId="16937" xr:uid="{00000000-0005-0000-0000-0000424F0000}"/>
    <cellStyle name="20% - Accent6 71 4 2 2" xfId="39201" xr:uid="{00000000-0005-0000-0000-0000434F0000}"/>
    <cellStyle name="20% - Accent6 71 4 3" xfId="28109" xr:uid="{00000000-0005-0000-0000-0000444F0000}"/>
    <cellStyle name="20% - Accent6 71 5" xfId="12352" xr:uid="{00000000-0005-0000-0000-0000454F0000}"/>
    <cellStyle name="20% - Accent6 71 5 2" xfId="34618" xr:uid="{00000000-0005-0000-0000-0000464F0000}"/>
    <cellStyle name="20% - Accent6 71 6" xfId="23526" xr:uid="{00000000-0005-0000-0000-0000474F0000}"/>
    <cellStyle name="20% - Accent6 72" xfId="1252" xr:uid="{00000000-0005-0000-0000-0000484F0000}"/>
    <cellStyle name="20% - Accent6 72 2" xfId="3073" xr:uid="{00000000-0005-0000-0000-0000494F0000}"/>
    <cellStyle name="20% - Accent6 72 2 2" xfId="7656" xr:uid="{00000000-0005-0000-0000-00004A4F0000}"/>
    <cellStyle name="20% - Accent6 72 2 2 2" xfId="18753" xr:uid="{00000000-0005-0000-0000-00004B4F0000}"/>
    <cellStyle name="20% - Accent6 72 2 2 2 2" xfId="41017" xr:uid="{00000000-0005-0000-0000-00004C4F0000}"/>
    <cellStyle name="20% - Accent6 72 2 2 3" xfId="29925" xr:uid="{00000000-0005-0000-0000-00004D4F0000}"/>
    <cellStyle name="20% - Accent6 72 2 3" xfId="14170" xr:uid="{00000000-0005-0000-0000-00004E4F0000}"/>
    <cellStyle name="20% - Accent6 72 2 3 2" xfId="36435" xr:uid="{00000000-0005-0000-0000-00004F4F0000}"/>
    <cellStyle name="20% - Accent6 72 2 4" xfId="25343" xr:uid="{00000000-0005-0000-0000-0000504F0000}"/>
    <cellStyle name="20% - Accent6 72 3" xfId="5847" xr:uid="{00000000-0005-0000-0000-0000514F0000}"/>
    <cellStyle name="20% - Accent6 72 3 2" xfId="16944" xr:uid="{00000000-0005-0000-0000-0000524F0000}"/>
    <cellStyle name="20% - Accent6 72 3 2 2" xfId="39208" xr:uid="{00000000-0005-0000-0000-0000534F0000}"/>
    <cellStyle name="20% - Accent6 72 3 3" xfId="28116" xr:uid="{00000000-0005-0000-0000-0000544F0000}"/>
    <cellStyle name="20% - Accent6 72 4" xfId="12360" xr:uid="{00000000-0005-0000-0000-0000554F0000}"/>
    <cellStyle name="20% - Accent6 72 4 2" xfId="34625" xr:uid="{00000000-0005-0000-0000-0000564F0000}"/>
    <cellStyle name="20% - Accent6 72 5" xfId="23533" xr:uid="{00000000-0005-0000-0000-0000574F0000}"/>
    <cellStyle name="20% - Accent6 73" xfId="3997" xr:uid="{00000000-0005-0000-0000-0000584F0000}"/>
    <cellStyle name="20% - Accent6 73 2" xfId="8580" xr:uid="{00000000-0005-0000-0000-0000594F0000}"/>
    <cellStyle name="20% - Accent6 73 2 2" xfId="19677" xr:uid="{00000000-0005-0000-0000-00005A4F0000}"/>
    <cellStyle name="20% - Accent6 73 2 2 2" xfId="41941" xr:uid="{00000000-0005-0000-0000-00005B4F0000}"/>
    <cellStyle name="20% - Accent6 73 2 3" xfId="30849" xr:uid="{00000000-0005-0000-0000-00005C4F0000}"/>
    <cellStyle name="20% - Accent6 73 3" xfId="15094" xr:uid="{00000000-0005-0000-0000-00005D4F0000}"/>
    <cellStyle name="20% - Accent6 73 3 2" xfId="37359" xr:uid="{00000000-0005-0000-0000-00005E4F0000}"/>
    <cellStyle name="20% - Accent6 73 4" xfId="26267" xr:uid="{00000000-0005-0000-0000-00005F4F0000}"/>
    <cellStyle name="20% - Accent6 74" xfId="2188" xr:uid="{00000000-0005-0000-0000-0000604F0000}"/>
    <cellStyle name="20% - Accent6 74 2" xfId="6771" xr:uid="{00000000-0005-0000-0000-0000614F0000}"/>
    <cellStyle name="20% - Accent6 74 2 2" xfId="17868" xr:uid="{00000000-0005-0000-0000-0000624F0000}"/>
    <cellStyle name="20% - Accent6 74 2 2 2" xfId="40132" xr:uid="{00000000-0005-0000-0000-0000634F0000}"/>
    <cellStyle name="20% - Accent6 74 2 3" xfId="29040" xr:uid="{00000000-0005-0000-0000-0000644F0000}"/>
    <cellStyle name="20% - Accent6 74 3" xfId="13285" xr:uid="{00000000-0005-0000-0000-0000654F0000}"/>
    <cellStyle name="20% - Accent6 74 3 2" xfId="35550" xr:uid="{00000000-0005-0000-0000-0000664F0000}"/>
    <cellStyle name="20% - Accent6 74 4" xfId="24458" xr:uid="{00000000-0005-0000-0000-0000674F0000}"/>
    <cellStyle name="20% - Accent6 75" xfId="4888" xr:uid="{00000000-0005-0000-0000-0000684F0000}"/>
    <cellStyle name="20% - Accent6 75 2" xfId="9471" xr:uid="{00000000-0005-0000-0000-0000694F0000}"/>
    <cellStyle name="20% - Accent6 75 2 2" xfId="20568" xr:uid="{00000000-0005-0000-0000-00006A4F0000}"/>
    <cellStyle name="20% - Accent6 75 2 2 2" xfId="42832" xr:uid="{00000000-0005-0000-0000-00006B4F0000}"/>
    <cellStyle name="20% - Accent6 75 2 3" xfId="31740" xr:uid="{00000000-0005-0000-0000-00006C4F0000}"/>
    <cellStyle name="20% - Accent6 75 3" xfId="15985" xr:uid="{00000000-0005-0000-0000-00006D4F0000}"/>
    <cellStyle name="20% - Accent6 75 3 2" xfId="38250" xr:uid="{00000000-0005-0000-0000-00006E4F0000}"/>
    <cellStyle name="20% - Accent6 75 4" xfId="27158" xr:uid="{00000000-0005-0000-0000-00006F4F0000}"/>
    <cellStyle name="20% - Accent6 76" xfId="4914" xr:uid="{00000000-0005-0000-0000-0000704F0000}"/>
    <cellStyle name="20% - Accent6 76 2" xfId="16011" xr:uid="{00000000-0005-0000-0000-0000714F0000}"/>
    <cellStyle name="20% - Accent6 76 2 2" xfId="38276" xr:uid="{00000000-0005-0000-0000-0000724F0000}"/>
    <cellStyle name="20% - Accent6 76 3" xfId="27184" xr:uid="{00000000-0005-0000-0000-0000734F0000}"/>
    <cellStyle name="20% - Accent6 77" xfId="4922" xr:uid="{00000000-0005-0000-0000-0000744F0000}"/>
    <cellStyle name="20% - Accent6 77 2" xfId="16019" xr:uid="{00000000-0005-0000-0000-0000754F0000}"/>
    <cellStyle name="20% - Accent6 77 2 2" xfId="38283" xr:uid="{00000000-0005-0000-0000-0000764F0000}"/>
    <cellStyle name="20% - Accent6 77 3" xfId="27191" xr:uid="{00000000-0005-0000-0000-0000774F0000}"/>
    <cellStyle name="20% - Accent6 78" xfId="9497" xr:uid="{00000000-0005-0000-0000-0000784F0000}"/>
    <cellStyle name="20% - Accent6 78 2" xfId="20594" xr:uid="{00000000-0005-0000-0000-0000794F0000}"/>
    <cellStyle name="20% - Accent6 78 2 2" xfId="42858" xr:uid="{00000000-0005-0000-0000-00007A4F0000}"/>
    <cellStyle name="20% - Accent6 78 3" xfId="31766" xr:uid="{00000000-0005-0000-0000-00007B4F0000}"/>
    <cellStyle name="20% - Accent6 79" xfId="9511" xr:uid="{00000000-0005-0000-0000-00007C4F0000}"/>
    <cellStyle name="20% - Accent6 79 2" xfId="20607" xr:uid="{00000000-0005-0000-0000-00007D4F0000}"/>
    <cellStyle name="20% - Accent6 79 2 2" xfId="42871" xr:uid="{00000000-0005-0000-0000-00007E4F0000}"/>
    <cellStyle name="20% - Accent6 79 3" xfId="31779" xr:uid="{00000000-0005-0000-0000-00007F4F0000}"/>
    <cellStyle name="20% - Accent6 8" xfId="201" xr:uid="{00000000-0005-0000-0000-0000804F0000}"/>
    <cellStyle name="20% - Accent6 8 2" xfId="1353" xr:uid="{00000000-0005-0000-0000-0000814F0000}"/>
    <cellStyle name="20% - Accent6 8 2 2" xfId="3171" xr:uid="{00000000-0005-0000-0000-0000824F0000}"/>
    <cellStyle name="20% - Accent6 8 2 2 2" xfId="7754" xr:uid="{00000000-0005-0000-0000-0000834F0000}"/>
    <cellStyle name="20% - Accent6 8 2 2 2 2" xfId="18851" xr:uid="{00000000-0005-0000-0000-0000844F0000}"/>
    <cellStyle name="20% - Accent6 8 2 2 2 2 2" xfId="41115" xr:uid="{00000000-0005-0000-0000-0000854F0000}"/>
    <cellStyle name="20% - Accent6 8 2 2 2 3" xfId="30023" xr:uid="{00000000-0005-0000-0000-0000864F0000}"/>
    <cellStyle name="20% - Accent6 8 2 2 3" xfId="14268" xr:uid="{00000000-0005-0000-0000-0000874F0000}"/>
    <cellStyle name="20% - Accent6 8 2 2 3 2" xfId="36533" xr:uid="{00000000-0005-0000-0000-0000884F0000}"/>
    <cellStyle name="20% - Accent6 8 2 2 4" xfId="25441" xr:uid="{00000000-0005-0000-0000-0000894F0000}"/>
    <cellStyle name="20% - Accent6 8 2 3" xfId="5945" xr:uid="{00000000-0005-0000-0000-00008A4F0000}"/>
    <cellStyle name="20% - Accent6 8 2 3 2" xfId="17042" xr:uid="{00000000-0005-0000-0000-00008B4F0000}"/>
    <cellStyle name="20% - Accent6 8 2 3 2 2" xfId="39306" xr:uid="{00000000-0005-0000-0000-00008C4F0000}"/>
    <cellStyle name="20% - Accent6 8 2 3 3" xfId="28214" xr:uid="{00000000-0005-0000-0000-00008D4F0000}"/>
    <cellStyle name="20% - Accent6 8 2 4" xfId="12458" xr:uid="{00000000-0005-0000-0000-00008E4F0000}"/>
    <cellStyle name="20% - Accent6 8 2 4 2" xfId="34723" xr:uid="{00000000-0005-0000-0000-00008F4F0000}"/>
    <cellStyle name="20% - Accent6 8 2 5" xfId="23631" xr:uid="{00000000-0005-0000-0000-0000904F0000}"/>
    <cellStyle name="20% - Accent6 8 3" xfId="4095" xr:uid="{00000000-0005-0000-0000-0000914F0000}"/>
    <cellStyle name="20% - Accent6 8 3 2" xfId="8678" xr:uid="{00000000-0005-0000-0000-0000924F0000}"/>
    <cellStyle name="20% - Accent6 8 3 2 2" xfId="19775" xr:uid="{00000000-0005-0000-0000-0000934F0000}"/>
    <cellStyle name="20% - Accent6 8 3 2 2 2" xfId="42039" xr:uid="{00000000-0005-0000-0000-0000944F0000}"/>
    <cellStyle name="20% - Accent6 8 3 2 3" xfId="30947" xr:uid="{00000000-0005-0000-0000-0000954F0000}"/>
    <cellStyle name="20% - Accent6 8 3 3" xfId="15192" xr:uid="{00000000-0005-0000-0000-0000964F0000}"/>
    <cellStyle name="20% - Accent6 8 3 3 2" xfId="37457" xr:uid="{00000000-0005-0000-0000-0000974F0000}"/>
    <cellStyle name="20% - Accent6 8 3 4" xfId="26365" xr:uid="{00000000-0005-0000-0000-0000984F0000}"/>
    <cellStyle name="20% - Accent6 8 4" xfId="2286" xr:uid="{00000000-0005-0000-0000-0000994F0000}"/>
    <cellStyle name="20% - Accent6 8 4 2" xfId="6869" xr:uid="{00000000-0005-0000-0000-00009A4F0000}"/>
    <cellStyle name="20% - Accent6 8 4 2 2" xfId="17966" xr:uid="{00000000-0005-0000-0000-00009B4F0000}"/>
    <cellStyle name="20% - Accent6 8 4 2 2 2" xfId="40230" xr:uid="{00000000-0005-0000-0000-00009C4F0000}"/>
    <cellStyle name="20% - Accent6 8 4 2 3" xfId="29138" xr:uid="{00000000-0005-0000-0000-00009D4F0000}"/>
    <cellStyle name="20% - Accent6 8 4 3" xfId="13383" xr:uid="{00000000-0005-0000-0000-00009E4F0000}"/>
    <cellStyle name="20% - Accent6 8 4 3 2" xfId="35648" xr:uid="{00000000-0005-0000-0000-00009F4F0000}"/>
    <cellStyle name="20% - Accent6 8 4 4" xfId="24556" xr:uid="{00000000-0005-0000-0000-0000A04F0000}"/>
    <cellStyle name="20% - Accent6 8 5" xfId="5020" xr:uid="{00000000-0005-0000-0000-0000A14F0000}"/>
    <cellStyle name="20% - Accent6 8 5 2" xfId="16117" xr:uid="{00000000-0005-0000-0000-0000A24F0000}"/>
    <cellStyle name="20% - Accent6 8 5 2 2" xfId="38381" xr:uid="{00000000-0005-0000-0000-0000A34F0000}"/>
    <cellStyle name="20% - Accent6 8 5 3" xfId="27289" xr:uid="{00000000-0005-0000-0000-0000A44F0000}"/>
    <cellStyle name="20% - Accent6 8 6" xfId="429" xr:uid="{00000000-0005-0000-0000-0000A54F0000}"/>
    <cellStyle name="20% - Accent6 8 6 2" xfId="11545" xr:uid="{00000000-0005-0000-0000-0000A64F0000}"/>
    <cellStyle name="20% - Accent6 8 6 2 2" xfId="33811" xr:uid="{00000000-0005-0000-0000-0000A74F0000}"/>
    <cellStyle name="20% - Accent6 8 6 3" xfId="22719" xr:uid="{00000000-0005-0000-0000-0000A84F0000}"/>
    <cellStyle name="20% - Accent6 8 7" xfId="11322" xr:uid="{00000000-0005-0000-0000-0000A94F0000}"/>
    <cellStyle name="20% - Accent6 8 7 2" xfId="33588" xr:uid="{00000000-0005-0000-0000-0000AA4F0000}"/>
    <cellStyle name="20% - Accent6 8 8" xfId="22496" xr:uid="{00000000-0005-0000-0000-0000AB4F0000}"/>
    <cellStyle name="20% - Accent6 80" xfId="9524" xr:uid="{00000000-0005-0000-0000-0000AC4F0000}"/>
    <cellStyle name="20% - Accent6 80 2" xfId="20620" xr:uid="{00000000-0005-0000-0000-0000AD4F0000}"/>
    <cellStyle name="20% - Accent6 80 2 2" xfId="42884" xr:uid="{00000000-0005-0000-0000-0000AE4F0000}"/>
    <cellStyle name="20% - Accent6 80 3" xfId="31792" xr:uid="{00000000-0005-0000-0000-0000AF4F0000}"/>
    <cellStyle name="20% - Accent6 81" xfId="9537" xr:uid="{00000000-0005-0000-0000-0000B04F0000}"/>
    <cellStyle name="20% - Accent6 81 2" xfId="20633" xr:uid="{00000000-0005-0000-0000-0000B14F0000}"/>
    <cellStyle name="20% - Accent6 81 2 2" xfId="42897" xr:uid="{00000000-0005-0000-0000-0000B24F0000}"/>
    <cellStyle name="20% - Accent6 81 3" xfId="31805" xr:uid="{00000000-0005-0000-0000-0000B34F0000}"/>
    <cellStyle name="20% - Accent6 82" xfId="9563" xr:uid="{00000000-0005-0000-0000-0000B44F0000}"/>
    <cellStyle name="20% - Accent6 82 2" xfId="20659" xr:uid="{00000000-0005-0000-0000-0000B54F0000}"/>
    <cellStyle name="20% - Accent6 82 2 2" xfId="42923" xr:uid="{00000000-0005-0000-0000-0000B64F0000}"/>
    <cellStyle name="20% - Accent6 82 3" xfId="31831" xr:uid="{00000000-0005-0000-0000-0000B74F0000}"/>
    <cellStyle name="20% - Accent6 83" xfId="9589" xr:uid="{00000000-0005-0000-0000-0000B84F0000}"/>
    <cellStyle name="20% - Accent6 83 2" xfId="20685" xr:uid="{00000000-0005-0000-0000-0000B94F0000}"/>
    <cellStyle name="20% - Accent6 83 2 2" xfId="42949" xr:uid="{00000000-0005-0000-0000-0000BA4F0000}"/>
    <cellStyle name="20% - Accent6 83 3" xfId="31857" xr:uid="{00000000-0005-0000-0000-0000BB4F0000}"/>
    <cellStyle name="20% - Accent6 84" xfId="9615" xr:uid="{00000000-0005-0000-0000-0000BC4F0000}"/>
    <cellStyle name="20% - Accent6 84 2" xfId="20711" xr:uid="{00000000-0005-0000-0000-0000BD4F0000}"/>
    <cellStyle name="20% - Accent6 84 2 2" xfId="42975" xr:uid="{00000000-0005-0000-0000-0000BE4F0000}"/>
    <cellStyle name="20% - Accent6 84 3" xfId="31883" xr:uid="{00000000-0005-0000-0000-0000BF4F0000}"/>
    <cellStyle name="20% - Accent6 85" xfId="9641" xr:uid="{00000000-0005-0000-0000-0000C04F0000}"/>
    <cellStyle name="20% - Accent6 85 2" xfId="20737" xr:uid="{00000000-0005-0000-0000-0000C14F0000}"/>
    <cellStyle name="20% - Accent6 85 2 2" xfId="43001" xr:uid="{00000000-0005-0000-0000-0000C24F0000}"/>
    <cellStyle name="20% - Accent6 85 3" xfId="31909" xr:uid="{00000000-0005-0000-0000-0000C34F0000}"/>
    <cellStyle name="20% - Accent6 86" xfId="9667" xr:uid="{00000000-0005-0000-0000-0000C44F0000}"/>
    <cellStyle name="20% - Accent6 86 2" xfId="20763" xr:uid="{00000000-0005-0000-0000-0000C54F0000}"/>
    <cellStyle name="20% - Accent6 86 2 2" xfId="43027" xr:uid="{00000000-0005-0000-0000-0000C64F0000}"/>
    <cellStyle name="20% - Accent6 86 3" xfId="31935" xr:uid="{00000000-0005-0000-0000-0000C74F0000}"/>
    <cellStyle name="20% - Accent6 87" xfId="9693" xr:uid="{00000000-0005-0000-0000-0000C84F0000}"/>
    <cellStyle name="20% - Accent6 87 2" xfId="20789" xr:uid="{00000000-0005-0000-0000-0000C94F0000}"/>
    <cellStyle name="20% - Accent6 87 2 2" xfId="43053" xr:uid="{00000000-0005-0000-0000-0000CA4F0000}"/>
    <cellStyle name="20% - Accent6 87 3" xfId="31961" xr:uid="{00000000-0005-0000-0000-0000CB4F0000}"/>
    <cellStyle name="20% - Accent6 88" xfId="9719" xr:uid="{00000000-0005-0000-0000-0000CC4F0000}"/>
    <cellStyle name="20% - Accent6 88 2" xfId="20815" xr:uid="{00000000-0005-0000-0000-0000CD4F0000}"/>
    <cellStyle name="20% - Accent6 88 2 2" xfId="43079" xr:uid="{00000000-0005-0000-0000-0000CE4F0000}"/>
    <cellStyle name="20% - Accent6 88 3" xfId="31987" xr:uid="{00000000-0005-0000-0000-0000CF4F0000}"/>
    <cellStyle name="20% - Accent6 89" xfId="9745" xr:uid="{00000000-0005-0000-0000-0000D04F0000}"/>
    <cellStyle name="20% - Accent6 89 2" xfId="20841" xr:uid="{00000000-0005-0000-0000-0000D14F0000}"/>
    <cellStyle name="20% - Accent6 89 2 2" xfId="43105" xr:uid="{00000000-0005-0000-0000-0000D24F0000}"/>
    <cellStyle name="20% - Accent6 89 3" xfId="32013" xr:uid="{00000000-0005-0000-0000-0000D34F0000}"/>
    <cellStyle name="20% - Accent6 9" xfId="214" xr:uid="{00000000-0005-0000-0000-0000D44F0000}"/>
    <cellStyle name="20% - Accent6 9 2" xfId="1366" xr:uid="{00000000-0005-0000-0000-0000D54F0000}"/>
    <cellStyle name="20% - Accent6 9 2 2" xfId="3184" xr:uid="{00000000-0005-0000-0000-0000D64F0000}"/>
    <cellStyle name="20% - Accent6 9 2 2 2" xfId="7767" xr:uid="{00000000-0005-0000-0000-0000D74F0000}"/>
    <cellStyle name="20% - Accent6 9 2 2 2 2" xfId="18864" xr:uid="{00000000-0005-0000-0000-0000D84F0000}"/>
    <cellStyle name="20% - Accent6 9 2 2 2 2 2" xfId="41128" xr:uid="{00000000-0005-0000-0000-0000D94F0000}"/>
    <cellStyle name="20% - Accent6 9 2 2 2 3" xfId="30036" xr:uid="{00000000-0005-0000-0000-0000DA4F0000}"/>
    <cellStyle name="20% - Accent6 9 2 2 3" xfId="14281" xr:uid="{00000000-0005-0000-0000-0000DB4F0000}"/>
    <cellStyle name="20% - Accent6 9 2 2 3 2" xfId="36546" xr:uid="{00000000-0005-0000-0000-0000DC4F0000}"/>
    <cellStyle name="20% - Accent6 9 2 2 4" xfId="25454" xr:uid="{00000000-0005-0000-0000-0000DD4F0000}"/>
    <cellStyle name="20% - Accent6 9 2 3" xfId="5958" xr:uid="{00000000-0005-0000-0000-0000DE4F0000}"/>
    <cellStyle name="20% - Accent6 9 2 3 2" xfId="17055" xr:uid="{00000000-0005-0000-0000-0000DF4F0000}"/>
    <cellStyle name="20% - Accent6 9 2 3 2 2" xfId="39319" xr:uid="{00000000-0005-0000-0000-0000E04F0000}"/>
    <cellStyle name="20% - Accent6 9 2 3 3" xfId="28227" xr:uid="{00000000-0005-0000-0000-0000E14F0000}"/>
    <cellStyle name="20% - Accent6 9 2 4" xfId="12471" xr:uid="{00000000-0005-0000-0000-0000E24F0000}"/>
    <cellStyle name="20% - Accent6 9 2 4 2" xfId="34736" xr:uid="{00000000-0005-0000-0000-0000E34F0000}"/>
    <cellStyle name="20% - Accent6 9 2 5" xfId="23644" xr:uid="{00000000-0005-0000-0000-0000E44F0000}"/>
    <cellStyle name="20% - Accent6 9 3" xfId="4108" xr:uid="{00000000-0005-0000-0000-0000E54F0000}"/>
    <cellStyle name="20% - Accent6 9 3 2" xfId="8691" xr:uid="{00000000-0005-0000-0000-0000E64F0000}"/>
    <cellStyle name="20% - Accent6 9 3 2 2" xfId="19788" xr:uid="{00000000-0005-0000-0000-0000E74F0000}"/>
    <cellStyle name="20% - Accent6 9 3 2 2 2" xfId="42052" xr:uid="{00000000-0005-0000-0000-0000E84F0000}"/>
    <cellStyle name="20% - Accent6 9 3 2 3" xfId="30960" xr:uid="{00000000-0005-0000-0000-0000E94F0000}"/>
    <cellStyle name="20% - Accent6 9 3 3" xfId="15205" xr:uid="{00000000-0005-0000-0000-0000EA4F0000}"/>
    <cellStyle name="20% - Accent6 9 3 3 2" xfId="37470" xr:uid="{00000000-0005-0000-0000-0000EB4F0000}"/>
    <cellStyle name="20% - Accent6 9 3 4" xfId="26378" xr:uid="{00000000-0005-0000-0000-0000EC4F0000}"/>
    <cellStyle name="20% - Accent6 9 4" xfId="2299" xr:uid="{00000000-0005-0000-0000-0000ED4F0000}"/>
    <cellStyle name="20% - Accent6 9 4 2" xfId="6882" xr:uid="{00000000-0005-0000-0000-0000EE4F0000}"/>
    <cellStyle name="20% - Accent6 9 4 2 2" xfId="17979" xr:uid="{00000000-0005-0000-0000-0000EF4F0000}"/>
    <cellStyle name="20% - Accent6 9 4 2 2 2" xfId="40243" xr:uid="{00000000-0005-0000-0000-0000F04F0000}"/>
    <cellStyle name="20% - Accent6 9 4 2 3" xfId="29151" xr:uid="{00000000-0005-0000-0000-0000F14F0000}"/>
    <cellStyle name="20% - Accent6 9 4 3" xfId="13396" xr:uid="{00000000-0005-0000-0000-0000F24F0000}"/>
    <cellStyle name="20% - Accent6 9 4 3 2" xfId="35661" xr:uid="{00000000-0005-0000-0000-0000F34F0000}"/>
    <cellStyle name="20% - Accent6 9 4 4" xfId="24569" xr:uid="{00000000-0005-0000-0000-0000F44F0000}"/>
    <cellStyle name="20% - Accent6 9 5" xfId="5033" xr:uid="{00000000-0005-0000-0000-0000F54F0000}"/>
    <cellStyle name="20% - Accent6 9 5 2" xfId="16130" xr:uid="{00000000-0005-0000-0000-0000F64F0000}"/>
    <cellStyle name="20% - Accent6 9 5 2 2" xfId="38394" xr:uid="{00000000-0005-0000-0000-0000F74F0000}"/>
    <cellStyle name="20% - Accent6 9 5 3" xfId="27302" xr:uid="{00000000-0005-0000-0000-0000F84F0000}"/>
    <cellStyle name="20% - Accent6 9 6" xfId="442" xr:uid="{00000000-0005-0000-0000-0000F94F0000}"/>
    <cellStyle name="20% - Accent6 9 6 2" xfId="11558" xr:uid="{00000000-0005-0000-0000-0000FA4F0000}"/>
    <cellStyle name="20% - Accent6 9 6 2 2" xfId="33824" xr:uid="{00000000-0005-0000-0000-0000FB4F0000}"/>
    <cellStyle name="20% - Accent6 9 6 3" xfId="22732" xr:uid="{00000000-0005-0000-0000-0000FC4F0000}"/>
    <cellStyle name="20% - Accent6 9 7" xfId="11335" xr:uid="{00000000-0005-0000-0000-0000FD4F0000}"/>
    <cellStyle name="20% - Accent6 9 7 2" xfId="33601" xr:uid="{00000000-0005-0000-0000-0000FE4F0000}"/>
    <cellStyle name="20% - Accent6 9 8" xfId="22509" xr:uid="{00000000-0005-0000-0000-0000FF4F0000}"/>
    <cellStyle name="20% - Accent6 90" xfId="9771" xr:uid="{00000000-0005-0000-0000-000000500000}"/>
    <cellStyle name="20% - Accent6 90 2" xfId="20867" xr:uid="{00000000-0005-0000-0000-000001500000}"/>
    <cellStyle name="20% - Accent6 90 2 2" xfId="43131" xr:uid="{00000000-0005-0000-0000-000002500000}"/>
    <cellStyle name="20% - Accent6 90 3" xfId="32039" xr:uid="{00000000-0005-0000-0000-000003500000}"/>
    <cellStyle name="20% - Accent6 91" xfId="9797" xr:uid="{00000000-0005-0000-0000-000004500000}"/>
    <cellStyle name="20% - Accent6 91 2" xfId="20893" xr:uid="{00000000-0005-0000-0000-000005500000}"/>
    <cellStyle name="20% - Accent6 91 2 2" xfId="43157" xr:uid="{00000000-0005-0000-0000-000006500000}"/>
    <cellStyle name="20% - Accent6 91 3" xfId="32065" xr:uid="{00000000-0005-0000-0000-000007500000}"/>
    <cellStyle name="20% - Accent6 92" xfId="9823" xr:uid="{00000000-0005-0000-0000-000008500000}"/>
    <cellStyle name="20% - Accent6 92 2" xfId="20919" xr:uid="{00000000-0005-0000-0000-000009500000}"/>
    <cellStyle name="20% - Accent6 92 2 2" xfId="43183" xr:uid="{00000000-0005-0000-0000-00000A500000}"/>
    <cellStyle name="20% - Accent6 92 3" xfId="32091" xr:uid="{00000000-0005-0000-0000-00000B500000}"/>
    <cellStyle name="20% - Accent6 93" xfId="9849" xr:uid="{00000000-0005-0000-0000-00000C500000}"/>
    <cellStyle name="20% - Accent6 93 2" xfId="20945" xr:uid="{00000000-0005-0000-0000-00000D500000}"/>
    <cellStyle name="20% - Accent6 93 2 2" xfId="43209" xr:uid="{00000000-0005-0000-0000-00000E500000}"/>
    <cellStyle name="20% - Accent6 93 3" xfId="32117" xr:uid="{00000000-0005-0000-0000-00000F500000}"/>
    <cellStyle name="20% - Accent6 94" xfId="9875" xr:uid="{00000000-0005-0000-0000-000010500000}"/>
    <cellStyle name="20% - Accent6 94 2" xfId="20971" xr:uid="{00000000-0005-0000-0000-000011500000}"/>
    <cellStyle name="20% - Accent6 94 2 2" xfId="43235" xr:uid="{00000000-0005-0000-0000-000012500000}"/>
    <cellStyle name="20% - Accent6 94 3" xfId="32143" xr:uid="{00000000-0005-0000-0000-000013500000}"/>
    <cellStyle name="20% - Accent6 95" xfId="9901" xr:uid="{00000000-0005-0000-0000-000014500000}"/>
    <cellStyle name="20% - Accent6 95 2" xfId="20997" xr:uid="{00000000-0005-0000-0000-000015500000}"/>
    <cellStyle name="20% - Accent6 95 2 2" xfId="43261" xr:uid="{00000000-0005-0000-0000-000016500000}"/>
    <cellStyle name="20% - Accent6 95 3" xfId="32169" xr:uid="{00000000-0005-0000-0000-000017500000}"/>
    <cellStyle name="20% - Accent6 96" xfId="9914" xr:uid="{00000000-0005-0000-0000-000018500000}"/>
    <cellStyle name="20% - Accent6 96 2" xfId="21010" xr:uid="{00000000-0005-0000-0000-000019500000}"/>
    <cellStyle name="20% - Accent6 96 2 2" xfId="43274" xr:uid="{00000000-0005-0000-0000-00001A500000}"/>
    <cellStyle name="20% - Accent6 96 3" xfId="32182" xr:uid="{00000000-0005-0000-0000-00001B500000}"/>
    <cellStyle name="20% - Accent6 97" xfId="9940" xr:uid="{00000000-0005-0000-0000-00001C500000}"/>
    <cellStyle name="20% - Accent6 97 2" xfId="21036" xr:uid="{00000000-0005-0000-0000-00001D500000}"/>
    <cellStyle name="20% - Accent6 97 2 2" xfId="43300" xr:uid="{00000000-0005-0000-0000-00001E500000}"/>
    <cellStyle name="20% - Accent6 97 3" xfId="32208" xr:uid="{00000000-0005-0000-0000-00001F500000}"/>
    <cellStyle name="20% - Accent6 98" xfId="9953" xr:uid="{00000000-0005-0000-0000-000020500000}"/>
    <cellStyle name="20% - Accent6 98 2" xfId="21049" xr:uid="{00000000-0005-0000-0000-000021500000}"/>
    <cellStyle name="20% - Accent6 98 2 2" xfId="43313" xr:uid="{00000000-0005-0000-0000-000022500000}"/>
    <cellStyle name="20% - Accent6 98 3" xfId="32221" xr:uid="{00000000-0005-0000-0000-000023500000}"/>
    <cellStyle name="20% - Accent6 99" xfId="9966" xr:uid="{00000000-0005-0000-0000-000024500000}"/>
    <cellStyle name="20% - Accent6 99 2" xfId="21062" xr:uid="{00000000-0005-0000-0000-000025500000}"/>
    <cellStyle name="20% - Accent6 99 2 2" xfId="43326" xr:uid="{00000000-0005-0000-0000-000026500000}"/>
    <cellStyle name="20% - Accent6 99 3" xfId="32234" xr:uid="{00000000-0005-0000-0000-000027500000}"/>
    <cellStyle name="40% - Accent1" xfId="73" builtinId="31" customBuiltin="1"/>
    <cellStyle name="40% - Accent1 10" xfId="218" xr:uid="{00000000-0005-0000-0000-000029500000}"/>
    <cellStyle name="40% - Accent1 10 2" xfId="1370" xr:uid="{00000000-0005-0000-0000-00002A500000}"/>
    <cellStyle name="40% - Accent1 10 2 2" xfId="3188" xr:uid="{00000000-0005-0000-0000-00002B500000}"/>
    <cellStyle name="40% - Accent1 10 2 2 2" xfId="7771" xr:uid="{00000000-0005-0000-0000-00002C500000}"/>
    <cellStyle name="40% - Accent1 10 2 2 2 2" xfId="18868" xr:uid="{00000000-0005-0000-0000-00002D500000}"/>
    <cellStyle name="40% - Accent1 10 2 2 2 2 2" xfId="41132" xr:uid="{00000000-0005-0000-0000-00002E500000}"/>
    <cellStyle name="40% - Accent1 10 2 2 2 3" xfId="30040" xr:uid="{00000000-0005-0000-0000-00002F500000}"/>
    <cellStyle name="40% - Accent1 10 2 2 3" xfId="14285" xr:uid="{00000000-0005-0000-0000-000030500000}"/>
    <cellStyle name="40% - Accent1 10 2 2 3 2" xfId="36550" xr:uid="{00000000-0005-0000-0000-000031500000}"/>
    <cellStyle name="40% - Accent1 10 2 2 4" xfId="25458" xr:uid="{00000000-0005-0000-0000-000032500000}"/>
    <cellStyle name="40% - Accent1 10 2 3" xfId="5962" xr:uid="{00000000-0005-0000-0000-000033500000}"/>
    <cellStyle name="40% - Accent1 10 2 3 2" xfId="17059" xr:uid="{00000000-0005-0000-0000-000034500000}"/>
    <cellStyle name="40% - Accent1 10 2 3 2 2" xfId="39323" xr:uid="{00000000-0005-0000-0000-000035500000}"/>
    <cellStyle name="40% - Accent1 10 2 3 3" xfId="28231" xr:uid="{00000000-0005-0000-0000-000036500000}"/>
    <cellStyle name="40% - Accent1 10 2 4" xfId="12475" xr:uid="{00000000-0005-0000-0000-000037500000}"/>
    <cellStyle name="40% - Accent1 10 2 4 2" xfId="34740" xr:uid="{00000000-0005-0000-0000-000038500000}"/>
    <cellStyle name="40% - Accent1 10 2 5" xfId="23648" xr:uid="{00000000-0005-0000-0000-000039500000}"/>
    <cellStyle name="40% - Accent1 10 3" xfId="4112" xr:uid="{00000000-0005-0000-0000-00003A500000}"/>
    <cellStyle name="40% - Accent1 10 3 2" xfId="8695" xr:uid="{00000000-0005-0000-0000-00003B500000}"/>
    <cellStyle name="40% - Accent1 10 3 2 2" xfId="19792" xr:uid="{00000000-0005-0000-0000-00003C500000}"/>
    <cellStyle name="40% - Accent1 10 3 2 2 2" xfId="42056" xr:uid="{00000000-0005-0000-0000-00003D500000}"/>
    <cellStyle name="40% - Accent1 10 3 2 3" xfId="30964" xr:uid="{00000000-0005-0000-0000-00003E500000}"/>
    <cellStyle name="40% - Accent1 10 3 3" xfId="15209" xr:uid="{00000000-0005-0000-0000-00003F500000}"/>
    <cellStyle name="40% - Accent1 10 3 3 2" xfId="37474" xr:uid="{00000000-0005-0000-0000-000040500000}"/>
    <cellStyle name="40% - Accent1 10 3 4" xfId="26382" xr:uid="{00000000-0005-0000-0000-000041500000}"/>
    <cellStyle name="40% - Accent1 10 4" xfId="2303" xr:uid="{00000000-0005-0000-0000-000042500000}"/>
    <cellStyle name="40% - Accent1 10 4 2" xfId="6886" xr:uid="{00000000-0005-0000-0000-000043500000}"/>
    <cellStyle name="40% - Accent1 10 4 2 2" xfId="17983" xr:uid="{00000000-0005-0000-0000-000044500000}"/>
    <cellStyle name="40% - Accent1 10 4 2 2 2" xfId="40247" xr:uid="{00000000-0005-0000-0000-000045500000}"/>
    <cellStyle name="40% - Accent1 10 4 2 3" xfId="29155" xr:uid="{00000000-0005-0000-0000-000046500000}"/>
    <cellStyle name="40% - Accent1 10 4 3" xfId="13400" xr:uid="{00000000-0005-0000-0000-000047500000}"/>
    <cellStyle name="40% - Accent1 10 4 3 2" xfId="35665" xr:uid="{00000000-0005-0000-0000-000048500000}"/>
    <cellStyle name="40% - Accent1 10 4 4" xfId="24573" xr:uid="{00000000-0005-0000-0000-000049500000}"/>
    <cellStyle name="40% - Accent1 10 5" xfId="5037" xr:uid="{00000000-0005-0000-0000-00004A500000}"/>
    <cellStyle name="40% - Accent1 10 5 2" xfId="16134" xr:uid="{00000000-0005-0000-0000-00004B500000}"/>
    <cellStyle name="40% - Accent1 10 5 2 2" xfId="38398" xr:uid="{00000000-0005-0000-0000-00004C500000}"/>
    <cellStyle name="40% - Accent1 10 5 3" xfId="27306" xr:uid="{00000000-0005-0000-0000-00004D500000}"/>
    <cellStyle name="40% - Accent1 10 6" xfId="446" xr:uid="{00000000-0005-0000-0000-00004E500000}"/>
    <cellStyle name="40% - Accent1 10 6 2" xfId="11562" xr:uid="{00000000-0005-0000-0000-00004F500000}"/>
    <cellStyle name="40% - Accent1 10 6 2 2" xfId="33828" xr:uid="{00000000-0005-0000-0000-000050500000}"/>
    <cellStyle name="40% - Accent1 10 6 3" xfId="22736" xr:uid="{00000000-0005-0000-0000-000051500000}"/>
    <cellStyle name="40% - Accent1 10 7" xfId="11339" xr:uid="{00000000-0005-0000-0000-000052500000}"/>
    <cellStyle name="40% - Accent1 10 7 2" xfId="33605" xr:uid="{00000000-0005-0000-0000-000053500000}"/>
    <cellStyle name="40% - Accent1 10 8" xfId="22513" xr:uid="{00000000-0005-0000-0000-000054500000}"/>
    <cellStyle name="40% - Accent1 100" xfId="9970" xr:uid="{00000000-0005-0000-0000-000055500000}"/>
    <cellStyle name="40% - Accent1 100 2" xfId="21066" xr:uid="{00000000-0005-0000-0000-000056500000}"/>
    <cellStyle name="40% - Accent1 100 2 2" xfId="43330" xr:uid="{00000000-0005-0000-0000-000057500000}"/>
    <cellStyle name="40% - Accent1 100 3" xfId="32238" xr:uid="{00000000-0005-0000-0000-000058500000}"/>
    <cellStyle name="40% - Accent1 101" xfId="9983" xr:uid="{00000000-0005-0000-0000-000059500000}"/>
    <cellStyle name="40% - Accent1 101 2" xfId="21079" xr:uid="{00000000-0005-0000-0000-00005A500000}"/>
    <cellStyle name="40% - Accent1 101 2 2" xfId="43343" xr:uid="{00000000-0005-0000-0000-00005B500000}"/>
    <cellStyle name="40% - Accent1 101 3" xfId="32251" xr:uid="{00000000-0005-0000-0000-00005C500000}"/>
    <cellStyle name="40% - Accent1 102" xfId="9996" xr:uid="{00000000-0005-0000-0000-00005D500000}"/>
    <cellStyle name="40% - Accent1 102 2" xfId="21092" xr:uid="{00000000-0005-0000-0000-00005E500000}"/>
    <cellStyle name="40% - Accent1 102 2 2" xfId="43356" xr:uid="{00000000-0005-0000-0000-00005F500000}"/>
    <cellStyle name="40% - Accent1 102 3" xfId="32264" xr:uid="{00000000-0005-0000-0000-000060500000}"/>
    <cellStyle name="40% - Accent1 103" xfId="10009" xr:uid="{00000000-0005-0000-0000-000061500000}"/>
    <cellStyle name="40% - Accent1 103 2" xfId="21105" xr:uid="{00000000-0005-0000-0000-000062500000}"/>
    <cellStyle name="40% - Accent1 103 2 2" xfId="43369" xr:uid="{00000000-0005-0000-0000-000063500000}"/>
    <cellStyle name="40% - Accent1 103 3" xfId="32277" xr:uid="{00000000-0005-0000-0000-000064500000}"/>
    <cellStyle name="40% - Accent1 104" xfId="10022" xr:uid="{00000000-0005-0000-0000-000065500000}"/>
    <cellStyle name="40% - Accent1 104 2" xfId="21118" xr:uid="{00000000-0005-0000-0000-000066500000}"/>
    <cellStyle name="40% - Accent1 104 2 2" xfId="43382" xr:uid="{00000000-0005-0000-0000-000067500000}"/>
    <cellStyle name="40% - Accent1 104 3" xfId="32290" xr:uid="{00000000-0005-0000-0000-000068500000}"/>
    <cellStyle name="40% - Accent1 105" xfId="10035" xr:uid="{00000000-0005-0000-0000-000069500000}"/>
    <cellStyle name="40% - Accent1 105 2" xfId="21131" xr:uid="{00000000-0005-0000-0000-00006A500000}"/>
    <cellStyle name="40% - Accent1 105 2 2" xfId="43395" xr:uid="{00000000-0005-0000-0000-00006B500000}"/>
    <cellStyle name="40% - Accent1 105 3" xfId="32303" xr:uid="{00000000-0005-0000-0000-00006C500000}"/>
    <cellStyle name="40% - Accent1 106" xfId="10048" xr:uid="{00000000-0005-0000-0000-00006D500000}"/>
    <cellStyle name="40% - Accent1 106 2" xfId="21144" xr:uid="{00000000-0005-0000-0000-00006E500000}"/>
    <cellStyle name="40% - Accent1 106 2 2" xfId="43408" xr:uid="{00000000-0005-0000-0000-00006F500000}"/>
    <cellStyle name="40% - Accent1 106 3" xfId="32316" xr:uid="{00000000-0005-0000-0000-000070500000}"/>
    <cellStyle name="40% - Accent1 107" xfId="10061" xr:uid="{00000000-0005-0000-0000-000071500000}"/>
    <cellStyle name="40% - Accent1 107 2" xfId="21157" xr:uid="{00000000-0005-0000-0000-000072500000}"/>
    <cellStyle name="40% - Accent1 107 2 2" xfId="43421" xr:uid="{00000000-0005-0000-0000-000073500000}"/>
    <cellStyle name="40% - Accent1 107 3" xfId="32329" xr:uid="{00000000-0005-0000-0000-000074500000}"/>
    <cellStyle name="40% - Accent1 108" xfId="10074" xr:uid="{00000000-0005-0000-0000-000075500000}"/>
    <cellStyle name="40% - Accent1 108 2" xfId="21170" xr:uid="{00000000-0005-0000-0000-000076500000}"/>
    <cellStyle name="40% - Accent1 108 2 2" xfId="43434" xr:uid="{00000000-0005-0000-0000-000077500000}"/>
    <cellStyle name="40% - Accent1 108 3" xfId="32342" xr:uid="{00000000-0005-0000-0000-000078500000}"/>
    <cellStyle name="40% - Accent1 109" xfId="10087" xr:uid="{00000000-0005-0000-0000-000079500000}"/>
    <cellStyle name="40% - Accent1 109 2" xfId="21183" xr:uid="{00000000-0005-0000-0000-00007A500000}"/>
    <cellStyle name="40% - Accent1 109 2 2" xfId="43447" xr:uid="{00000000-0005-0000-0000-00007B500000}"/>
    <cellStyle name="40% - Accent1 109 3" xfId="32355" xr:uid="{00000000-0005-0000-0000-00007C500000}"/>
    <cellStyle name="40% - Accent1 11" xfId="231" xr:uid="{00000000-0005-0000-0000-00007D500000}"/>
    <cellStyle name="40% - Accent1 11 2" xfId="1383" xr:uid="{00000000-0005-0000-0000-00007E500000}"/>
    <cellStyle name="40% - Accent1 11 2 2" xfId="3201" xr:uid="{00000000-0005-0000-0000-00007F500000}"/>
    <cellStyle name="40% - Accent1 11 2 2 2" xfId="7784" xr:uid="{00000000-0005-0000-0000-000080500000}"/>
    <cellStyle name="40% - Accent1 11 2 2 2 2" xfId="18881" xr:uid="{00000000-0005-0000-0000-000081500000}"/>
    <cellStyle name="40% - Accent1 11 2 2 2 2 2" xfId="41145" xr:uid="{00000000-0005-0000-0000-000082500000}"/>
    <cellStyle name="40% - Accent1 11 2 2 2 3" xfId="30053" xr:uid="{00000000-0005-0000-0000-000083500000}"/>
    <cellStyle name="40% - Accent1 11 2 2 3" xfId="14298" xr:uid="{00000000-0005-0000-0000-000084500000}"/>
    <cellStyle name="40% - Accent1 11 2 2 3 2" xfId="36563" xr:uid="{00000000-0005-0000-0000-000085500000}"/>
    <cellStyle name="40% - Accent1 11 2 2 4" xfId="25471" xr:uid="{00000000-0005-0000-0000-000086500000}"/>
    <cellStyle name="40% - Accent1 11 2 3" xfId="5975" xr:uid="{00000000-0005-0000-0000-000087500000}"/>
    <cellStyle name="40% - Accent1 11 2 3 2" xfId="17072" xr:uid="{00000000-0005-0000-0000-000088500000}"/>
    <cellStyle name="40% - Accent1 11 2 3 2 2" xfId="39336" xr:uid="{00000000-0005-0000-0000-000089500000}"/>
    <cellStyle name="40% - Accent1 11 2 3 3" xfId="28244" xr:uid="{00000000-0005-0000-0000-00008A500000}"/>
    <cellStyle name="40% - Accent1 11 2 4" xfId="12488" xr:uid="{00000000-0005-0000-0000-00008B500000}"/>
    <cellStyle name="40% - Accent1 11 2 4 2" xfId="34753" xr:uid="{00000000-0005-0000-0000-00008C500000}"/>
    <cellStyle name="40% - Accent1 11 2 5" xfId="23661" xr:uid="{00000000-0005-0000-0000-00008D500000}"/>
    <cellStyle name="40% - Accent1 11 3" xfId="4125" xr:uid="{00000000-0005-0000-0000-00008E500000}"/>
    <cellStyle name="40% - Accent1 11 3 2" xfId="8708" xr:uid="{00000000-0005-0000-0000-00008F500000}"/>
    <cellStyle name="40% - Accent1 11 3 2 2" xfId="19805" xr:uid="{00000000-0005-0000-0000-000090500000}"/>
    <cellStyle name="40% - Accent1 11 3 2 2 2" xfId="42069" xr:uid="{00000000-0005-0000-0000-000091500000}"/>
    <cellStyle name="40% - Accent1 11 3 2 3" xfId="30977" xr:uid="{00000000-0005-0000-0000-000092500000}"/>
    <cellStyle name="40% - Accent1 11 3 3" xfId="15222" xr:uid="{00000000-0005-0000-0000-000093500000}"/>
    <cellStyle name="40% - Accent1 11 3 3 2" xfId="37487" xr:uid="{00000000-0005-0000-0000-000094500000}"/>
    <cellStyle name="40% - Accent1 11 3 4" xfId="26395" xr:uid="{00000000-0005-0000-0000-000095500000}"/>
    <cellStyle name="40% - Accent1 11 4" xfId="2316" xr:uid="{00000000-0005-0000-0000-000096500000}"/>
    <cellStyle name="40% - Accent1 11 4 2" xfId="6899" xr:uid="{00000000-0005-0000-0000-000097500000}"/>
    <cellStyle name="40% - Accent1 11 4 2 2" xfId="17996" xr:uid="{00000000-0005-0000-0000-000098500000}"/>
    <cellStyle name="40% - Accent1 11 4 2 2 2" xfId="40260" xr:uid="{00000000-0005-0000-0000-000099500000}"/>
    <cellStyle name="40% - Accent1 11 4 2 3" xfId="29168" xr:uid="{00000000-0005-0000-0000-00009A500000}"/>
    <cellStyle name="40% - Accent1 11 4 3" xfId="13413" xr:uid="{00000000-0005-0000-0000-00009B500000}"/>
    <cellStyle name="40% - Accent1 11 4 3 2" xfId="35678" xr:uid="{00000000-0005-0000-0000-00009C500000}"/>
    <cellStyle name="40% - Accent1 11 4 4" xfId="24586" xr:uid="{00000000-0005-0000-0000-00009D500000}"/>
    <cellStyle name="40% - Accent1 11 5" xfId="5050" xr:uid="{00000000-0005-0000-0000-00009E500000}"/>
    <cellStyle name="40% - Accent1 11 5 2" xfId="16147" xr:uid="{00000000-0005-0000-0000-00009F500000}"/>
    <cellStyle name="40% - Accent1 11 5 2 2" xfId="38411" xr:uid="{00000000-0005-0000-0000-0000A0500000}"/>
    <cellStyle name="40% - Accent1 11 5 3" xfId="27319" xr:uid="{00000000-0005-0000-0000-0000A1500000}"/>
    <cellStyle name="40% - Accent1 11 6" xfId="459" xr:uid="{00000000-0005-0000-0000-0000A2500000}"/>
    <cellStyle name="40% - Accent1 11 6 2" xfId="11575" xr:uid="{00000000-0005-0000-0000-0000A3500000}"/>
    <cellStyle name="40% - Accent1 11 6 2 2" xfId="33841" xr:uid="{00000000-0005-0000-0000-0000A4500000}"/>
    <cellStyle name="40% - Accent1 11 6 3" xfId="22749" xr:uid="{00000000-0005-0000-0000-0000A5500000}"/>
    <cellStyle name="40% - Accent1 11 7" xfId="11352" xr:uid="{00000000-0005-0000-0000-0000A6500000}"/>
    <cellStyle name="40% - Accent1 11 7 2" xfId="33618" xr:uid="{00000000-0005-0000-0000-0000A7500000}"/>
    <cellStyle name="40% - Accent1 11 8" xfId="22526" xr:uid="{00000000-0005-0000-0000-0000A8500000}"/>
    <cellStyle name="40% - Accent1 110" xfId="10100" xr:uid="{00000000-0005-0000-0000-0000A9500000}"/>
    <cellStyle name="40% - Accent1 110 2" xfId="21196" xr:uid="{00000000-0005-0000-0000-0000AA500000}"/>
    <cellStyle name="40% - Accent1 110 2 2" xfId="43460" xr:uid="{00000000-0005-0000-0000-0000AB500000}"/>
    <cellStyle name="40% - Accent1 110 3" xfId="32368" xr:uid="{00000000-0005-0000-0000-0000AC500000}"/>
    <cellStyle name="40% - Accent1 111" xfId="10113" xr:uid="{00000000-0005-0000-0000-0000AD500000}"/>
    <cellStyle name="40% - Accent1 111 2" xfId="21209" xr:uid="{00000000-0005-0000-0000-0000AE500000}"/>
    <cellStyle name="40% - Accent1 111 2 2" xfId="43473" xr:uid="{00000000-0005-0000-0000-0000AF500000}"/>
    <cellStyle name="40% - Accent1 111 3" xfId="32381" xr:uid="{00000000-0005-0000-0000-0000B0500000}"/>
    <cellStyle name="40% - Accent1 112" xfId="10126" xr:uid="{00000000-0005-0000-0000-0000B1500000}"/>
    <cellStyle name="40% - Accent1 112 2" xfId="21222" xr:uid="{00000000-0005-0000-0000-0000B2500000}"/>
    <cellStyle name="40% - Accent1 112 2 2" xfId="43486" xr:uid="{00000000-0005-0000-0000-0000B3500000}"/>
    <cellStyle name="40% - Accent1 112 3" xfId="32394" xr:uid="{00000000-0005-0000-0000-0000B4500000}"/>
    <cellStyle name="40% - Accent1 113" xfId="10139" xr:uid="{00000000-0005-0000-0000-0000B5500000}"/>
    <cellStyle name="40% - Accent1 113 2" xfId="21235" xr:uid="{00000000-0005-0000-0000-0000B6500000}"/>
    <cellStyle name="40% - Accent1 113 2 2" xfId="43499" xr:uid="{00000000-0005-0000-0000-0000B7500000}"/>
    <cellStyle name="40% - Accent1 113 3" xfId="32407" xr:uid="{00000000-0005-0000-0000-0000B8500000}"/>
    <cellStyle name="40% - Accent1 114" xfId="10152" xr:uid="{00000000-0005-0000-0000-0000B9500000}"/>
    <cellStyle name="40% - Accent1 114 2" xfId="21248" xr:uid="{00000000-0005-0000-0000-0000BA500000}"/>
    <cellStyle name="40% - Accent1 114 2 2" xfId="43512" xr:uid="{00000000-0005-0000-0000-0000BB500000}"/>
    <cellStyle name="40% - Accent1 114 3" xfId="32420" xr:uid="{00000000-0005-0000-0000-0000BC500000}"/>
    <cellStyle name="40% - Accent1 115" xfId="10165" xr:uid="{00000000-0005-0000-0000-0000BD500000}"/>
    <cellStyle name="40% - Accent1 115 2" xfId="21261" xr:uid="{00000000-0005-0000-0000-0000BE500000}"/>
    <cellStyle name="40% - Accent1 115 2 2" xfId="43525" xr:uid="{00000000-0005-0000-0000-0000BF500000}"/>
    <cellStyle name="40% - Accent1 115 3" xfId="32433" xr:uid="{00000000-0005-0000-0000-0000C0500000}"/>
    <cellStyle name="40% - Accent1 116" xfId="10178" xr:uid="{00000000-0005-0000-0000-0000C1500000}"/>
    <cellStyle name="40% - Accent1 116 2" xfId="21274" xr:uid="{00000000-0005-0000-0000-0000C2500000}"/>
    <cellStyle name="40% - Accent1 116 2 2" xfId="43538" xr:uid="{00000000-0005-0000-0000-0000C3500000}"/>
    <cellStyle name="40% - Accent1 116 3" xfId="32446" xr:uid="{00000000-0005-0000-0000-0000C4500000}"/>
    <cellStyle name="40% - Accent1 117" xfId="10191" xr:uid="{00000000-0005-0000-0000-0000C5500000}"/>
    <cellStyle name="40% - Accent1 117 2" xfId="21287" xr:uid="{00000000-0005-0000-0000-0000C6500000}"/>
    <cellStyle name="40% - Accent1 117 2 2" xfId="43551" xr:uid="{00000000-0005-0000-0000-0000C7500000}"/>
    <cellStyle name="40% - Accent1 117 3" xfId="32459" xr:uid="{00000000-0005-0000-0000-0000C8500000}"/>
    <cellStyle name="40% - Accent1 118" xfId="10204" xr:uid="{00000000-0005-0000-0000-0000C9500000}"/>
    <cellStyle name="40% - Accent1 118 2" xfId="21300" xr:uid="{00000000-0005-0000-0000-0000CA500000}"/>
    <cellStyle name="40% - Accent1 118 2 2" xfId="43564" xr:uid="{00000000-0005-0000-0000-0000CB500000}"/>
    <cellStyle name="40% - Accent1 118 3" xfId="32472" xr:uid="{00000000-0005-0000-0000-0000CC500000}"/>
    <cellStyle name="40% - Accent1 119" xfId="10217" xr:uid="{00000000-0005-0000-0000-0000CD500000}"/>
    <cellStyle name="40% - Accent1 119 2" xfId="21313" xr:uid="{00000000-0005-0000-0000-0000CE500000}"/>
    <cellStyle name="40% - Accent1 119 2 2" xfId="43577" xr:uid="{00000000-0005-0000-0000-0000CF500000}"/>
    <cellStyle name="40% - Accent1 119 3" xfId="32485" xr:uid="{00000000-0005-0000-0000-0000D0500000}"/>
    <cellStyle name="40% - Accent1 12" xfId="244" xr:uid="{00000000-0005-0000-0000-0000D1500000}"/>
    <cellStyle name="40% - Accent1 12 2" xfId="1396" xr:uid="{00000000-0005-0000-0000-0000D2500000}"/>
    <cellStyle name="40% - Accent1 12 2 2" xfId="3214" xr:uid="{00000000-0005-0000-0000-0000D3500000}"/>
    <cellStyle name="40% - Accent1 12 2 2 2" xfId="7797" xr:uid="{00000000-0005-0000-0000-0000D4500000}"/>
    <cellStyle name="40% - Accent1 12 2 2 2 2" xfId="18894" xr:uid="{00000000-0005-0000-0000-0000D5500000}"/>
    <cellStyle name="40% - Accent1 12 2 2 2 2 2" xfId="41158" xr:uid="{00000000-0005-0000-0000-0000D6500000}"/>
    <cellStyle name="40% - Accent1 12 2 2 2 3" xfId="30066" xr:uid="{00000000-0005-0000-0000-0000D7500000}"/>
    <cellStyle name="40% - Accent1 12 2 2 3" xfId="14311" xr:uid="{00000000-0005-0000-0000-0000D8500000}"/>
    <cellStyle name="40% - Accent1 12 2 2 3 2" xfId="36576" xr:uid="{00000000-0005-0000-0000-0000D9500000}"/>
    <cellStyle name="40% - Accent1 12 2 2 4" xfId="25484" xr:uid="{00000000-0005-0000-0000-0000DA500000}"/>
    <cellStyle name="40% - Accent1 12 2 3" xfId="5988" xr:uid="{00000000-0005-0000-0000-0000DB500000}"/>
    <cellStyle name="40% - Accent1 12 2 3 2" xfId="17085" xr:uid="{00000000-0005-0000-0000-0000DC500000}"/>
    <cellStyle name="40% - Accent1 12 2 3 2 2" xfId="39349" xr:uid="{00000000-0005-0000-0000-0000DD500000}"/>
    <cellStyle name="40% - Accent1 12 2 3 3" xfId="28257" xr:uid="{00000000-0005-0000-0000-0000DE500000}"/>
    <cellStyle name="40% - Accent1 12 2 4" xfId="12501" xr:uid="{00000000-0005-0000-0000-0000DF500000}"/>
    <cellStyle name="40% - Accent1 12 2 4 2" xfId="34766" xr:uid="{00000000-0005-0000-0000-0000E0500000}"/>
    <cellStyle name="40% - Accent1 12 2 5" xfId="23674" xr:uid="{00000000-0005-0000-0000-0000E1500000}"/>
    <cellStyle name="40% - Accent1 12 3" xfId="4138" xr:uid="{00000000-0005-0000-0000-0000E2500000}"/>
    <cellStyle name="40% - Accent1 12 3 2" xfId="8721" xr:uid="{00000000-0005-0000-0000-0000E3500000}"/>
    <cellStyle name="40% - Accent1 12 3 2 2" xfId="19818" xr:uid="{00000000-0005-0000-0000-0000E4500000}"/>
    <cellStyle name="40% - Accent1 12 3 2 2 2" xfId="42082" xr:uid="{00000000-0005-0000-0000-0000E5500000}"/>
    <cellStyle name="40% - Accent1 12 3 2 3" xfId="30990" xr:uid="{00000000-0005-0000-0000-0000E6500000}"/>
    <cellStyle name="40% - Accent1 12 3 3" xfId="15235" xr:uid="{00000000-0005-0000-0000-0000E7500000}"/>
    <cellStyle name="40% - Accent1 12 3 3 2" xfId="37500" xr:uid="{00000000-0005-0000-0000-0000E8500000}"/>
    <cellStyle name="40% - Accent1 12 3 4" xfId="26408" xr:uid="{00000000-0005-0000-0000-0000E9500000}"/>
    <cellStyle name="40% - Accent1 12 4" xfId="2329" xr:uid="{00000000-0005-0000-0000-0000EA500000}"/>
    <cellStyle name="40% - Accent1 12 4 2" xfId="6912" xr:uid="{00000000-0005-0000-0000-0000EB500000}"/>
    <cellStyle name="40% - Accent1 12 4 2 2" xfId="18009" xr:uid="{00000000-0005-0000-0000-0000EC500000}"/>
    <cellStyle name="40% - Accent1 12 4 2 2 2" xfId="40273" xr:uid="{00000000-0005-0000-0000-0000ED500000}"/>
    <cellStyle name="40% - Accent1 12 4 2 3" xfId="29181" xr:uid="{00000000-0005-0000-0000-0000EE500000}"/>
    <cellStyle name="40% - Accent1 12 4 3" xfId="13426" xr:uid="{00000000-0005-0000-0000-0000EF500000}"/>
    <cellStyle name="40% - Accent1 12 4 3 2" xfId="35691" xr:uid="{00000000-0005-0000-0000-0000F0500000}"/>
    <cellStyle name="40% - Accent1 12 4 4" xfId="24599" xr:uid="{00000000-0005-0000-0000-0000F1500000}"/>
    <cellStyle name="40% - Accent1 12 5" xfId="5063" xr:uid="{00000000-0005-0000-0000-0000F2500000}"/>
    <cellStyle name="40% - Accent1 12 5 2" xfId="16160" xr:uid="{00000000-0005-0000-0000-0000F3500000}"/>
    <cellStyle name="40% - Accent1 12 5 2 2" xfId="38424" xr:uid="{00000000-0005-0000-0000-0000F4500000}"/>
    <cellStyle name="40% - Accent1 12 5 3" xfId="27332" xr:uid="{00000000-0005-0000-0000-0000F5500000}"/>
    <cellStyle name="40% - Accent1 12 6" xfId="472" xr:uid="{00000000-0005-0000-0000-0000F6500000}"/>
    <cellStyle name="40% - Accent1 12 6 2" xfId="11588" xr:uid="{00000000-0005-0000-0000-0000F7500000}"/>
    <cellStyle name="40% - Accent1 12 6 2 2" xfId="33854" xr:uid="{00000000-0005-0000-0000-0000F8500000}"/>
    <cellStyle name="40% - Accent1 12 6 3" xfId="22762" xr:uid="{00000000-0005-0000-0000-0000F9500000}"/>
    <cellStyle name="40% - Accent1 12 7" xfId="11365" xr:uid="{00000000-0005-0000-0000-0000FA500000}"/>
    <cellStyle name="40% - Accent1 12 7 2" xfId="33631" xr:uid="{00000000-0005-0000-0000-0000FB500000}"/>
    <cellStyle name="40% - Accent1 12 8" xfId="22539" xr:uid="{00000000-0005-0000-0000-0000FC500000}"/>
    <cellStyle name="40% - Accent1 120" xfId="10230" xr:uid="{00000000-0005-0000-0000-0000FD500000}"/>
    <cellStyle name="40% - Accent1 120 2" xfId="21326" xr:uid="{00000000-0005-0000-0000-0000FE500000}"/>
    <cellStyle name="40% - Accent1 120 2 2" xfId="43590" xr:uid="{00000000-0005-0000-0000-0000FF500000}"/>
    <cellStyle name="40% - Accent1 120 3" xfId="32498" xr:uid="{00000000-0005-0000-0000-000000510000}"/>
    <cellStyle name="40% - Accent1 121" xfId="10243" xr:uid="{00000000-0005-0000-0000-000001510000}"/>
    <cellStyle name="40% - Accent1 121 2" xfId="21339" xr:uid="{00000000-0005-0000-0000-000002510000}"/>
    <cellStyle name="40% - Accent1 121 2 2" xfId="43603" xr:uid="{00000000-0005-0000-0000-000003510000}"/>
    <cellStyle name="40% - Accent1 121 3" xfId="32511" xr:uid="{00000000-0005-0000-0000-000004510000}"/>
    <cellStyle name="40% - Accent1 122" xfId="10269" xr:uid="{00000000-0005-0000-0000-000005510000}"/>
    <cellStyle name="40% - Accent1 122 2" xfId="21365" xr:uid="{00000000-0005-0000-0000-000006510000}"/>
    <cellStyle name="40% - Accent1 122 2 2" xfId="43629" xr:uid="{00000000-0005-0000-0000-000007510000}"/>
    <cellStyle name="40% - Accent1 122 3" xfId="32537" xr:uid="{00000000-0005-0000-0000-000008510000}"/>
    <cellStyle name="40% - Accent1 123" xfId="10295" xr:uid="{00000000-0005-0000-0000-000009510000}"/>
    <cellStyle name="40% - Accent1 123 2" xfId="21391" xr:uid="{00000000-0005-0000-0000-00000A510000}"/>
    <cellStyle name="40% - Accent1 123 2 2" xfId="43655" xr:uid="{00000000-0005-0000-0000-00000B510000}"/>
    <cellStyle name="40% - Accent1 123 3" xfId="32563" xr:uid="{00000000-0005-0000-0000-00000C510000}"/>
    <cellStyle name="40% - Accent1 124" xfId="10308" xr:uid="{00000000-0005-0000-0000-00000D510000}"/>
    <cellStyle name="40% - Accent1 124 2" xfId="21404" xr:uid="{00000000-0005-0000-0000-00000E510000}"/>
    <cellStyle name="40% - Accent1 124 2 2" xfId="43668" xr:uid="{00000000-0005-0000-0000-00000F510000}"/>
    <cellStyle name="40% - Accent1 124 3" xfId="32576" xr:uid="{00000000-0005-0000-0000-000010510000}"/>
    <cellStyle name="40% - Accent1 125" xfId="10321" xr:uid="{00000000-0005-0000-0000-000011510000}"/>
    <cellStyle name="40% - Accent1 125 2" xfId="21417" xr:uid="{00000000-0005-0000-0000-000012510000}"/>
    <cellStyle name="40% - Accent1 125 2 2" xfId="43681" xr:uid="{00000000-0005-0000-0000-000013510000}"/>
    <cellStyle name="40% - Accent1 125 3" xfId="32589" xr:uid="{00000000-0005-0000-0000-000014510000}"/>
    <cellStyle name="40% - Accent1 126" xfId="10347" xr:uid="{00000000-0005-0000-0000-000015510000}"/>
    <cellStyle name="40% - Accent1 126 2" xfId="21443" xr:uid="{00000000-0005-0000-0000-000016510000}"/>
    <cellStyle name="40% - Accent1 126 2 2" xfId="43707" xr:uid="{00000000-0005-0000-0000-000017510000}"/>
    <cellStyle name="40% - Accent1 126 3" xfId="32615" xr:uid="{00000000-0005-0000-0000-000018510000}"/>
    <cellStyle name="40% - Accent1 127" xfId="10373" xr:uid="{00000000-0005-0000-0000-000019510000}"/>
    <cellStyle name="40% - Accent1 127 2" xfId="21469" xr:uid="{00000000-0005-0000-0000-00001A510000}"/>
    <cellStyle name="40% - Accent1 127 2 2" xfId="43733" xr:uid="{00000000-0005-0000-0000-00001B510000}"/>
    <cellStyle name="40% - Accent1 127 3" xfId="32641" xr:uid="{00000000-0005-0000-0000-00001C510000}"/>
    <cellStyle name="40% - Accent1 128" xfId="10399" xr:uid="{00000000-0005-0000-0000-00001D510000}"/>
    <cellStyle name="40% - Accent1 128 2" xfId="21495" xr:uid="{00000000-0005-0000-0000-00001E510000}"/>
    <cellStyle name="40% - Accent1 128 2 2" xfId="43759" xr:uid="{00000000-0005-0000-0000-00001F510000}"/>
    <cellStyle name="40% - Accent1 128 3" xfId="32667" xr:uid="{00000000-0005-0000-0000-000020510000}"/>
    <cellStyle name="40% - Accent1 129" xfId="10425" xr:uid="{00000000-0005-0000-0000-000021510000}"/>
    <cellStyle name="40% - Accent1 129 2" xfId="21521" xr:uid="{00000000-0005-0000-0000-000022510000}"/>
    <cellStyle name="40% - Accent1 129 2 2" xfId="43785" xr:uid="{00000000-0005-0000-0000-000023510000}"/>
    <cellStyle name="40% - Accent1 129 3" xfId="32693" xr:uid="{00000000-0005-0000-0000-000024510000}"/>
    <cellStyle name="40% - Accent1 13" xfId="257" xr:uid="{00000000-0005-0000-0000-000025510000}"/>
    <cellStyle name="40% - Accent1 13 2" xfId="1409" xr:uid="{00000000-0005-0000-0000-000026510000}"/>
    <cellStyle name="40% - Accent1 13 2 2" xfId="3227" xr:uid="{00000000-0005-0000-0000-000027510000}"/>
    <cellStyle name="40% - Accent1 13 2 2 2" xfId="7810" xr:uid="{00000000-0005-0000-0000-000028510000}"/>
    <cellStyle name="40% - Accent1 13 2 2 2 2" xfId="18907" xr:uid="{00000000-0005-0000-0000-000029510000}"/>
    <cellStyle name="40% - Accent1 13 2 2 2 2 2" xfId="41171" xr:uid="{00000000-0005-0000-0000-00002A510000}"/>
    <cellStyle name="40% - Accent1 13 2 2 2 3" xfId="30079" xr:uid="{00000000-0005-0000-0000-00002B510000}"/>
    <cellStyle name="40% - Accent1 13 2 2 3" xfId="14324" xr:uid="{00000000-0005-0000-0000-00002C510000}"/>
    <cellStyle name="40% - Accent1 13 2 2 3 2" xfId="36589" xr:uid="{00000000-0005-0000-0000-00002D510000}"/>
    <cellStyle name="40% - Accent1 13 2 2 4" xfId="25497" xr:uid="{00000000-0005-0000-0000-00002E510000}"/>
    <cellStyle name="40% - Accent1 13 2 3" xfId="6001" xr:uid="{00000000-0005-0000-0000-00002F510000}"/>
    <cellStyle name="40% - Accent1 13 2 3 2" xfId="17098" xr:uid="{00000000-0005-0000-0000-000030510000}"/>
    <cellStyle name="40% - Accent1 13 2 3 2 2" xfId="39362" xr:uid="{00000000-0005-0000-0000-000031510000}"/>
    <cellStyle name="40% - Accent1 13 2 3 3" xfId="28270" xr:uid="{00000000-0005-0000-0000-000032510000}"/>
    <cellStyle name="40% - Accent1 13 2 4" xfId="12514" xr:uid="{00000000-0005-0000-0000-000033510000}"/>
    <cellStyle name="40% - Accent1 13 2 4 2" xfId="34779" xr:uid="{00000000-0005-0000-0000-000034510000}"/>
    <cellStyle name="40% - Accent1 13 2 5" xfId="23687" xr:uid="{00000000-0005-0000-0000-000035510000}"/>
    <cellStyle name="40% - Accent1 13 3" xfId="4151" xr:uid="{00000000-0005-0000-0000-000036510000}"/>
    <cellStyle name="40% - Accent1 13 3 2" xfId="8734" xr:uid="{00000000-0005-0000-0000-000037510000}"/>
    <cellStyle name="40% - Accent1 13 3 2 2" xfId="19831" xr:uid="{00000000-0005-0000-0000-000038510000}"/>
    <cellStyle name="40% - Accent1 13 3 2 2 2" xfId="42095" xr:uid="{00000000-0005-0000-0000-000039510000}"/>
    <cellStyle name="40% - Accent1 13 3 2 3" xfId="31003" xr:uid="{00000000-0005-0000-0000-00003A510000}"/>
    <cellStyle name="40% - Accent1 13 3 3" xfId="15248" xr:uid="{00000000-0005-0000-0000-00003B510000}"/>
    <cellStyle name="40% - Accent1 13 3 3 2" xfId="37513" xr:uid="{00000000-0005-0000-0000-00003C510000}"/>
    <cellStyle name="40% - Accent1 13 3 4" xfId="26421" xr:uid="{00000000-0005-0000-0000-00003D510000}"/>
    <cellStyle name="40% - Accent1 13 4" xfId="2342" xr:uid="{00000000-0005-0000-0000-00003E510000}"/>
    <cellStyle name="40% - Accent1 13 4 2" xfId="6925" xr:uid="{00000000-0005-0000-0000-00003F510000}"/>
    <cellStyle name="40% - Accent1 13 4 2 2" xfId="18022" xr:uid="{00000000-0005-0000-0000-000040510000}"/>
    <cellStyle name="40% - Accent1 13 4 2 2 2" xfId="40286" xr:uid="{00000000-0005-0000-0000-000041510000}"/>
    <cellStyle name="40% - Accent1 13 4 2 3" xfId="29194" xr:uid="{00000000-0005-0000-0000-000042510000}"/>
    <cellStyle name="40% - Accent1 13 4 3" xfId="13439" xr:uid="{00000000-0005-0000-0000-000043510000}"/>
    <cellStyle name="40% - Accent1 13 4 3 2" xfId="35704" xr:uid="{00000000-0005-0000-0000-000044510000}"/>
    <cellStyle name="40% - Accent1 13 4 4" xfId="24612" xr:uid="{00000000-0005-0000-0000-000045510000}"/>
    <cellStyle name="40% - Accent1 13 5" xfId="5076" xr:uid="{00000000-0005-0000-0000-000046510000}"/>
    <cellStyle name="40% - Accent1 13 5 2" xfId="16173" xr:uid="{00000000-0005-0000-0000-000047510000}"/>
    <cellStyle name="40% - Accent1 13 5 2 2" xfId="38437" xr:uid="{00000000-0005-0000-0000-000048510000}"/>
    <cellStyle name="40% - Accent1 13 5 3" xfId="27345" xr:uid="{00000000-0005-0000-0000-000049510000}"/>
    <cellStyle name="40% - Accent1 13 6" xfId="485" xr:uid="{00000000-0005-0000-0000-00004A510000}"/>
    <cellStyle name="40% - Accent1 13 6 2" xfId="11601" xr:uid="{00000000-0005-0000-0000-00004B510000}"/>
    <cellStyle name="40% - Accent1 13 6 2 2" xfId="33867" xr:uid="{00000000-0005-0000-0000-00004C510000}"/>
    <cellStyle name="40% - Accent1 13 6 3" xfId="22775" xr:uid="{00000000-0005-0000-0000-00004D510000}"/>
    <cellStyle name="40% - Accent1 13 7" xfId="11378" xr:uid="{00000000-0005-0000-0000-00004E510000}"/>
    <cellStyle name="40% - Accent1 13 7 2" xfId="33644" xr:uid="{00000000-0005-0000-0000-00004F510000}"/>
    <cellStyle name="40% - Accent1 13 8" xfId="22552" xr:uid="{00000000-0005-0000-0000-000050510000}"/>
    <cellStyle name="40% - Accent1 130" xfId="10451" xr:uid="{00000000-0005-0000-0000-000051510000}"/>
    <cellStyle name="40% - Accent1 130 2" xfId="21547" xr:uid="{00000000-0005-0000-0000-000052510000}"/>
    <cellStyle name="40% - Accent1 130 2 2" xfId="43811" xr:uid="{00000000-0005-0000-0000-000053510000}"/>
    <cellStyle name="40% - Accent1 130 3" xfId="32719" xr:uid="{00000000-0005-0000-0000-000054510000}"/>
    <cellStyle name="40% - Accent1 131" xfId="10477" xr:uid="{00000000-0005-0000-0000-000055510000}"/>
    <cellStyle name="40% - Accent1 131 2" xfId="21573" xr:uid="{00000000-0005-0000-0000-000056510000}"/>
    <cellStyle name="40% - Accent1 131 2 2" xfId="43837" xr:uid="{00000000-0005-0000-0000-000057510000}"/>
    <cellStyle name="40% - Accent1 131 3" xfId="32745" xr:uid="{00000000-0005-0000-0000-000058510000}"/>
    <cellStyle name="40% - Accent1 132" xfId="10503" xr:uid="{00000000-0005-0000-0000-000059510000}"/>
    <cellStyle name="40% - Accent1 132 2" xfId="21599" xr:uid="{00000000-0005-0000-0000-00005A510000}"/>
    <cellStyle name="40% - Accent1 132 2 2" xfId="43863" xr:uid="{00000000-0005-0000-0000-00005B510000}"/>
    <cellStyle name="40% - Accent1 132 3" xfId="32771" xr:uid="{00000000-0005-0000-0000-00005C510000}"/>
    <cellStyle name="40% - Accent1 133" xfId="10529" xr:uid="{00000000-0005-0000-0000-00005D510000}"/>
    <cellStyle name="40% - Accent1 133 2" xfId="21625" xr:uid="{00000000-0005-0000-0000-00005E510000}"/>
    <cellStyle name="40% - Accent1 133 2 2" xfId="43889" xr:uid="{00000000-0005-0000-0000-00005F510000}"/>
    <cellStyle name="40% - Accent1 133 3" xfId="32797" xr:uid="{00000000-0005-0000-0000-000060510000}"/>
    <cellStyle name="40% - Accent1 134" xfId="10542" xr:uid="{00000000-0005-0000-0000-000061510000}"/>
    <cellStyle name="40% - Accent1 134 2" xfId="21638" xr:uid="{00000000-0005-0000-0000-000062510000}"/>
    <cellStyle name="40% - Accent1 134 2 2" xfId="43902" xr:uid="{00000000-0005-0000-0000-000063510000}"/>
    <cellStyle name="40% - Accent1 134 3" xfId="32810" xr:uid="{00000000-0005-0000-0000-000064510000}"/>
    <cellStyle name="40% - Accent1 135" xfId="10555" xr:uid="{00000000-0005-0000-0000-000065510000}"/>
    <cellStyle name="40% - Accent1 135 2" xfId="21651" xr:uid="{00000000-0005-0000-0000-000066510000}"/>
    <cellStyle name="40% - Accent1 135 2 2" xfId="43915" xr:uid="{00000000-0005-0000-0000-000067510000}"/>
    <cellStyle name="40% - Accent1 135 3" xfId="32823" xr:uid="{00000000-0005-0000-0000-000068510000}"/>
    <cellStyle name="40% - Accent1 136" xfId="10568" xr:uid="{00000000-0005-0000-0000-000069510000}"/>
    <cellStyle name="40% - Accent1 136 2" xfId="21664" xr:uid="{00000000-0005-0000-0000-00006A510000}"/>
    <cellStyle name="40% - Accent1 136 2 2" xfId="43928" xr:uid="{00000000-0005-0000-0000-00006B510000}"/>
    <cellStyle name="40% - Accent1 136 3" xfId="32836" xr:uid="{00000000-0005-0000-0000-00006C510000}"/>
    <cellStyle name="40% - Accent1 137" xfId="10581" xr:uid="{00000000-0005-0000-0000-00006D510000}"/>
    <cellStyle name="40% - Accent1 137 2" xfId="21677" xr:uid="{00000000-0005-0000-0000-00006E510000}"/>
    <cellStyle name="40% - Accent1 137 2 2" xfId="43941" xr:uid="{00000000-0005-0000-0000-00006F510000}"/>
    <cellStyle name="40% - Accent1 137 3" xfId="32849" xr:uid="{00000000-0005-0000-0000-000070510000}"/>
    <cellStyle name="40% - Accent1 138" xfId="10607" xr:uid="{00000000-0005-0000-0000-000071510000}"/>
    <cellStyle name="40% - Accent1 138 2" xfId="21703" xr:uid="{00000000-0005-0000-0000-000072510000}"/>
    <cellStyle name="40% - Accent1 138 2 2" xfId="43967" xr:uid="{00000000-0005-0000-0000-000073510000}"/>
    <cellStyle name="40% - Accent1 138 3" xfId="32875" xr:uid="{00000000-0005-0000-0000-000074510000}"/>
    <cellStyle name="40% - Accent1 139" xfId="10620" xr:uid="{00000000-0005-0000-0000-000075510000}"/>
    <cellStyle name="40% - Accent1 139 2" xfId="21716" xr:uid="{00000000-0005-0000-0000-000076510000}"/>
    <cellStyle name="40% - Accent1 139 2 2" xfId="43980" xr:uid="{00000000-0005-0000-0000-000077510000}"/>
    <cellStyle name="40% - Accent1 139 3" xfId="32888" xr:uid="{00000000-0005-0000-0000-000078510000}"/>
    <cellStyle name="40% - Accent1 14" xfId="296" xr:uid="{00000000-0005-0000-0000-000079510000}"/>
    <cellStyle name="40% - Accent1 14 2" xfId="1422" xr:uid="{00000000-0005-0000-0000-00007A510000}"/>
    <cellStyle name="40% - Accent1 14 2 2" xfId="3240" xr:uid="{00000000-0005-0000-0000-00007B510000}"/>
    <cellStyle name="40% - Accent1 14 2 2 2" xfId="7823" xr:uid="{00000000-0005-0000-0000-00007C510000}"/>
    <cellStyle name="40% - Accent1 14 2 2 2 2" xfId="18920" xr:uid="{00000000-0005-0000-0000-00007D510000}"/>
    <cellStyle name="40% - Accent1 14 2 2 2 2 2" xfId="41184" xr:uid="{00000000-0005-0000-0000-00007E510000}"/>
    <cellStyle name="40% - Accent1 14 2 2 2 3" xfId="30092" xr:uid="{00000000-0005-0000-0000-00007F510000}"/>
    <cellStyle name="40% - Accent1 14 2 2 3" xfId="14337" xr:uid="{00000000-0005-0000-0000-000080510000}"/>
    <cellStyle name="40% - Accent1 14 2 2 3 2" xfId="36602" xr:uid="{00000000-0005-0000-0000-000081510000}"/>
    <cellStyle name="40% - Accent1 14 2 2 4" xfId="25510" xr:uid="{00000000-0005-0000-0000-000082510000}"/>
    <cellStyle name="40% - Accent1 14 2 3" xfId="6014" xr:uid="{00000000-0005-0000-0000-000083510000}"/>
    <cellStyle name="40% - Accent1 14 2 3 2" xfId="17111" xr:uid="{00000000-0005-0000-0000-000084510000}"/>
    <cellStyle name="40% - Accent1 14 2 3 2 2" xfId="39375" xr:uid="{00000000-0005-0000-0000-000085510000}"/>
    <cellStyle name="40% - Accent1 14 2 3 3" xfId="28283" xr:uid="{00000000-0005-0000-0000-000086510000}"/>
    <cellStyle name="40% - Accent1 14 2 4" xfId="12527" xr:uid="{00000000-0005-0000-0000-000087510000}"/>
    <cellStyle name="40% - Accent1 14 2 4 2" xfId="34792" xr:uid="{00000000-0005-0000-0000-000088510000}"/>
    <cellStyle name="40% - Accent1 14 2 5" xfId="23700" xr:uid="{00000000-0005-0000-0000-000089510000}"/>
    <cellStyle name="40% - Accent1 14 3" xfId="4164" xr:uid="{00000000-0005-0000-0000-00008A510000}"/>
    <cellStyle name="40% - Accent1 14 3 2" xfId="8747" xr:uid="{00000000-0005-0000-0000-00008B510000}"/>
    <cellStyle name="40% - Accent1 14 3 2 2" xfId="19844" xr:uid="{00000000-0005-0000-0000-00008C510000}"/>
    <cellStyle name="40% - Accent1 14 3 2 2 2" xfId="42108" xr:uid="{00000000-0005-0000-0000-00008D510000}"/>
    <cellStyle name="40% - Accent1 14 3 2 3" xfId="31016" xr:uid="{00000000-0005-0000-0000-00008E510000}"/>
    <cellStyle name="40% - Accent1 14 3 3" xfId="15261" xr:uid="{00000000-0005-0000-0000-00008F510000}"/>
    <cellStyle name="40% - Accent1 14 3 3 2" xfId="37526" xr:uid="{00000000-0005-0000-0000-000090510000}"/>
    <cellStyle name="40% - Accent1 14 3 4" xfId="26434" xr:uid="{00000000-0005-0000-0000-000091510000}"/>
    <cellStyle name="40% - Accent1 14 4" xfId="2355" xr:uid="{00000000-0005-0000-0000-000092510000}"/>
    <cellStyle name="40% - Accent1 14 4 2" xfId="6938" xr:uid="{00000000-0005-0000-0000-000093510000}"/>
    <cellStyle name="40% - Accent1 14 4 2 2" xfId="18035" xr:uid="{00000000-0005-0000-0000-000094510000}"/>
    <cellStyle name="40% - Accent1 14 4 2 2 2" xfId="40299" xr:uid="{00000000-0005-0000-0000-000095510000}"/>
    <cellStyle name="40% - Accent1 14 4 2 3" xfId="29207" xr:uid="{00000000-0005-0000-0000-000096510000}"/>
    <cellStyle name="40% - Accent1 14 4 3" xfId="13452" xr:uid="{00000000-0005-0000-0000-000097510000}"/>
    <cellStyle name="40% - Accent1 14 4 3 2" xfId="35717" xr:uid="{00000000-0005-0000-0000-000098510000}"/>
    <cellStyle name="40% - Accent1 14 4 4" xfId="24625" xr:uid="{00000000-0005-0000-0000-000099510000}"/>
    <cellStyle name="40% - Accent1 14 5" xfId="5089" xr:uid="{00000000-0005-0000-0000-00009A510000}"/>
    <cellStyle name="40% - Accent1 14 5 2" xfId="16186" xr:uid="{00000000-0005-0000-0000-00009B510000}"/>
    <cellStyle name="40% - Accent1 14 5 2 2" xfId="38450" xr:uid="{00000000-0005-0000-0000-00009C510000}"/>
    <cellStyle name="40% - Accent1 14 5 3" xfId="27358" xr:uid="{00000000-0005-0000-0000-00009D510000}"/>
    <cellStyle name="40% - Accent1 14 6" xfId="498" xr:uid="{00000000-0005-0000-0000-00009E510000}"/>
    <cellStyle name="40% - Accent1 14 6 2" xfId="11614" xr:uid="{00000000-0005-0000-0000-00009F510000}"/>
    <cellStyle name="40% - Accent1 14 6 2 2" xfId="33880" xr:uid="{00000000-0005-0000-0000-0000A0510000}"/>
    <cellStyle name="40% - Accent1 14 6 3" xfId="22788" xr:uid="{00000000-0005-0000-0000-0000A1510000}"/>
    <cellStyle name="40% - Accent1 14 7" xfId="11417" xr:uid="{00000000-0005-0000-0000-0000A2510000}"/>
    <cellStyle name="40% - Accent1 14 7 2" xfId="33683" xr:uid="{00000000-0005-0000-0000-0000A3510000}"/>
    <cellStyle name="40% - Accent1 14 8" xfId="22591" xr:uid="{00000000-0005-0000-0000-0000A4510000}"/>
    <cellStyle name="40% - Accent1 140" xfId="10633" xr:uid="{00000000-0005-0000-0000-0000A5510000}"/>
    <cellStyle name="40% - Accent1 140 2" xfId="21729" xr:uid="{00000000-0005-0000-0000-0000A6510000}"/>
    <cellStyle name="40% - Accent1 140 2 2" xfId="43993" xr:uid="{00000000-0005-0000-0000-0000A7510000}"/>
    <cellStyle name="40% - Accent1 140 3" xfId="32901" xr:uid="{00000000-0005-0000-0000-0000A8510000}"/>
    <cellStyle name="40% - Accent1 141" xfId="10646" xr:uid="{00000000-0005-0000-0000-0000A9510000}"/>
    <cellStyle name="40% - Accent1 141 2" xfId="21742" xr:uid="{00000000-0005-0000-0000-0000AA510000}"/>
    <cellStyle name="40% - Accent1 141 2 2" xfId="44006" xr:uid="{00000000-0005-0000-0000-0000AB510000}"/>
    <cellStyle name="40% - Accent1 141 3" xfId="32914" xr:uid="{00000000-0005-0000-0000-0000AC510000}"/>
    <cellStyle name="40% - Accent1 142" xfId="10659" xr:uid="{00000000-0005-0000-0000-0000AD510000}"/>
    <cellStyle name="40% - Accent1 142 2" xfId="21755" xr:uid="{00000000-0005-0000-0000-0000AE510000}"/>
    <cellStyle name="40% - Accent1 142 2 2" xfId="44019" xr:uid="{00000000-0005-0000-0000-0000AF510000}"/>
    <cellStyle name="40% - Accent1 142 3" xfId="32927" xr:uid="{00000000-0005-0000-0000-0000B0510000}"/>
    <cellStyle name="40% - Accent1 143" xfId="10672" xr:uid="{00000000-0005-0000-0000-0000B1510000}"/>
    <cellStyle name="40% - Accent1 143 2" xfId="21768" xr:uid="{00000000-0005-0000-0000-0000B2510000}"/>
    <cellStyle name="40% - Accent1 143 2 2" xfId="44032" xr:uid="{00000000-0005-0000-0000-0000B3510000}"/>
    <cellStyle name="40% - Accent1 143 3" xfId="32940" xr:uid="{00000000-0005-0000-0000-0000B4510000}"/>
    <cellStyle name="40% - Accent1 144" xfId="10685" xr:uid="{00000000-0005-0000-0000-0000B5510000}"/>
    <cellStyle name="40% - Accent1 144 2" xfId="21781" xr:uid="{00000000-0005-0000-0000-0000B6510000}"/>
    <cellStyle name="40% - Accent1 144 2 2" xfId="44045" xr:uid="{00000000-0005-0000-0000-0000B7510000}"/>
    <cellStyle name="40% - Accent1 144 3" xfId="32953" xr:uid="{00000000-0005-0000-0000-0000B8510000}"/>
    <cellStyle name="40% - Accent1 145" xfId="10698" xr:uid="{00000000-0005-0000-0000-0000B9510000}"/>
    <cellStyle name="40% - Accent1 145 2" xfId="21794" xr:uid="{00000000-0005-0000-0000-0000BA510000}"/>
    <cellStyle name="40% - Accent1 145 2 2" xfId="44058" xr:uid="{00000000-0005-0000-0000-0000BB510000}"/>
    <cellStyle name="40% - Accent1 145 3" xfId="32966" xr:uid="{00000000-0005-0000-0000-0000BC510000}"/>
    <cellStyle name="40% - Accent1 146" xfId="10711" xr:uid="{00000000-0005-0000-0000-0000BD510000}"/>
    <cellStyle name="40% - Accent1 146 2" xfId="21807" xr:uid="{00000000-0005-0000-0000-0000BE510000}"/>
    <cellStyle name="40% - Accent1 146 2 2" xfId="44071" xr:uid="{00000000-0005-0000-0000-0000BF510000}"/>
    <cellStyle name="40% - Accent1 146 3" xfId="32979" xr:uid="{00000000-0005-0000-0000-0000C0510000}"/>
    <cellStyle name="40% - Accent1 147" xfId="10724" xr:uid="{00000000-0005-0000-0000-0000C1510000}"/>
    <cellStyle name="40% - Accent1 147 2" xfId="21820" xr:uid="{00000000-0005-0000-0000-0000C2510000}"/>
    <cellStyle name="40% - Accent1 147 2 2" xfId="44084" xr:uid="{00000000-0005-0000-0000-0000C3510000}"/>
    <cellStyle name="40% - Accent1 147 3" xfId="32992" xr:uid="{00000000-0005-0000-0000-0000C4510000}"/>
    <cellStyle name="40% - Accent1 148" xfId="10737" xr:uid="{00000000-0005-0000-0000-0000C5510000}"/>
    <cellStyle name="40% - Accent1 148 2" xfId="21833" xr:uid="{00000000-0005-0000-0000-0000C6510000}"/>
    <cellStyle name="40% - Accent1 148 2 2" xfId="44097" xr:uid="{00000000-0005-0000-0000-0000C7510000}"/>
    <cellStyle name="40% - Accent1 148 3" xfId="33005" xr:uid="{00000000-0005-0000-0000-0000C8510000}"/>
    <cellStyle name="40% - Accent1 149" xfId="10750" xr:uid="{00000000-0005-0000-0000-0000C9510000}"/>
    <cellStyle name="40% - Accent1 149 2" xfId="21846" xr:uid="{00000000-0005-0000-0000-0000CA510000}"/>
    <cellStyle name="40% - Accent1 149 2 2" xfId="44110" xr:uid="{00000000-0005-0000-0000-0000CB510000}"/>
    <cellStyle name="40% - Accent1 149 3" xfId="33018" xr:uid="{00000000-0005-0000-0000-0000CC510000}"/>
    <cellStyle name="40% - Accent1 15" xfId="322" xr:uid="{00000000-0005-0000-0000-0000CD510000}"/>
    <cellStyle name="40% - Accent1 15 2" xfId="1435" xr:uid="{00000000-0005-0000-0000-0000CE510000}"/>
    <cellStyle name="40% - Accent1 15 2 2" xfId="3253" xr:uid="{00000000-0005-0000-0000-0000CF510000}"/>
    <cellStyle name="40% - Accent1 15 2 2 2" xfId="7836" xr:uid="{00000000-0005-0000-0000-0000D0510000}"/>
    <cellStyle name="40% - Accent1 15 2 2 2 2" xfId="18933" xr:uid="{00000000-0005-0000-0000-0000D1510000}"/>
    <cellStyle name="40% - Accent1 15 2 2 2 2 2" xfId="41197" xr:uid="{00000000-0005-0000-0000-0000D2510000}"/>
    <cellStyle name="40% - Accent1 15 2 2 2 3" xfId="30105" xr:uid="{00000000-0005-0000-0000-0000D3510000}"/>
    <cellStyle name="40% - Accent1 15 2 2 3" xfId="14350" xr:uid="{00000000-0005-0000-0000-0000D4510000}"/>
    <cellStyle name="40% - Accent1 15 2 2 3 2" xfId="36615" xr:uid="{00000000-0005-0000-0000-0000D5510000}"/>
    <cellStyle name="40% - Accent1 15 2 2 4" xfId="25523" xr:uid="{00000000-0005-0000-0000-0000D6510000}"/>
    <cellStyle name="40% - Accent1 15 2 3" xfId="6027" xr:uid="{00000000-0005-0000-0000-0000D7510000}"/>
    <cellStyle name="40% - Accent1 15 2 3 2" xfId="17124" xr:uid="{00000000-0005-0000-0000-0000D8510000}"/>
    <cellStyle name="40% - Accent1 15 2 3 2 2" xfId="39388" xr:uid="{00000000-0005-0000-0000-0000D9510000}"/>
    <cellStyle name="40% - Accent1 15 2 3 3" xfId="28296" xr:uid="{00000000-0005-0000-0000-0000DA510000}"/>
    <cellStyle name="40% - Accent1 15 2 4" xfId="12540" xr:uid="{00000000-0005-0000-0000-0000DB510000}"/>
    <cellStyle name="40% - Accent1 15 2 4 2" xfId="34805" xr:uid="{00000000-0005-0000-0000-0000DC510000}"/>
    <cellStyle name="40% - Accent1 15 2 5" xfId="23713" xr:uid="{00000000-0005-0000-0000-0000DD510000}"/>
    <cellStyle name="40% - Accent1 15 3" xfId="4177" xr:uid="{00000000-0005-0000-0000-0000DE510000}"/>
    <cellStyle name="40% - Accent1 15 3 2" xfId="8760" xr:uid="{00000000-0005-0000-0000-0000DF510000}"/>
    <cellStyle name="40% - Accent1 15 3 2 2" xfId="19857" xr:uid="{00000000-0005-0000-0000-0000E0510000}"/>
    <cellStyle name="40% - Accent1 15 3 2 2 2" xfId="42121" xr:uid="{00000000-0005-0000-0000-0000E1510000}"/>
    <cellStyle name="40% - Accent1 15 3 2 3" xfId="31029" xr:uid="{00000000-0005-0000-0000-0000E2510000}"/>
    <cellStyle name="40% - Accent1 15 3 3" xfId="15274" xr:uid="{00000000-0005-0000-0000-0000E3510000}"/>
    <cellStyle name="40% - Accent1 15 3 3 2" xfId="37539" xr:uid="{00000000-0005-0000-0000-0000E4510000}"/>
    <cellStyle name="40% - Accent1 15 3 4" xfId="26447" xr:uid="{00000000-0005-0000-0000-0000E5510000}"/>
    <cellStyle name="40% - Accent1 15 4" xfId="2368" xr:uid="{00000000-0005-0000-0000-0000E6510000}"/>
    <cellStyle name="40% - Accent1 15 4 2" xfId="6951" xr:uid="{00000000-0005-0000-0000-0000E7510000}"/>
    <cellStyle name="40% - Accent1 15 4 2 2" xfId="18048" xr:uid="{00000000-0005-0000-0000-0000E8510000}"/>
    <cellStyle name="40% - Accent1 15 4 2 2 2" xfId="40312" xr:uid="{00000000-0005-0000-0000-0000E9510000}"/>
    <cellStyle name="40% - Accent1 15 4 2 3" xfId="29220" xr:uid="{00000000-0005-0000-0000-0000EA510000}"/>
    <cellStyle name="40% - Accent1 15 4 3" xfId="13465" xr:uid="{00000000-0005-0000-0000-0000EB510000}"/>
    <cellStyle name="40% - Accent1 15 4 3 2" xfId="35730" xr:uid="{00000000-0005-0000-0000-0000EC510000}"/>
    <cellStyle name="40% - Accent1 15 4 4" xfId="24638" xr:uid="{00000000-0005-0000-0000-0000ED510000}"/>
    <cellStyle name="40% - Accent1 15 5" xfId="5102" xr:uid="{00000000-0005-0000-0000-0000EE510000}"/>
    <cellStyle name="40% - Accent1 15 5 2" xfId="16199" xr:uid="{00000000-0005-0000-0000-0000EF510000}"/>
    <cellStyle name="40% - Accent1 15 5 2 2" xfId="38463" xr:uid="{00000000-0005-0000-0000-0000F0510000}"/>
    <cellStyle name="40% - Accent1 15 5 3" xfId="27371" xr:uid="{00000000-0005-0000-0000-0000F1510000}"/>
    <cellStyle name="40% - Accent1 15 6" xfId="11443" xr:uid="{00000000-0005-0000-0000-0000F2510000}"/>
    <cellStyle name="40% - Accent1 15 6 2" xfId="33709" xr:uid="{00000000-0005-0000-0000-0000F3510000}"/>
    <cellStyle name="40% - Accent1 15 7" xfId="22617" xr:uid="{00000000-0005-0000-0000-0000F4510000}"/>
    <cellStyle name="40% - Accent1 150" xfId="10763" xr:uid="{00000000-0005-0000-0000-0000F5510000}"/>
    <cellStyle name="40% - Accent1 150 2" xfId="21859" xr:uid="{00000000-0005-0000-0000-0000F6510000}"/>
    <cellStyle name="40% - Accent1 150 2 2" xfId="44123" xr:uid="{00000000-0005-0000-0000-0000F7510000}"/>
    <cellStyle name="40% - Accent1 150 3" xfId="33031" xr:uid="{00000000-0005-0000-0000-0000F8510000}"/>
    <cellStyle name="40% - Accent1 151" xfId="10789" xr:uid="{00000000-0005-0000-0000-0000F9510000}"/>
    <cellStyle name="40% - Accent1 151 2" xfId="21885" xr:uid="{00000000-0005-0000-0000-0000FA510000}"/>
    <cellStyle name="40% - Accent1 151 2 2" xfId="44149" xr:uid="{00000000-0005-0000-0000-0000FB510000}"/>
    <cellStyle name="40% - Accent1 151 3" xfId="33057" xr:uid="{00000000-0005-0000-0000-0000FC510000}"/>
    <cellStyle name="40% - Accent1 152" xfId="10802" xr:uid="{00000000-0005-0000-0000-0000FD510000}"/>
    <cellStyle name="40% - Accent1 152 2" xfId="21898" xr:uid="{00000000-0005-0000-0000-0000FE510000}"/>
    <cellStyle name="40% - Accent1 152 2 2" xfId="44162" xr:uid="{00000000-0005-0000-0000-0000FF510000}"/>
    <cellStyle name="40% - Accent1 152 3" xfId="33070" xr:uid="{00000000-0005-0000-0000-000000520000}"/>
    <cellStyle name="40% - Accent1 153" xfId="10815" xr:uid="{00000000-0005-0000-0000-000001520000}"/>
    <cellStyle name="40% - Accent1 153 2" xfId="21911" xr:uid="{00000000-0005-0000-0000-000002520000}"/>
    <cellStyle name="40% - Accent1 153 2 2" xfId="44175" xr:uid="{00000000-0005-0000-0000-000003520000}"/>
    <cellStyle name="40% - Accent1 153 3" xfId="33083" xr:uid="{00000000-0005-0000-0000-000004520000}"/>
    <cellStyle name="40% - Accent1 154" xfId="10828" xr:uid="{00000000-0005-0000-0000-000005520000}"/>
    <cellStyle name="40% - Accent1 154 2" xfId="21924" xr:uid="{00000000-0005-0000-0000-000006520000}"/>
    <cellStyle name="40% - Accent1 154 2 2" xfId="44188" xr:uid="{00000000-0005-0000-0000-000007520000}"/>
    <cellStyle name="40% - Accent1 154 3" xfId="33096" xr:uid="{00000000-0005-0000-0000-000008520000}"/>
    <cellStyle name="40% - Accent1 155" xfId="10841" xr:uid="{00000000-0005-0000-0000-000009520000}"/>
    <cellStyle name="40% - Accent1 155 2" xfId="33109" xr:uid="{00000000-0005-0000-0000-00000A520000}"/>
    <cellStyle name="40% - Accent1 156" xfId="10854" xr:uid="{00000000-0005-0000-0000-00000B520000}"/>
    <cellStyle name="40% - Accent1 156 2" xfId="33122" xr:uid="{00000000-0005-0000-0000-00000C520000}"/>
    <cellStyle name="40% - Accent1 157" xfId="10867" xr:uid="{00000000-0005-0000-0000-00000D520000}"/>
    <cellStyle name="40% - Accent1 157 2" xfId="33135" xr:uid="{00000000-0005-0000-0000-00000E520000}"/>
    <cellStyle name="40% - Accent1 158" xfId="10880" xr:uid="{00000000-0005-0000-0000-00000F520000}"/>
    <cellStyle name="40% - Accent1 158 2" xfId="33148" xr:uid="{00000000-0005-0000-0000-000010520000}"/>
    <cellStyle name="40% - Accent1 159" xfId="10893" xr:uid="{00000000-0005-0000-0000-000011520000}"/>
    <cellStyle name="40% - Accent1 159 2" xfId="33161" xr:uid="{00000000-0005-0000-0000-000012520000}"/>
    <cellStyle name="40% - Accent1 16" xfId="511" xr:uid="{00000000-0005-0000-0000-000013520000}"/>
    <cellStyle name="40% - Accent1 16 2" xfId="1448" xr:uid="{00000000-0005-0000-0000-000014520000}"/>
    <cellStyle name="40% - Accent1 16 2 2" xfId="3266" xr:uid="{00000000-0005-0000-0000-000015520000}"/>
    <cellStyle name="40% - Accent1 16 2 2 2" xfId="7849" xr:uid="{00000000-0005-0000-0000-000016520000}"/>
    <cellStyle name="40% - Accent1 16 2 2 2 2" xfId="18946" xr:uid="{00000000-0005-0000-0000-000017520000}"/>
    <cellStyle name="40% - Accent1 16 2 2 2 2 2" xfId="41210" xr:uid="{00000000-0005-0000-0000-000018520000}"/>
    <cellStyle name="40% - Accent1 16 2 2 2 3" xfId="30118" xr:uid="{00000000-0005-0000-0000-000019520000}"/>
    <cellStyle name="40% - Accent1 16 2 2 3" xfId="14363" xr:uid="{00000000-0005-0000-0000-00001A520000}"/>
    <cellStyle name="40% - Accent1 16 2 2 3 2" xfId="36628" xr:uid="{00000000-0005-0000-0000-00001B520000}"/>
    <cellStyle name="40% - Accent1 16 2 2 4" xfId="25536" xr:uid="{00000000-0005-0000-0000-00001C520000}"/>
    <cellStyle name="40% - Accent1 16 2 3" xfId="6040" xr:uid="{00000000-0005-0000-0000-00001D520000}"/>
    <cellStyle name="40% - Accent1 16 2 3 2" xfId="17137" xr:uid="{00000000-0005-0000-0000-00001E520000}"/>
    <cellStyle name="40% - Accent1 16 2 3 2 2" xfId="39401" xr:uid="{00000000-0005-0000-0000-00001F520000}"/>
    <cellStyle name="40% - Accent1 16 2 3 3" xfId="28309" xr:uid="{00000000-0005-0000-0000-000020520000}"/>
    <cellStyle name="40% - Accent1 16 2 4" xfId="12553" xr:uid="{00000000-0005-0000-0000-000021520000}"/>
    <cellStyle name="40% - Accent1 16 2 4 2" xfId="34818" xr:uid="{00000000-0005-0000-0000-000022520000}"/>
    <cellStyle name="40% - Accent1 16 2 5" xfId="23726" xr:uid="{00000000-0005-0000-0000-000023520000}"/>
    <cellStyle name="40% - Accent1 16 3" xfId="4190" xr:uid="{00000000-0005-0000-0000-000024520000}"/>
    <cellStyle name="40% - Accent1 16 3 2" xfId="8773" xr:uid="{00000000-0005-0000-0000-000025520000}"/>
    <cellStyle name="40% - Accent1 16 3 2 2" xfId="19870" xr:uid="{00000000-0005-0000-0000-000026520000}"/>
    <cellStyle name="40% - Accent1 16 3 2 2 2" xfId="42134" xr:uid="{00000000-0005-0000-0000-000027520000}"/>
    <cellStyle name="40% - Accent1 16 3 2 3" xfId="31042" xr:uid="{00000000-0005-0000-0000-000028520000}"/>
    <cellStyle name="40% - Accent1 16 3 3" xfId="15287" xr:uid="{00000000-0005-0000-0000-000029520000}"/>
    <cellStyle name="40% - Accent1 16 3 3 2" xfId="37552" xr:uid="{00000000-0005-0000-0000-00002A520000}"/>
    <cellStyle name="40% - Accent1 16 3 4" xfId="26460" xr:uid="{00000000-0005-0000-0000-00002B520000}"/>
    <cellStyle name="40% - Accent1 16 4" xfId="2381" xr:uid="{00000000-0005-0000-0000-00002C520000}"/>
    <cellStyle name="40% - Accent1 16 4 2" xfId="6964" xr:uid="{00000000-0005-0000-0000-00002D520000}"/>
    <cellStyle name="40% - Accent1 16 4 2 2" xfId="18061" xr:uid="{00000000-0005-0000-0000-00002E520000}"/>
    <cellStyle name="40% - Accent1 16 4 2 2 2" xfId="40325" xr:uid="{00000000-0005-0000-0000-00002F520000}"/>
    <cellStyle name="40% - Accent1 16 4 2 3" xfId="29233" xr:uid="{00000000-0005-0000-0000-000030520000}"/>
    <cellStyle name="40% - Accent1 16 4 3" xfId="13478" xr:uid="{00000000-0005-0000-0000-000031520000}"/>
    <cellStyle name="40% - Accent1 16 4 3 2" xfId="35743" xr:uid="{00000000-0005-0000-0000-000032520000}"/>
    <cellStyle name="40% - Accent1 16 4 4" xfId="24651" xr:uid="{00000000-0005-0000-0000-000033520000}"/>
    <cellStyle name="40% - Accent1 16 5" xfId="5115" xr:uid="{00000000-0005-0000-0000-000034520000}"/>
    <cellStyle name="40% - Accent1 16 5 2" xfId="16212" xr:uid="{00000000-0005-0000-0000-000035520000}"/>
    <cellStyle name="40% - Accent1 16 5 2 2" xfId="38476" xr:uid="{00000000-0005-0000-0000-000036520000}"/>
    <cellStyle name="40% - Accent1 16 5 3" xfId="27384" xr:uid="{00000000-0005-0000-0000-000037520000}"/>
    <cellStyle name="40% - Accent1 16 6" xfId="11627" xr:uid="{00000000-0005-0000-0000-000038520000}"/>
    <cellStyle name="40% - Accent1 16 6 2" xfId="33893" xr:uid="{00000000-0005-0000-0000-000039520000}"/>
    <cellStyle name="40% - Accent1 16 7" xfId="22801" xr:uid="{00000000-0005-0000-0000-00003A520000}"/>
    <cellStyle name="40% - Accent1 160" xfId="10906" xr:uid="{00000000-0005-0000-0000-00003B520000}"/>
    <cellStyle name="40% - Accent1 160 2" xfId="33174" xr:uid="{00000000-0005-0000-0000-00003C520000}"/>
    <cellStyle name="40% - Accent1 161" xfId="10919" xr:uid="{00000000-0005-0000-0000-00003D520000}"/>
    <cellStyle name="40% - Accent1 161 2" xfId="33187" xr:uid="{00000000-0005-0000-0000-00003E520000}"/>
    <cellStyle name="40% - Accent1 162" xfId="10932" xr:uid="{00000000-0005-0000-0000-00003F520000}"/>
    <cellStyle name="40% - Accent1 162 2" xfId="33200" xr:uid="{00000000-0005-0000-0000-000040520000}"/>
    <cellStyle name="40% - Accent1 163" xfId="10945" xr:uid="{00000000-0005-0000-0000-000041520000}"/>
    <cellStyle name="40% - Accent1 163 2" xfId="33213" xr:uid="{00000000-0005-0000-0000-000042520000}"/>
    <cellStyle name="40% - Accent1 164" xfId="10958" xr:uid="{00000000-0005-0000-0000-000043520000}"/>
    <cellStyle name="40% - Accent1 164 2" xfId="33226" xr:uid="{00000000-0005-0000-0000-000044520000}"/>
    <cellStyle name="40% - Accent1 165" xfId="10971" xr:uid="{00000000-0005-0000-0000-000045520000}"/>
    <cellStyle name="40% - Accent1 165 2" xfId="33239" xr:uid="{00000000-0005-0000-0000-000046520000}"/>
    <cellStyle name="40% - Accent1 166" xfId="10984" xr:uid="{00000000-0005-0000-0000-000047520000}"/>
    <cellStyle name="40% - Accent1 166 2" xfId="33252" xr:uid="{00000000-0005-0000-0000-000048520000}"/>
    <cellStyle name="40% - Accent1 167" xfId="10997" xr:uid="{00000000-0005-0000-0000-000049520000}"/>
    <cellStyle name="40% - Accent1 167 2" xfId="33265" xr:uid="{00000000-0005-0000-0000-00004A520000}"/>
    <cellStyle name="40% - Accent1 168" xfId="11010" xr:uid="{00000000-0005-0000-0000-00004B520000}"/>
    <cellStyle name="40% - Accent1 168 2" xfId="33278" xr:uid="{00000000-0005-0000-0000-00004C520000}"/>
    <cellStyle name="40% - Accent1 169" xfId="11023" xr:uid="{00000000-0005-0000-0000-00004D520000}"/>
    <cellStyle name="40% - Accent1 169 2" xfId="33291" xr:uid="{00000000-0005-0000-0000-00004E520000}"/>
    <cellStyle name="40% - Accent1 17" xfId="524" xr:uid="{00000000-0005-0000-0000-00004F520000}"/>
    <cellStyle name="40% - Accent1 17 2" xfId="1461" xr:uid="{00000000-0005-0000-0000-000050520000}"/>
    <cellStyle name="40% - Accent1 17 2 2" xfId="3279" xr:uid="{00000000-0005-0000-0000-000051520000}"/>
    <cellStyle name="40% - Accent1 17 2 2 2" xfId="7862" xr:uid="{00000000-0005-0000-0000-000052520000}"/>
    <cellStyle name="40% - Accent1 17 2 2 2 2" xfId="18959" xr:uid="{00000000-0005-0000-0000-000053520000}"/>
    <cellStyle name="40% - Accent1 17 2 2 2 2 2" xfId="41223" xr:uid="{00000000-0005-0000-0000-000054520000}"/>
    <cellStyle name="40% - Accent1 17 2 2 2 3" xfId="30131" xr:uid="{00000000-0005-0000-0000-000055520000}"/>
    <cellStyle name="40% - Accent1 17 2 2 3" xfId="14376" xr:uid="{00000000-0005-0000-0000-000056520000}"/>
    <cellStyle name="40% - Accent1 17 2 2 3 2" xfId="36641" xr:uid="{00000000-0005-0000-0000-000057520000}"/>
    <cellStyle name="40% - Accent1 17 2 2 4" xfId="25549" xr:uid="{00000000-0005-0000-0000-000058520000}"/>
    <cellStyle name="40% - Accent1 17 2 3" xfId="6053" xr:uid="{00000000-0005-0000-0000-000059520000}"/>
    <cellStyle name="40% - Accent1 17 2 3 2" xfId="17150" xr:uid="{00000000-0005-0000-0000-00005A520000}"/>
    <cellStyle name="40% - Accent1 17 2 3 2 2" xfId="39414" xr:uid="{00000000-0005-0000-0000-00005B520000}"/>
    <cellStyle name="40% - Accent1 17 2 3 3" xfId="28322" xr:uid="{00000000-0005-0000-0000-00005C520000}"/>
    <cellStyle name="40% - Accent1 17 2 4" xfId="12566" xr:uid="{00000000-0005-0000-0000-00005D520000}"/>
    <cellStyle name="40% - Accent1 17 2 4 2" xfId="34831" xr:uid="{00000000-0005-0000-0000-00005E520000}"/>
    <cellStyle name="40% - Accent1 17 2 5" xfId="23739" xr:uid="{00000000-0005-0000-0000-00005F520000}"/>
    <cellStyle name="40% - Accent1 17 3" xfId="4203" xr:uid="{00000000-0005-0000-0000-000060520000}"/>
    <cellStyle name="40% - Accent1 17 3 2" xfId="8786" xr:uid="{00000000-0005-0000-0000-000061520000}"/>
    <cellStyle name="40% - Accent1 17 3 2 2" xfId="19883" xr:uid="{00000000-0005-0000-0000-000062520000}"/>
    <cellStyle name="40% - Accent1 17 3 2 2 2" xfId="42147" xr:uid="{00000000-0005-0000-0000-000063520000}"/>
    <cellStyle name="40% - Accent1 17 3 2 3" xfId="31055" xr:uid="{00000000-0005-0000-0000-000064520000}"/>
    <cellStyle name="40% - Accent1 17 3 3" xfId="15300" xr:uid="{00000000-0005-0000-0000-000065520000}"/>
    <cellStyle name="40% - Accent1 17 3 3 2" xfId="37565" xr:uid="{00000000-0005-0000-0000-000066520000}"/>
    <cellStyle name="40% - Accent1 17 3 4" xfId="26473" xr:uid="{00000000-0005-0000-0000-000067520000}"/>
    <cellStyle name="40% - Accent1 17 4" xfId="2394" xr:uid="{00000000-0005-0000-0000-000068520000}"/>
    <cellStyle name="40% - Accent1 17 4 2" xfId="6977" xr:uid="{00000000-0005-0000-0000-000069520000}"/>
    <cellStyle name="40% - Accent1 17 4 2 2" xfId="18074" xr:uid="{00000000-0005-0000-0000-00006A520000}"/>
    <cellStyle name="40% - Accent1 17 4 2 2 2" xfId="40338" xr:uid="{00000000-0005-0000-0000-00006B520000}"/>
    <cellStyle name="40% - Accent1 17 4 2 3" xfId="29246" xr:uid="{00000000-0005-0000-0000-00006C520000}"/>
    <cellStyle name="40% - Accent1 17 4 3" xfId="13491" xr:uid="{00000000-0005-0000-0000-00006D520000}"/>
    <cellStyle name="40% - Accent1 17 4 3 2" xfId="35756" xr:uid="{00000000-0005-0000-0000-00006E520000}"/>
    <cellStyle name="40% - Accent1 17 4 4" xfId="24664" xr:uid="{00000000-0005-0000-0000-00006F520000}"/>
    <cellStyle name="40% - Accent1 17 5" xfId="5128" xr:uid="{00000000-0005-0000-0000-000070520000}"/>
    <cellStyle name="40% - Accent1 17 5 2" xfId="16225" xr:uid="{00000000-0005-0000-0000-000071520000}"/>
    <cellStyle name="40% - Accent1 17 5 2 2" xfId="38489" xr:uid="{00000000-0005-0000-0000-000072520000}"/>
    <cellStyle name="40% - Accent1 17 5 3" xfId="27397" xr:uid="{00000000-0005-0000-0000-000073520000}"/>
    <cellStyle name="40% - Accent1 17 6" xfId="11640" xr:uid="{00000000-0005-0000-0000-000074520000}"/>
    <cellStyle name="40% - Accent1 17 6 2" xfId="33906" xr:uid="{00000000-0005-0000-0000-000075520000}"/>
    <cellStyle name="40% - Accent1 17 7" xfId="22814" xr:uid="{00000000-0005-0000-0000-000076520000}"/>
    <cellStyle name="40% - Accent1 170" xfId="11036" xr:uid="{00000000-0005-0000-0000-000077520000}"/>
    <cellStyle name="40% - Accent1 170 2" xfId="33304" xr:uid="{00000000-0005-0000-0000-000078520000}"/>
    <cellStyle name="40% - Accent1 171" xfId="11049" xr:uid="{00000000-0005-0000-0000-000079520000}"/>
    <cellStyle name="40% - Accent1 171 2" xfId="33317" xr:uid="{00000000-0005-0000-0000-00007A520000}"/>
    <cellStyle name="40% - Accent1 172" xfId="11062" xr:uid="{00000000-0005-0000-0000-00007B520000}"/>
    <cellStyle name="40% - Accent1 172 2" xfId="33330" xr:uid="{00000000-0005-0000-0000-00007C520000}"/>
    <cellStyle name="40% - Accent1 173" xfId="11075" xr:uid="{00000000-0005-0000-0000-00007D520000}"/>
    <cellStyle name="40% - Accent1 173 2" xfId="33343" xr:uid="{00000000-0005-0000-0000-00007E520000}"/>
    <cellStyle name="40% - Accent1 174" xfId="11088" xr:uid="{00000000-0005-0000-0000-00007F520000}"/>
    <cellStyle name="40% - Accent1 174 2" xfId="33356" xr:uid="{00000000-0005-0000-0000-000080520000}"/>
    <cellStyle name="40% - Accent1 175" xfId="11101" xr:uid="{00000000-0005-0000-0000-000081520000}"/>
    <cellStyle name="40% - Accent1 175 2" xfId="33369" xr:uid="{00000000-0005-0000-0000-000082520000}"/>
    <cellStyle name="40% - Accent1 176" xfId="11114" xr:uid="{00000000-0005-0000-0000-000083520000}"/>
    <cellStyle name="40% - Accent1 176 2" xfId="33382" xr:uid="{00000000-0005-0000-0000-000084520000}"/>
    <cellStyle name="40% - Accent1 177" xfId="11127" xr:uid="{00000000-0005-0000-0000-000085520000}"/>
    <cellStyle name="40% - Accent1 177 2" xfId="33395" xr:uid="{00000000-0005-0000-0000-000086520000}"/>
    <cellStyle name="40% - Accent1 178" xfId="11140" xr:uid="{00000000-0005-0000-0000-000087520000}"/>
    <cellStyle name="40% - Accent1 178 2" xfId="33408" xr:uid="{00000000-0005-0000-0000-000088520000}"/>
    <cellStyle name="40% - Accent1 179" xfId="11153" xr:uid="{00000000-0005-0000-0000-000089520000}"/>
    <cellStyle name="40% - Accent1 179 2" xfId="33421" xr:uid="{00000000-0005-0000-0000-00008A520000}"/>
    <cellStyle name="40% - Accent1 18" xfId="537" xr:uid="{00000000-0005-0000-0000-00008B520000}"/>
    <cellStyle name="40% - Accent1 18 2" xfId="1474" xr:uid="{00000000-0005-0000-0000-00008C520000}"/>
    <cellStyle name="40% - Accent1 18 2 2" xfId="3292" xr:uid="{00000000-0005-0000-0000-00008D520000}"/>
    <cellStyle name="40% - Accent1 18 2 2 2" xfId="7875" xr:uid="{00000000-0005-0000-0000-00008E520000}"/>
    <cellStyle name="40% - Accent1 18 2 2 2 2" xfId="18972" xr:uid="{00000000-0005-0000-0000-00008F520000}"/>
    <cellStyle name="40% - Accent1 18 2 2 2 2 2" xfId="41236" xr:uid="{00000000-0005-0000-0000-000090520000}"/>
    <cellStyle name="40% - Accent1 18 2 2 2 3" xfId="30144" xr:uid="{00000000-0005-0000-0000-000091520000}"/>
    <cellStyle name="40% - Accent1 18 2 2 3" xfId="14389" xr:uid="{00000000-0005-0000-0000-000092520000}"/>
    <cellStyle name="40% - Accent1 18 2 2 3 2" xfId="36654" xr:uid="{00000000-0005-0000-0000-000093520000}"/>
    <cellStyle name="40% - Accent1 18 2 2 4" xfId="25562" xr:uid="{00000000-0005-0000-0000-000094520000}"/>
    <cellStyle name="40% - Accent1 18 2 3" xfId="6066" xr:uid="{00000000-0005-0000-0000-000095520000}"/>
    <cellStyle name="40% - Accent1 18 2 3 2" xfId="17163" xr:uid="{00000000-0005-0000-0000-000096520000}"/>
    <cellStyle name="40% - Accent1 18 2 3 2 2" xfId="39427" xr:uid="{00000000-0005-0000-0000-000097520000}"/>
    <cellStyle name="40% - Accent1 18 2 3 3" xfId="28335" xr:uid="{00000000-0005-0000-0000-000098520000}"/>
    <cellStyle name="40% - Accent1 18 2 4" xfId="12579" xr:uid="{00000000-0005-0000-0000-000099520000}"/>
    <cellStyle name="40% - Accent1 18 2 4 2" xfId="34844" xr:uid="{00000000-0005-0000-0000-00009A520000}"/>
    <cellStyle name="40% - Accent1 18 2 5" xfId="23752" xr:uid="{00000000-0005-0000-0000-00009B520000}"/>
    <cellStyle name="40% - Accent1 18 3" xfId="4216" xr:uid="{00000000-0005-0000-0000-00009C520000}"/>
    <cellStyle name="40% - Accent1 18 3 2" xfId="8799" xr:uid="{00000000-0005-0000-0000-00009D520000}"/>
    <cellStyle name="40% - Accent1 18 3 2 2" xfId="19896" xr:uid="{00000000-0005-0000-0000-00009E520000}"/>
    <cellStyle name="40% - Accent1 18 3 2 2 2" xfId="42160" xr:uid="{00000000-0005-0000-0000-00009F520000}"/>
    <cellStyle name="40% - Accent1 18 3 2 3" xfId="31068" xr:uid="{00000000-0005-0000-0000-0000A0520000}"/>
    <cellStyle name="40% - Accent1 18 3 3" xfId="15313" xr:uid="{00000000-0005-0000-0000-0000A1520000}"/>
    <cellStyle name="40% - Accent1 18 3 3 2" xfId="37578" xr:uid="{00000000-0005-0000-0000-0000A2520000}"/>
    <cellStyle name="40% - Accent1 18 3 4" xfId="26486" xr:uid="{00000000-0005-0000-0000-0000A3520000}"/>
    <cellStyle name="40% - Accent1 18 4" xfId="2407" xr:uid="{00000000-0005-0000-0000-0000A4520000}"/>
    <cellStyle name="40% - Accent1 18 4 2" xfId="6990" xr:uid="{00000000-0005-0000-0000-0000A5520000}"/>
    <cellStyle name="40% - Accent1 18 4 2 2" xfId="18087" xr:uid="{00000000-0005-0000-0000-0000A6520000}"/>
    <cellStyle name="40% - Accent1 18 4 2 2 2" xfId="40351" xr:uid="{00000000-0005-0000-0000-0000A7520000}"/>
    <cellStyle name="40% - Accent1 18 4 2 3" xfId="29259" xr:uid="{00000000-0005-0000-0000-0000A8520000}"/>
    <cellStyle name="40% - Accent1 18 4 3" xfId="13504" xr:uid="{00000000-0005-0000-0000-0000A9520000}"/>
    <cellStyle name="40% - Accent1 18 4 3 2" xfId="35769" xr:uid="{00000000-0005-0000-0000-0000AA520000}"/>
    <cellStyle name="40% - Accent1 18 4 4" xfId="24677" xr:uid="{00000000-0005-0000-0000-0000AB520000}"/>
    <cellStyle name="40% - Accent1 18 5" xfId="5141" xr:uid="{00000000-0005-0000-0000-0000AC520000}"/>
    <cellStyle name="40% - Accent1 18 5 2" xfId="16238" xr:uid="{00000000-0005-0000-0000-0000AD520000}"/>
    <cellStyle name="40% - Accent1 18 5 2 2" xfId="38502" xr:uid="{00000000-0005-0000-0000-0000AE520000}"/>
    <cellStyle name="40% - Accent1 18 5 3" xfId="27410" xr:uid="{00000000-0005-0000-0000-0000AF520000}"/>
    <cellStyle name="40% - Accent1 18 6" xfId="11653" xr:uid="{00000000-0005-0000-0000-0000B0520000}"/>
    <cellStyle name="40% - Accent1 18 6 2" xfId="33919" xr:uid="{00000000-0005-0000-0000-0000B1520000}"/>
    <cellStyle name="40% - Accent1 18 7" xfId="22827" xr:uid="{00000000-0005-0000-0000-0000B2520000}"/>
    <cellStyle name="40% - Accent1 180" xfId="11166" xr:uid="{00000000-0005-0000-0000-0000B3520000}"/>
    <cellStyle name="40% - Accent1 180 2" xfId="33434" xr:uid="{00000000-0005-0000-0000-0000B4520000}"/>
    <cellStyle name="40% - Accent1 181" xfId="11207" xr:uid="{00000000-0005-0000-0000-0000B5520000}"/>
    <cellStyle name="40% - Accent1 181 2" xfId="33474" xr:uid="{00000000-0005-0000-0000-0000B6520000}"/>
    <cellStyle name="40% - Accent1 182" xfId="21937" xr:uid="{00000000-0005-0000-0000-0000B7520000}"/>
    <cellStyle name="40% - Accent1 182 2" xfId="44201" xr:uid="{00000000-0005-0000-0000-0000B8520000}"/>
    <cellStyle name="40% - Accent1 183" xfId="21950" xr:uid="{00000000-0005-0000-0000-0000B9520000}"/>
    <cellStyle name="40% - Accent1 183 2" xfId="44214" xr:uid="{00000000-0005-0000-0000-0000BA520000}"/>
    <cellStyle name="40% - Accent1 184" xfId="21964" xr:uid="{00000000-0005-0000-0000-0000BB520000}"/>
    <cellStyle name="40% - Accent1 184 2" xfId="44228" xr:uid="{00000000-0005-0000-0000-0000BC520000}"/>
    <cellStyle name="40% - Accent1 185" xfId="21977" xr:uid="{00000000-0005-0000-0000-0000BD520000}"/>
    <cellStyle name="40% - Accent1 185 2" xfId="44241" xr:uid="{00000000-0005-0000-0000-0000BE520000}"/>
    <cellStyle name="40% - Accent1 186" xfId="21990" xr:uid="{00000000-0005-0000-0000-0000BF520000}"/>
    <cellStyle name="40% - Accent1 186 2" xfId="44254" xr:uid="{00000000-0005-0000-0000-0000C0520000}"/>
    <cellStyle name="40% - Accent1 187" xfId="22003" xr:uid="{00000000-0005-0000-0000-0000C1520000}"/>
    <cellStyle name="40% - Accent1 187 2" xfId="44267" xr:uid="{00000000-0005-0000-0000-0000C2520000}"/>
    <cellStyle name="40% - Accent1 188" xfId="22016" xr:uid="{00000000-0005-0000-0000-0000C3520000}"/>
    <cellStyle name="40% - Accent1 188 2" xfId="44280" xr:uid="{00000000-0005-0000-0000-0000C4520000}"/>
    <cellStyle name="40% - Accent1 189" xfId="22029" xr:uid="{00000000-0005-0000-0000-0000C5520000}"/>
    <cellStyle name="40% - Accent1 189 2" xfId="44293" xr:uid="{00000000-0005-0000-0000-0000C6520000}"/>
    <cellStyle name="40% - Accent1 19" xfId="550" xr:uid="{00000000-0005-0000-0000-0000C7520000}"/>
    <cellStyle name="40% - Accent1 19 2" xfId="1487" xr:uid="{00000000-0005-0000-0000-0000C8520000}"/>
    <cellStyle name="40% - Accent1 19 2 2" xfId="3305" xr:uid="{00000000-0005-0000-0000-0000C9520000}"/>
    <cellStyle name="40% - Accent1 19 2 2 2" xfId="7888" xr:uid="{00000000-0005-0000-0000-0000CA520000}"/>
    <cellStyle name="40% - Accent1 19 2 2 2 2" xfId="18985" xr:uid="{00000000-0005-0000-0000-0000CB520000}"/>
    <cellStyle name="40% - Accent1 19 2 2 2 2 2" xfId="41249" xr:uid="{00000000-0005-0000-0000-0000CC520000}"/>
    <cellStyle name="40% - Accent1 19 2 2 2 3" xfId="30157" xr:uid="{00000000-0005-0000-0000-0000CD520000}"/>
    <cellStyle name="40% - Accent1 19 2 2 3" xfId="14402" xr:uid="{00000000-0005-0000-0000-0000CE520000}"/>
    <cellStyle name="40% - Accent1 19 2 2 3 2" xfId="36667" xr:uid="{00000000-0005-0000-0000-0000CF520000}"/>
    <cellStyle name="40% - Accent1 19 2 2 4" xfId="25575" xr:uid="{00000000-0005-0000-0000-0000D0520000}"/>
    <cellStyle name="40% - Accent1 19 2 3" xfId="6079" xr:uid="{00000000-0005-0000-0000-0000D1520000}"/>
    <cellStyle name="40% - Accent1 19 2 3 2" xfId="17176" xr:uid="{00000000-0005-0000-0000-0000D2520000}"/>
    <cellStyle name="40% - Accent1 19 2 3 2 2" xfId="39440" xr:uid="{00000000-0005-0000-0000-0000D3520000}"/>
    <cellStyle name="40% - Accent1 19 2 3 3" xfId="28348" xr:uid="{00000000-0005-0000-0000-0000D4520000}"/>
    <cellStyle name="40% - Accent1 19 2 4" xfId="12592" xr:uid="{00000000-0005-0000-0000-0000D5520000}"/>
    <cellStyle name="40% - Accent1 19 2 4 2" xfId="34857" xr:uid="{00000000-0005-0000-0000-0000D6520000}"/>
    <cellStyle name="40% - Accent1 19 2 5" xfId="23765" xr:uid="{00000000-0005-0000-0000-0000D7520000}"/>
    <cellStyle name="40% - Accent1 19 3" xfId="4229" xr:uid="{00000000-0005-0000-0000-0000D8520000}"/>
    <cellStyle name="40% - Accent1 19 3 2" xfId="8812" xr:uid="{00000000-0005-0000-0000-0000D9520000}"/>
    <cellStyle name="40% - Accent1 19 3 2 2" xfId="19909" xr:uid="{00000000-0005-0000-0000-0000DA520000}"/>
    <cellStyle name="40% - Accent1 19 3 2 2 2" xfId="42173" xr:uid="{00000000-0005-0000-0000-0000DB520000}"/>
    <cellStyle name="40% - Accent1 19 3 2 3" xfId="31081" xr:uid="{00000000-0005-0000-0000-0000DC520000}"/>
    <cellStyle name="40% - Accent1 19 3 3" xfId="15326" xr:uid="{00000000-0005-0000-0000-0000DD520000}"/>
    <cellStyle name="40% - Accent1 19 3 3 2" xfId="37591" xr:uid="{00000000-0005-0000-0000-0000DE520000}"/>
    <cellStyle name="40% - Accent1 19 3 4" xfId="26499" xr:uid="{00000000-0005-0000-0000-0000DF520000}"/>
    <cellStyle name="40% - Accent1 19 4" xfId="2420" xr:uid="{00000000-0005-0000-0000-0000E0520000}"/>
    <cellStyle name="40% - Accent1 19 4 2" xfId="7003" xr:uid="{00000000-0005-0000-0000-0000E1520000}"/>
    <cellStyle name="40% - Accent1 19 4 2 2" xfId="18100" xr:uid="{00000000-0005-0000-0000-0000E2520000}"/>
    <cellStyle name="40% - Accent1 19 4 2 2 2" xfId="40364" xr:uid="{00000000-0005-0000-0000-0000E3520000}"/>
    <cellStyle name="40% - Accent1 19 4 2 3" xfId="29272" xr:uid="{00000000-0005-0000-0000-0000E4520000}"/>
    <cellStyle name="40% - Accent1 19 4 3" xfId="13517" xr:uid="{00000000-0005-0000-0000-0000E5520000}"/>
    <cellStyle name="40% - Accent1 19 4 3 2" xfId="35782" xr:uid="{00000000-0005-0000-0000-0000E6520000}"/>
    <cellStyle name="40% - Accent1 19 4 4" xfId="24690" xr:uid="{00000000-0005-0000-0000-0000E7520000}"/>
    <cellStyle name="40% - Accent1 19 5" xfId="5154" xr:uid="{00000000-0005-0000-0000-0000E8520000}"/>
    <cellStyle name="40% - Accent1 19 5 2" xfId="16251" xr:uid="{00000000-0005-0000-0000-0000E9520000}"/>
    <cellStyle name="40% - Accent1 19 5 2 2" xfId="38515" xr:uid="{00000000-0005-0000-0000-0000EA520000}"/>
    <cellStyle name="40% - Accent1 19 5 3" xfId="27423" xr:uid="{00000000-0005-0000-0000-0000EB520000}"/>
    <cellStyle name="40% - Accent1 19 6" xfId="11666" xr:uid="{00000000-0005-0000-0000-0000EC520000}"/>
    <cellStyle name="40% - Accent1 19 6 2" xfId="33932" xr:uid="{00000000-0005-0000-0000-0000ED520000}"/>
    <cellStyle name="40% - Accent1 19 7" xfId="22840" xr:uid="{00000000-0005-0000-0000-0000EE520000}"/>
    <cellStyle name="40% - Accent1 190" xfId="22042" xr:uid="{00000000-0005-0000-0000-0000EF520000}"/>
    <cellStyle name="40% - Accent1 190 2" xfId="44306" xr:uid="{00000000-0005-0000-0000-0000F0520000}"/>
    <cellStyle name="40% - Accent1 191" xfId="22055" xr:uid="{00000000-0005-0000-0000-0000F1520000}"/>
    <cellStyle name="40% - Accent1 191 2" xfId="44319" xr:uid="{00000000-0005-0000-0000-0000F2520000}"/>
    <cellStyle name="40% - Accent1 192" xfId="22068" xr:uid="{00000000-0005-0000-0000-0000F3520000}"/>
    <cellStyle name="40% - Accent1 192 2" xfId="44332" xr:uid="{00000000-0005-0000-0000-0000F4520000}"/>
    <cellStyle name="40% - Accent1 193" xfId="22081" xr:uid="{00000000-0005-0000-0000-0000F5520000}"/>
    <cellStyle name="40% - Accent1 193 2" xfId="44345" xr:uid="{00000000-0005-0000-0000-0000F6520000}"/>
    <cellStyle name="40% - Accent1 194" xfId="22094" xr:uid="{00000000-0005-0000-0000-0000F7520000}"/>
    <cellStyle name="40% - Accent1 194 2" xfId="44358" xr:uid="{00000000-0005-0000-0000-0000F8520000}"/>
    <cellStyle name="40% - Accent1 195" xfId="22107" xr:uid="{00000000-0005-0000-0000-0000F9520000}"/>
    <cellStyle name="40% - Accent1 195 2" xfId="44371" xr:uid="{00000000-0005-0000-0000-0000FA520000}"/>
    <cellStyle name="40% - Accent1 196" xfId="22120" xr:uid="{00000000-0005-0000-0000-0000FB520000}"/>
    <cellStyle name="40% - Accent1 196 2" xfId="44384" xr:uid="{00000000-0005-0000-0000-0000FC520000}"/>
    <cellStyle name="40% - Accent1 197" xfId="22133" xr:uid="{00000000-0005-0000-0000-0000FD520000}"/>
    <cellStyle name="40% - Accent1 197 2" xfId="44397" xr:uid="{00000000-0005-0000-0000-0000FE520000}"/>
    <cellStyle name="40% - Accent1 198" xfId="22146" xr:uid="{00000000-0005-0000-0000-0000FF520000}"/>
    <cellStyle name="40% - Accent1 198 2" xfId="44410" xr:uid="{00000000-0005-0000-0000-000000530000}"/>
    <cellStyle name="40% - Accent1 199" xfId="22159" xr:uid="{00000000-0005-0000-0000-000001530000}"/>
    <cellStyle name="40% - Accent1 199 2" xfId="44423" xr:uid="{00000000-0005-0000-0000-000002530000}"/>
    <cellStyle name="40% - Accent1 2" xfId="13" xr:uid="{00000000-0005-0000-0000-000003530000}"/>
    <cellStyle name="40% - Accent1 2 10" xfId="9593" xr:uid="{00000000-0005-0000-0000-000004530000}"/>
    <cellStyle name="40% - Accent1 2 10 2" xfId="20689" xr:uid="{00000000-0005-0000-0000-000005530000}"/>
    <cellStyle name="40% - Accent1 2 10 2 2" xfId="42953" xr:uid="{00000000-0005-0000-0000-000006530000}"/>
    <cellStyle name="40% - Accent1 2 10 3" xfId="31861" xr:uid="{00000000-0005-0000-0000-000007530000}"/>
    <cellStyle name="40% - Accent1 2 11" xfId="9619" xr:uid="{00000000-0005-0000-0000-000008530000}"/>
    <cellStyle name="40% - Accent1 2 11 2" xfId="20715" xr:uid="{00000000-0005-0000-0000-000009530000}"/>
    <cellStyle name="40% - Accent1 2 11 2 2" xfId="42979" xr:uid="{00000000-0005-0000-0000-00000A530000}"/>
    <cellStyle name="40% - Accent1 2 11 3" xfId="31887" xr:uid="{00000000-0005-0000-0000-00000B530000}"/>
    <cellStyle name="40% - Accent1 2 12" xfId="9645" xr:uid="{00000000-0005-0000-0000-00000C530000}"/>
    <cellStyle name="40% - Accent1 2 12 2" xfId="20741" xr:uid="{00000000-0005-0000-0000-00000D530000}"/>
    <cellStyle name="40% - Accent1 2 12 2 2" xfId="43005" xr:uid="{00000000-0005-0000-0000-00000E530000}"/>
    <cellStyle name="40% - Accent1 2 12 3" xfId="31913" xr:uid="{00000000-0005-0000-0000-00000F530000}"/>
    <cellStyle name="40% - Accent1 2 13" xfId="9671" xr:uid="{00000000-0005-0000-0000-000010530000}"/>
    <cellStyle name="40% - Accent1 2 13 2" xfId="20767" xr:uid="{00000000-0005-0000-0000-000011530000}"/>
    <cellStyle name="40% - Accent1 2 13 2 2" xfId="43031" xr:uid="{00000000-0005-0000-0000-000012530000}"/>
    <cellStyle name="40% - Accent1 2 13 3" xfId="31939" xr:uid="{00000000-0005-0000-0000-000013530000}"/>
    <cellStyle name="40% - Accent1 2 14" xfId="9697" xr:uid="{00000000-0005-0000-0000-000014530000}"/>
    <cellStyle name="40% - Accent1 2 14 2" xfId="20793" xr:uid="{00000000-0005-0000-0000-000015530000}"/>
    <cellStyle name="40% - Accent1 2 14 2 2" xfId="43057" xr:uid="{00000000-0005-0000-0000-000016530000}"/>
    <cellStyle name="40% - Accent1 2 14 3" xfId="31965" xr:uid="{00000000-0005-0000-0000-000017530000}"/>
    <cellStyle name="40% - Accent1 2 15" xfId="9723" xr:uid="{00000000-0005-0000-0000-000018530000}"/>
    <cellStyle name="40% - Accent1 2 15 2" xfId="20819" xr:uid="{00000000-0005-0000-0000-000019530000}"/>
    <cellStyle name="40% - Accent1 2 15 2 2" xfId="43083" xr:uid="{00000000-0005-0000-0000-00001A530000}"/>
    <cellStyle name="40% - Accent1 2 15 3" xfId="31991" xr:uid="{00000000-0005-0000-0000-00001B530000}"/>
    <cellStyle name="40% - Accent1 2 16" xfId="9749" xr:uid="{00000000-0005-0000-0000-00001C530000}"/>
    <cellStyle name="40% - Accent1 2 16 2" xfId="20845" xr:uid="{00000000-0005-0000-0000-00001D530000}"/>
    <cellStyle name="40% - Accent1 2 16 2 2" xfId="43109" xr:uid="{00000000-0005-0000-0000-00001E530000}"/>
    <cellStyle name="40% - Accent1 2 16 3" xfId="32017" xr:uid="{00000000-0005-0000-0000-00001F530000}"/>
    <cellStyle name="40% - Accent1 2 17" xfId="9775" xr:uid="{00000000-0005-0000-0000-000020530000}"/>
    <cellStyle name="40% - Accent1 2 17 2" xfId="20871" xr:uid="{00000000-0005-0000-0000-000021530000}"/>
    <cellStyle name="40% - Accent1 2 17 2 2" xfId="43135" xr:uid="{00000000-0005-0000-0000-000022530000}"/>
    <cellStyle name="40% - Accent1 2 17 3" xfId="32043" xr:uid="{00000000-0005-0000-0000-000023530000}"/>
    <cellStyle name="40% - Accent1 2 18" xfId="9801" xr:uid="{00000000-0005-0000-0000-000024530000}"/>
    <cellStyle name="40% - Accent1 2 18 2" xfId="20897" xr:uid="{00000000-0005-0000-0000-000025530000}"/>
    <cellStyle name="40% - Accent1 2 18 2 2" xfId="43161" xr:uid="{00000000-0005-0000-0000-000026530000}"/>
    <cellStyle name="40% - Accent1 2 18 3" xfId="32069" xr:uid="{00000000-0005-0000-0000-000027530000}"/>
    <cellStyle name="40% - Accent1 2 19" xfId="9827" xr:uid="{00000000-0005-0000-0000-000028530000}"/>
    <cellStyle name="40% - Accent1 2 19 2" xfId="20923" xr:uid="{00000000-0005-0000-0000-000029530000}"/>
    <cellStyle name="40% - Accent1 2 19 2 2" xfId="43187" xr:uid="{00000000-0005-0000-0000-00002A530000}"/>
    <cellStyle name="40% - Accent1 2 19 3" xfId="32095" xr:uid="{00000000-0005-0000-0000-00002B530000}"/>
    <cellStyle name="40% - Accent1 2 2" xfId="103" xr:uid="{00000000-0005-0000-0000-00002C530000}"/>
    <cellStyle name="40% - Accent1 2 2 2" xfId="3084" xr:uid="{00000000-0005-0000-0000-00002D530000}"/>
    <cellStyle name="40% - Accent1 2 2 2 2" xfId="7667" xr:uid="{00000000-0005-0000-0000-00002E530000}"/>
    <cellStyle name="40% - Accent1 2 2 2 2 2" xfId="18764" xr:uid="{00000000-0005-0000-0000-00002F530000}"/>
    <cellStyle name="40% - Accent1 2 2 2 2 2 2" xfId="41028" xr:uid="{00000000-0005-0000-0000-000030530000}"/>
    <cellStyle name="40% - Accent1 2 2 2 2 3" xfId="29936" xr:uid="{00000000-0005-0000-0000-000031530000}"/>
    <cellStyle name="40% - Accent1 2 2 2 3" xfId="14181" xr:uid="{00000000-0005-0000-0000-000032530000}"/>
    <cellStyle name="40% - Accent1 2 2 2 3 2" xfId="36446" xr:uid="{00000000-0005-0000-0000-000033530000}"/>
    <cellStyle name="40% - Accent1 2 2 2 4" xfId="25354" xr:uid="{00000000-0005-0000-0000-000034530000}"/>
    <cellStyle name="40% - Accent1 2 2 3" xfId="5858" xr:uid="{00000000-0005-0000-0000-000035530000}"/>
    <cellStyle name="40% - Accent1 2 2 3 2" xfId="16955" xr:uid="{00000000-0005-0000-0000-000036530000}"/>
    <cellStyle name="40% - Accent1 2 2 3 2 2" xfId="39219" xr:uid="{00000000-0005-0000-0000-000037530000}"/>
    <cellStyle name="40% - Accent1 2 2 3 3" xfId="28127" xr:uid="{00000000-0005-0000-0000-000038530000}"/>
    <cellStyle name="40% - Accent1 2 2 4" xfId="1264" xr:uid="{00000000-0005-0000-0000-000039530000}"/>
    <cellStyle name="40% - Accent1 2 2 4 2" xfId="12371" xr:uid="{00000000-0005-0000-0000-00003A530000}"/>
    <cellStyle name="40% - Accent1 2 2 4 2 2" xfId="34636" xr:uid="{00000000-0005-0000-0000-00003B530000}"/>
    <cellStyle name="40% - Accent1 2 2 4 3" xfId="23544" xr:uid="{00000000-0005-0000-0000-00003C530000}"/>
    <cellStyle name="40% - Accent1 2 2 5" xfId="11225" xr:uid="{00000000-0005-0000-0000-00003D530000}"/>
    <cellStyle name="40% - Accent1 2 2 5 2" xfId="33492" xr:uid="{00000000-0005-0000-0000-00003E530000}"/>
    <cellStyle name="40% - Accent1 2 2 6" xfId="22400" xr:uid="{00000000-0005-0000-0000-00003F530000}"/>
    <cellStyle name="40% - Accent1 2 20" xfId="9853" xr:uid="{00000000-0005-0000-0000-000040530000}"/>
    <cellStyle name="40% - Accent1 2 20 2" xfId="20949" xr:uid="{00000000-0005-0000-0000-000041530000}"/>
    <cellStyle name="40% - Accent1 2 20 2 2" xfId="43213" xr:uid="{00000000-0005-0000-0000-000042530000}"/>
    <cellStyle name="40% - Accent1 2 20 3" xfId="32121" xr:uid="{00000000-0005-0000-0000-000043530000}"/>
    <cellStyle name="40% - Accent1 2 21" xfId="9879" xr:uid="{00000000-0005-0000-0000-000044530000}"/>
    <cellStyle name="40% - Accent1 2 21 2" xfId="20975" xr:uid="{00000000-0005-0000-0000-000045530000}"/>
    <cellStyle name="40% - Accent1 2 21 2 2" xfId="43239" xr:uid="{00000000-0005-0000-0000-000046530000}"/>
    <cellStyle name="40% - Accent1 2 21 3" xfId="32147" xr:uid="{00000000-0005-0000-0000-000047530000}"/>
    <cellStyle name="40% - Accent1 2 22" xfId="9918" xr:uid="{00000000-0005-0000-0000-000048530000}"/>
    <cellStyle name="40% - Accent1 2 22 2" xfId="21014" xr:uid="{00000000-0005-0000-0000-000049530000}"/>
    <cellStyle name="40% - Accent1 2 22 2 2" xfId="43278" xr:uid="{00000000-0005-0000-0000-00004A530000}"/>
    <cellStyle name="40% - Accent1 2 22 3" xfId="32186" xr:uid="{00000000-0005-0000-0000-00004B530000}"/>
    <cellStyle name="40% - Accent1 2 23" xfId="10256" xr:uid="{00000000-0005-0000-0000-00004C530000}"/>
    <cellStyle name="40% - Accent1 2 23 2" xfId="21352" xr:uid="{00000000-0005-0000-0000-00004D530000}"/>
    <cellStyle name="40% - Accent1 2 23 2 2" xfId="43616" xr:uid="{00000000-0005-0000-0000-00004E530000}"/>
    <cellStyle name="40% - Accent1 2 23 3" xfId="32524" xr:uid="{00000000-0005-0000-0000-00004F530000}"/>
    <cellStyle name="40% - Accent1 2 24" xfId="10282" xr:uid="{00000000-0005-0000-0000-000050530000}"/>
    <cellStyle name="40% - Accent1 2 24 2" xfId="21378" xr:uid="{00000000-0005-0000-0000-000051530000}"/>
    <cellStyle name="40% - Accent1 2 24 2 2" xfId="43642" xr:uid="{00000000-0005-0000-0000-000052530000}"/>
    <cellStyle name="40% - Accent1 2 24 3" xfId="32550" xr:uid="{00000000-0005-0000-0000-000053530000}"/>
    <cellStyle name="40% - Accent1 2 25" xfId="10334" xr:uid="{00000000-0005-0000-0000-000054530000}"/>
    <cellStyle name="40% - Accent1 2 25 2" xfId="21430" xr:uid="{00000000-0005-0000-0000-000055530000}"/>
    <cellStyle name="40% - Accent1 2 25 2 2" xfId="43694" xr:uid="{00000000-0005-0000-0000-000056530000}"/>
    <cellStyle name="40% - Accent1 2 25 3" xfId="32602" xr:uid="{00000000-0005-0000-0000-000057530000}"/>
    <cellStyle name="40% - Accent1 2 26" xfId="10360" xr:uid="{00000000-0005-0000-0000-000058530000}"/>
    <cellStyle name="40% - Accent1 2 26 2" xfId="21456" xr:uid="{00000000-0005-0000-0000-000059530000}"/>
    <cellStyle name="40% - Accent1 2 26 2 2" xfId="43720" xr:uid="{00000000-0005-0000-0000-00005A530000}"/>
    <cellStyle name="40% - Accent1 2 26 3" xfId="32628" xr:uid="{00000000-0005-0000-0000-00005B530000}"/>
    <cellStyle name="40% - Accent1 2 27" xfId="10386" xr:uid="{00000000-0005-0000-0000-00005C530000}"/>
    <cellStyle name="40% - Accent1 2 27 2" xfId="21482" xr:uid="{00000000-0005-0000-0000-00005D530000}"/>
    <cellStyle name="40% - Accent1 2 27 2 2" xfId="43746" xr:uid="{00000000-0005-0000-0000-00005E530000}"/>
    <cellStyle name="40% - Accent1 2 27 3" xfId="32654" xr:uid="{00000000-0005-0000-0000-00005F530000}"/>
    <cellStyle name="40% - Accent1 2 28" xfId="10412" xr:uid="{00000000-0005-0000-0000-000060530000}"/>
    <cellStyle name="40% - Accent1 2 28 2" xfId="21508" xr:uid="{00000000-0005-0000-0000-000061530000}"/>
    <cellStyle name="40% - Accent1 2 28 2 2" xfId="43772" xr:uid="{00000000-0005-0000-0000-000062530000}"/>
    <cellStyle name="40% - Accent1 2 28 3" xfId="32680" xr:uid="{00000000-0005-0000-0000-000063530000}"/>
    <cellStyle name="40% - Accent1 2 29" xfId="10438" xr:uid="{00000000-0005-0000-0000-000064530000}"/>
    <cellStyle name="40% - Accent1 2 29 2" xfId="21534" xr:uid="{00000000-0005-0000-0000-000065530000}"/>
    <cellStyle name="40% - Accent1 2 29 2 2" xfId="43798" xr:uid="{00000000-0005-0000-0000-000066530000}"/>
    <cellStyle name="40% - Accent1 2 29 3" xfId="32706" xr:uid="{00000000-0005-0000-0000-000067530000}"/>
    <cellStyle name="40% - Accent1 2 3" xfId="139" xr:uid="{00000000-0005-0000-0000-000068530000}"/>
    <cellStyle name="40% - Accent1 2 3 2" xfId="8591" xr:uid="{00000000-0005-0000-0000-000069530000}"/>
    <cellStyle name="40% - Accent1 2 3 2 2" xfId="19688" xr:uid="{00000000-0005-0000-0000-00006A530000}"/>
    <cellStyle name="40% - Accent1 2 3 2 2 2" xfId="41952" xr:uid="{00000000-0005-0000-0000-00006B530000}"/>
    <cellStyle name="40% - Accent1 2 3 2 3" xfId="30860" xr:uid="{00000000-0005-0000-0000-00006C530000}"/>
    <cellStyle name="40% - Accent1 2 3 3" xfId="4008" xr:uid="{00000000-0005-0000-0000-00006D530000}"/>
    <cellStyle name="40% - Accent1 2 3 3 2" xfId="15105" xr:uid="{00000000-0005-0000-0000-00006E530000}"/>
    <cellStyle name="40% - Accent1 2 3 3 2 2" xfId="37370" xr:uid="{00000000-0005-0000-0000-00006F530000}"/>
    <cellStyle name="40% - Accent1 2 3 3 3" xfId="26278" xr:uid="{00000000-0005-0000-0000-000070530000}"/>
    <cellStyle name="40% - Accent1 2 3 4" xfId="11261" xr:uid="{00000000-0005-0000-0000-000071530000}"/>
    <cellStyle name="40% - Accent1 2 3 4 2" xfId="33527" xr:uid="{00000000-0005-0000-0000-000072530000}"/>
    <cellStyle name="40% - Accent1 2 3 5" xfId="22435" xr:uid="{00000000-0005-0000-0000-000073530000}"/>
    <cellStyle name="40% - Accent1 2 30" xfId="10464" xr:uid="{00000000-0005-0000-0000-000074530000}"/>
    <cellStyle name="40% - Accent1 2 30 2" xfId="21560" xr:uid="{00000000-0005-0000-0000-000075530000}"/>
    <cellStyle name="40% - Accent1 2 30 2 2" xfId="43824" xr:uid="{00000000-0005-0000-0000-000076530000}"/>
    <cellStyle name="40% - Accent1 2 30 3" xfId="32732" xr:uid="{00000000-0005-0000-0000-000077530000}"/>
    <cellStyle name="40% - Accent1 2 31" xfId="10490" xr:uid="{00000000-0005-0000-0000-000078530000}"/>
    <cellStyle name="40% - Accent1 2 31 2" xfId="21586" xr:uid="{00000000-0005-0000-0000-000079530000}"/>
    <cellStyle name="40% - Accent1 2 31 2 2" xfId="43850" xr:uid="{00000000-0005-0000-0000-00007A530000}"/>
    <cellStyle name="40% - Accent1 2 31 3" xfId="32758" xr:uid="{00000000-0005-0000-0000-00007B530000}"/>
    <cellStyle name="40% - Accent1 2 32" xfId="10516" xr:uid="{00000000-0005-0000-0000-00007C530000}"/>
    <cellStyle name="40% - Accent1 2 32 2" xfId="21612" xr:uid="{00000000-0005-0000-0000-00007D530000}"/>
    <cellStyle name="40% - Accent1 2 32 2 2" xfId="43876" xr:uid="{00000000-0005-0000-0000-00007E530000}"/>
    <cellStyle name="40% - Accent1 2 32 3" xfId="32784" xr:uid="{00000000-0005-0000-0000-00007F530000}"/>
    <cellStyle name="40% - Accent1 2 33" xfId="10594" xr:uid="{00000000-0005-0000-0000-000080530000}"/>
    <cellStyle name="40% - Accent1 2 33 2" xfId="21690" xr:uid="{00000000-0005-0000-0000-000081530000}"/>
    <cellStyle name="40% - Accent1 2 33 2 2" xfId="43954" xr:uid="{00000000-0005-0000-0000-000082530000}"/>
    <cellStyle name="40% - Accent1 2 33 3" xfId="32862" xr:uid="{00000000-0005-0000-0000-000083530000}"/>
    <cellStyle name="40% - Accent1 2 34" xfId="10776" xr:uid="{00000000-0005-0000-0000-000084530000}"/>
    <cellStyle name="40% - Accent1 2 34 2" xfId="21872" xr:uid="{00000000-0005-0000-0000-000085530000}"/>
    <cellStyle name="40% - Accent1 2 34 2 2" xfId="44136" xr:uid="{00000000-0005-0000-0000-000086530000}"/>
    <cellStyle name="40% - Accent1 2 34 3" xfId="33044" xr:uid="{00000000-0005-0000-0000-000087530000}"/>
    <cellStyle name="40% - Accent1 2 35" xfId="11191" xr:uid="{00000000-0005-0000-0000-000088530000}"/>
    <cellStyle name="40% - Accent1 2 35 2" xfId="33459" xr:uid="{00000000-0005-0000-0000-000089530000}"/>
    <cellStyle name="40% - Accent1 2 36" xfId="22367" xr:uid="{00000000-0005-0000-0000-00008A530000}"/>
    <cellStyle name="40% - Accent1 2 4" xfId="166" xr:uid="{00000000-0005-0000-0000-00008B530000}"/>
    <cellStyle name="40% - Accent1 2 4 2" xfId="6782" xr:uid="{00000000-0005-0000-0000-00008C530000}"/>
    <cellStyle name="40% - Accent1 2 4 2 2" xfId="17879" xr:uid="{00000000-0005-0000-0000-00008D530000}"/>
    <cellStyle name="40% - Accent1 2 4 2 2 2" xfId="40143" xr:uid="{00000000-0005-0000-0000-00008E530000}"/>
    <cellStyle name="40% - Accent1 2 4 2 3" xfId="29051" xr:uid="{00000000-0005-0000-0000-00008F530000}"/>
    <cellStyle name="40% - Accent1 2 4 3" xfId="2199" xr:uid="{00000000-0005-0000-0000-000090530000}"/>
    <cellStyle name="40% - Accent1 2 4 3 2" xfId="13296" xr:uid="{00000000-0005-0000-0000-000091530000}"/>
    <cellStyle name="40% - Accent1 2 4 3 2 2" xfId="35561" xr:uid="{00000000-0005-0000-0000-000092530000}"/>
    <cellStyle name="40% - Accent1 2 4 3 3" xfId="24469" xr:uid="{00000000-0005-0000-0000-000093530000}"/>
    <cellStyle name="40% - Accent1 2 4 4" xfId="11287" xr:uid="{00000000-0005-0000-0000-000094530000}"/>
    <cellStyle name="40% - Accent1 2 4 4 2" xfId="33553" xr:uid="{00000000-0005-0000-0000-000095530000}"/>
    <cellStyle name="40% - Accent1 2 4 5" xfId="22461" xr:uid="{00000000-0005-0000-0000-000096530000}"/>
    <cellStyle name="40% - Accent1 2 5" xfId="270" xr:uid="{00000000-0005-0000-0000-000097530000}"/>
    <cellStyle name="40% - Accent1 2 5 2" xfId="9475" xr:uid="{00000000-0005-0000-0000-000098530000}"/>
    <cellStyle name="40% - Accent1 2 5 2 2" xfId="20572" xr:uid="{00000000-0005-0000-0000-000099530000}"/>
    <cellStyle name="40% - Accent1 2 5 2 2 2" xfId="42836" xr:uid="{00000000-0005-0000-0000-00009A530000}"/>
    <cellStyle name="40% - Accent1 2 5 2 3" xfId="31744" xr:uid="{00000000-0005-0000-0000-00009B530000}"/>
    <cellStyle name="40% - Accent1 2 5 3" xfId="4892" xr:uid="{00000000-0005-0000-0000-00009C530000}"/>
    <cellStyle name="40% - Accent1 2 5 3 2" xfId="15989" xr:uid="{00000000-0005-0000-0000-00009D530000}"/>
    <cellStyle name="40% - Accent1 2 5 3 2 2" xfId="38254" xr:uid="{00000000-0005-0000-0000-00009E530000}"/>
    <cellStyle name="40% - Accent1 2 5 3 3" xfId="27162" xr:uid="{00000000-0005-0000-0000-00009F530000}"/>
    <cellStyle name="40% - Accent1 2 5 4" xfId="11391" xr:uid="{00000000-0005-0000-0000-0000A0530000}"/>
    <cellStyle name="40% - Accent1 2 5 4 2" xfId="33657" xr:uid="{00000000-0005-0000-0000-0000A1530000}"/>
    <cellStyle name="40% - Accent1 2 5 5" xfId="22565" xr:uid="{00000000-0005-0000-0000-0000A2530000}"/>
    <cellStyle name="40% - Accent1 2 6" xfId="309" xr:uid="{00000000-0005-0000-0000-0000A3530000}"/>
    <cellStyle name="40% - Accent1 2 6 2" xfId="4933" xr:uid="{00000000-0005-0000-0000-0000A4530000}"/>
    <cellStyle name="40% - Accent1 2 6 2 2" xfId="16030" xr:uid="{00000000-0005-0000-0000-0000A5530000}"/>
    <cellStyle name="40% - Accent1 2 6 2 2 2" xfId="38294" xr:uid="{00000000-0005-0000-0000-0000A6530000}"/>
    <cellStyle name="40% - Accent1 2 6 2 3" xfId="27202" xr:uid="{00000000-0005-0000-0000-0000A7530000}"/>
    <cellStyle name="40% - Accent1 2 6 3" xfId="11430" xr:uid="{00000000-0005-0000-0000-0000A8530000}"/>
    <cellStyle name="40% - Accent1 2 6 3 2" xfId="33696" xr:uid="{00000000-0005-0000-0000-0000A9530000}"/>
    <cellStyle name="40% - Accent1 2 6 4" xfId="22604" xr:uid="{00000000-0005-0000-0000-0000AA530000}"/>
    <cellStyle name="40% - Accent1 2 7" xfId="338" xr:uid="{00000000-0005-0000-0000-0000AB530000}"/>
    <cellStyle name="40% - Accent1 2 7 2" xfId="11458" xr:uid="{00000000-0005-0000-0000-0000AC530000}"/>
    <cellStyle name="40% - Accent1 2 7 2 2" xfId="33724" xr:uid="{00000000-0005-0000-0000-0000AD530000}"/>
    <cellStyle name="40% - Accent1 2 7 3" xfId="22632" xr:uid="{00000000-0005-0000-0000-0000AE530000}"/>
    <cellStyle name="40% - Accent1 2 8" xfId="9541" xr:uid="{00000000-0005-0000-0000-0000AF530000}"/>
    <cellStyle name="40% - Accent1 2 8 2" xfId="20637" xr:uid="{00000000-0005-0000-0000-0000B0530000}"/>
    <cellStyle name="40% - Accent1 2 8 2 2" xfId="42901" xr:uid="{00000000-0005-0000-0000-0000B1530000}"/>
    <cellStyle name="40% - Accent1 2 8 3" xfId="31809" xr:uid="{00000000-0005-0000-0000-0000B2530000}"/>
    <cellStyle name="40% - Accent1 2 9" xfId="9567" xr:uid="{00000000-0005-0000-0000-0000B3530000}"/>
    <cellStyle name="40% - Accent1 2 9 2" xfId="20663" xr:uid="{00000000-0005-0000-0000-0000B4530000}"/>
    <cellStyle name="40% - Accent1 2 9 2 2" xfId="42927" xr:uid="{00000000-0005-0000-0000-0000B5530000}"/>
    <cellStyle name="40% - Accent1 2 9 3" xfId="31835" xr:uid="{00000000-0005-0000-0000-0000B6530000}"/>
    <cellStyle name="40% - Accent1 20" xfId="564" xr:uid="{00000000-0005-0000-0000-0000B7530000}"/>
    <cellStyle name="40% - Accent1 20 2" xfId="1501" xr:uid="{00000000-0005-0000-0000-0000B8530000}"/>
    <cellStyle name="40% - Accent1 20 2 2" xfId="3318" xr:uid="{00000000-0005-0000-0000-0000B9530000}"/>
    <cellStyle name="40% - Accent1 20 2 2 2" xfId="7901" xr:uid="{00000000-0005-0000-0000-0000BA530000}"/>
    <cellStyle name="40% - Accent1 20 2 2 2 2" xfId="18998" xr:uid="{00000000-0005-0000-0000-0000BB530000}"/>
    <cellStyle name="40% - Accent1 20 2 2 2 2 2" xfId="41262" xr:uid="{00000000-0005-0000-0000-0000BC530000}"/>
    <cellStyle name="40% - Accent1 20 2 2 2 3" xfId="30170" xr:uid="{00000000-0005-0000-0000-0000BD530000}"/>
    <cellStyle name="40% - Accent1 20 2 2 3" xfId="14415" xr:uid="{00000000-0005-0000-0000-0000BE530000}"/>
    <cellStyle name="40% - Accent1 20 2 2 3 2" xfId="36680" xr:uid="{00000000-0005-0000-0000-0000BF530000}"/>
    <cellStyle name="40% - Accent1 20 2 2 4" xfId="25588" xr:uid="{00000000-0005-0000-0000-0000C0530000}"/>
    <cellStyle name="40% - Accent1 20 2 3" xfId="6092" xr:uid="{00000000-0005-0000-0000-0000C1530000}"/>
    <cellStyle name="40% - Accent1 20 2 3 2" xfId="17189" xr:uid="{00000000-0005-0000-0000-0000C2530000}"/>
    <cellStyle name="40% - Accent1 20 2 3 2 2" xfId="39453" xr:uid="{00000000-0005-0000-0000-0000C3530000}"/>
    <cellStyle name="40% - Accent1 20 2 3 3" xfId="28361" xr:uid="{00000000-0005-0000-0000-0000C4530000}"/>
    <cellStyle name="40% - Accent1 20 2 4" xfId="12605" xr:uid="{00000000-0005-0000-0000-0000C5530000}"/>
    <cellStyle name="40% - Accent1 20 2 4 2" xfId="34870" xr:uid="{00000000-0005-0000-0000-0000C6530000}"/>
    <cellStyle name="40% - Accent1 20 2 5" xfId="23778" xr:uid="{00000000-0005-0000-0000-0000C7530000}"/>
    <cellStyle name="40% - Accent1 20 3" xfId="4242" xr:uid="{00000000-0005-0000-0000-0000C8530000}"/>
    <cellStyle name="40% - Accent1 20 3 2" xfId="8825" xr:uid="{00000000-0005-0000-0000-0000C9530000}"/>
    <cellStyle name="40% - Accent1 20 3 2 2" xfId="19922" xr:uid="{00000000-0005-0000-0000-0000CA530000}"/>
    <cellStyle name="40% - Accent1 20 3 2 2 2" xfId="42186" xr:uid="{00000000-0005-0000-0000-0000CB530000}"/>
    <cellStyle name="40% - Accent1 20 3 2 3" xfId="31094" xr:uid="{00000000-0005-0000-0000-0000CC530000}"/>
    <cellStyle name="40% - Accent1 20 3 3" xfId="15339" xr:uid="{00000000-0005-0000-0000-0000CD530000}"/>
    <cellStyle name="40% - Accent1 20 3 3 2" xfId="37604" xr:uid="{00000000-0005-0000-0000-0000CE530000}"/>
    <cellStyle name="40% - Accent1 20 3 4" xfId="26512" xr:uid="{00000000-0005-0000-0000-0000CF530000}"/>
    <cellStyle name="40% - Accent1 20 4" xfId="2433" xr:uid="{00000000-0005-0000-0000-0000D0530000}"/>
    <cellStyle name="40% - Accent1 20 4 2" xfId="7016" xr:uid="{00000000-0005-0000-0000-0000D1530000}"/>
    <cellStyle name="40% - Accent1 20 4 2 2" xfId="18113" xr:uid="{00000000-0005-0000-0000-0000D2530000}"/>
    <cellStyle name="40% - Accent1 20 4 2 2 2" xfId="40377" xr:uid="{00000000-0005-0000-0000-0000D3530000}"/>
    <cellStyle name="40% - Accent1 20 4 2 3" xfId="29285" xr:uid="{00000000-0005-0000-0000-0000D4530000}"/>
    <cellStyle name="40% - Accent1 20 4 3" xfId="13530" xr:uid="{00000000-0005-0000-0000-0000D5530000}"/>
    <cellStyle name="40% - Accent1 20 4 3 2" xfId="35795" xr:uid="{00000000-0005-0000-0000-0000D6530000}"/>
    <cellStyle name="40% - Accent1 20 4 4" xfId="24703" xr:uid="{00000000-0005-0000-0000-0000D7530000}"/>
    <cellStyle name="40% - Accent1 20 5" xfId="5167" xr:uid="{00000000-0005-0000-0000-0000D8530000}"/>
    <cellStyle name="40% - Accent1 20 5 2" xfId="16264" xr:uid="{00000000-0005-0000-0000-0000D9530000}"/>
    <cellStyle name="40% - Accent1 20 5 2 2" xfId="38528" xr:uid="{00000000-0005-0000-0000-0000DA530000}"/>
    <cellStyle name="40% - Accent1 20 5 3" xfId="27436" xr:uid="{00000000-0005-0000-0000-0000DB530000}"/>
    <cellStyle name="40% - Accent1 20 6" xfId="11679" xr:uid="{00000000-0005-0000-0000-0000DC530000}"/>
    <cellStyle name="40% - Accent1 20 6 2" xfId="33945" xr:uid="{00000000-0005-0000-0000-0000DD530000}"/>
    <cellStyle name="40% - Accent1 20 7" xfId="22853" xr:uid="{00000000-0005-0000-0000-0000DE530000}"/>
    <cellStyle name="40% - Accent1 200" xfId="22172" xr:uid="{00000000-0005-0000-0000-0000DF530000}"/>
    <cellStyle name="40% - Accent1 200 2" xfId="44436" xr:uid="{00000000-0005-0000-0000-0000E0530000}"/>
    <cellStyle name="40% - Accent1 201" xfId="22185" xr:uid="{00000000-0005-0000-0000-0000E1530000}"/>
    <cellStyle name="40% - Accent1 201 2" xfId="44449" xr:uid="{00000000-0005-0000-0000-0000E2530000}"/>
    <cellStyle name="40% - Accent1 202" xfId="22198" xr:uid="{00000000-0005-0000-0000-0000E3530000}"/>
    <cellStyle name="40% - Accent1 202 2" xfId="44462" xr:uid="{00000000-0005-0000-0000-0000E4530000}"/>
    <cellStyle name="40% - Accent1 203" xfId="22211" xr:uid="{00000000-0005-0000-0000-0000E5530000}"/>
    <cellStyle name="40% - Accent1 203 2" xfId="44475" xr:uid="{00000000-0005-0000-0000-0000E6530000}"/>
    <cellStyle name="40% - Accent1 204" xfId="22224" xr:uid="{00000000-0005-0000-0000-0000E7530000}"/>
    <cellStyle name="40% - Accent1 204 2" xfId="44488" xr:uid="{00000000-0005-0000-0000-0000E8530000}"/>
    <cellStyle name="40% - Accent1 205" xfId="22237" xr:uid="{00000000-0005-0000-0000-0000E9530000}"/>
    <cellStyle name="40% - Accent1 205 2" xfId="44501" xr:uid="{00000000-0005-0000-0000-0000EA530000}"/>
    <cellStyle name="40% - Accent1 206" xfId="22250" xr:uid="{00000000-0005-0000-0000-0000EB530000}"/>
    <cellStyle name="40% - Accent1 206 2" xfId="44514" xr:uid="{00000000-0005-0000-0000-0000EC530000}"/>
    <cellStyle name="40% - Accent1 207" xfId="22263" xr:uid="{00000000-0005-0000-0000-0000ED530000}"/>
    <cellStyle name="40% - Accent1 207 2" xfId="44527" xr:uid="{00000000-0005-0000-0000-0000EE530000}"/>
    <cellStyle name="40% - Accent1 208" xfId="22276" xr:uid="{00000000-0005-0000-0000-0000EF530000}"/>
    <cellStyle name="40% - Accent1 208 2" xfId="44540" xr:uid="{00000000-0005-0000-0000-0000F0530000}"/>
    <cellStyle name="40% - Accent1 209" xfId="22289" xr:uid="{00000000-0005-0000-0000-0000F1530000}"/>
    <cellStyle name="40% - Accent1 209 2" xfId="44553" xr:uid="{00000000-0005-0000-0000-0000F2530000}"/>
    <cellStyle name="40% - Accent1 21" xfId="577" xr:uid="{00000000-0005-0000-0000-0000F3530000}"/>
    <cellStyle name="40% - Accent1 21 2" xfId="1514" xr:uid="{00000000-0005-0000-0000-0000F4530000}"/>
    <cellStyle name="40% - Accent1 21 2 2" xfId="3331" xr:uid="{00000000-0005-0000-0000-0000F5530000}"/>
    <cellStyle name="40% - Accent1 21 2 2 2" xfId="7914" xr:uid="{00000000-0005-0000-0000-0000F6530000}"/>
    <cellStyle name="40% - Accent1 21 2 2 2 2" xfId="19011" xr:uid="{00000000-0005-0000-0000-0000F7530000}"/>
    <cellStyle name="40% - Accent1 21 2 2 2 2 2" xfId="41275" xr:uid="{00000000-0005-0000-0000-0000F8530000}"/>
    <cellStyle name="40% - Accent1 21 2 2 2 3" xfId="30183" xr:uid="{00000000-0005-0000-0000-0000F9530000}"/>
    <cellStyle name="40% - Accent1 21 2 2 3" xfId="14428" xr:uid="{00000000-0005-0000-0000-0000FA530000}"/>
    <cellStyle name="40% - Accent1 21 2 2 3 2" xfId="36693" xr:uid="{00000000-0005-0000-0000-0000FB530000}"/>
    <cellStyle name="40% - Accent1 21 2 2 4" xfId="25601" xr:uid="{00000000-0005-0000-0000-0000FC530000}"/>
    <cellStyle name="40% - Accent1 21 2 3" xfId="6105" xr:uid="{00000000-0005-0000-0000-0000FD530000}"/>
    <cellStyle name="40% - Accent1 21 2 3 2" xfId="17202" xr:uid="{00000000-0005-0000-0000-0000FE530000}"/>
    <cellStyle name="40% - Accent1 21 2 3 2 2" xfId="39466" xr:uid="{00000000-0005-0000-0000-0000FF530000}"/>
    <cellStyle name="40% - Accent1 21 2 3 3" xfId="28374" xr:uid="{00000000-0005-0000-0000-000000540000}"/>
    <cellStyle name="40% - Accent1 21 2 4" xfId="12618" xr:uid="{00000000-0005-0000-0000-000001540000}"/>
    <cellStyle name="40% - Accent1 21 2 4 2" xfId="34883" xr:uid="{00000000-0005-0000-0000-000002540000}"/>
    <cellStyle name="40% - Accent1 21 2 5" xfId="23791" xr:uid="{00000000-0005-0000-0000-000003540000}"/>
    <cellStyle name="40% - Accent1 21 3" xfId="4255" xr:uid="{00000000-0005-0000-0000-000004540000}"/>
    <cellStyle name="40% - Accent1 21 3 2" xfId="8838" xr:uid="{00000000-0005-0000-0000-000005540000}"/>
    <cellStyle name="40% - Accent1 21 3 2 2" xfId="19935" xr:uid="{00000000-0005-0000-0000-000006540000}"/>
    <cellStyle name="40% - Accent1 21 3 2 2 2" xfId="42199" xr:uid="{00000000-0005-0000-0000-000007540000}"/>
    <cellStyle name="40% - Accent1 21 3 2 3" xfId="31107" xr:uid="{00000000-0005-0000-0000-000008540000}"/>
    <cellStyle name="40% - Accent1 21 3 3" xfId="15352" xr:uid="{00000000-0005-0000-0000-000009540000}"/>
    <cellStyle name="40% - Accent1 21 3 3 2" xfId="37617" xr:uid="{00000000-0005-0000-0000-00000A540000}"/>
    <cellStyle name="40% - Accent1 21 3 4" xfId="26525" xr:uid="{00000000-0005-0000-0000-00000B540000}"/>
    <cellStyle name="40% - Accent1 21 4" xfId="2446" xr:uid="{00000000-0005-0000-0000-00000C540000}"/>
    <cellStyle name="40% - Accent1 21 4 2" xfId="7029" xr:uid="{00000000-0005-0000-0000-00000D540000}"/>
    <cellStyle name="40% - Accent1 21 4 2 2" xfId="18126" xr:uid="{00000000-0005-0000-0000-00000E540000}"/>
    <cellStyle name="40% - Accent1 21 4 2 2 2" xfId="40390" xr:uid="{00000000-0005-0000-0000-00000F540000}"/>
    <cellStyle name="40% - Accent1 21 4 2 3" xfId="29298" xr:uid="{00000000-0005-0000-0000-000010540000}"/>
    <cellStyle name="40% - Accent1 21 4 3" xfId="13543" xr:uid="{00000000-0005-0000-0000-000011540000}"/>
    <cellStyle name="40% - Accent1 21 4 3 2" xfId="35808" xr:uid="{00000000-0005-0000-0000-000012540000}"/>
    <cellStyle name="40% - Accent1 21 4 4" xfId="24716" xr:uid="{00000000-0005-0000-0000-000013540000}"/>
    <cellStyle name="40% - Accent1 21 5" xfId="5180" xr:uid="{00000000-0005-0000-0000-000014540000}"/>
    <cellStyle name="40% - Accent1 21 5 2" xfId="16277" xr:uid="{00000000-0005-0000-0000-000015540000}"/>
    <cellStyle name="40% - Accent1 21 5 2 2" xfId="38541" xr:uid="{00000000-0005-0000-0000-000016540000}"/>
    <cellStyle name="40% - Accent1 21 5 3" xfId="27449" xr:uid="{00000000-0005-0000-0000-000017540000}"/>
    <cellStyle name="40% - Accent1 21 6" xfId="11692" xr:uid="{00000000-0005-0000-0000-000018540000}"/>
    <cellStyle name="40% - Accent1 21 6 2" xfId="33958" xr:uid="{00000000-0005-0000-0000-000019540000}"/>
    <cellStyle name="40% - Accent1 21 7" xfId="22866" xr:uid="{00000000-0005-0000-0000-00001A540000}"/>
    <cellStyle name="40% - Accent1 210" xfId="22302" xr:uid="{00000000-0005-0000-0000-00001B540000}"/>
    <cellStyle name="40% - Accent1 210 2" xfId="44566" xr:uid="{00000000-0005-0000-0000-00001C540000}"/>
    <cellStyle name="40% - Accent1 211" xfId="22315" xr:uid="{00000000-0005-0000-0000-00001D540000}"/>
    <cellStyle name="40% - Accent1 211 2" xfId="44579" xr:uid="{00000000-0005-0000-0000-00001E540000}"/>
    <cellStyle name="40% - Accent1 212" xfId="22328" xr:uid="{00000000-0005-0000-0000-00001F540000}"/>
    <cellStyle name="40% - Accent1 212 2" xfId="44592" xr:uid="{00000000-0005-0000-0000-000020540000}"/>
    <cellStyle name="40% - Accent1 213" xfId="22341" xr:uid="{00000000-0005-0000-0000-000021540000}"/>
    <cellStyle name="40% - Accent1 213 2" xfId="44605" xr:uid="{00000000-0005-0000-0000-000022540000}"/>
    <cellStyle name="40% - Accent1 214" xfId="22382" xr:uid="{00000000-0005-0000-0000-000023540000}"/>
    <cellStyle name="40% - Accent1 22" xfId="590" xr:uid="{00000000-0005-0000-0000-000024540000}"/>
    <cellStyle name="40% - Accent1 22 2" xfId="1527" xr:uid="{00000000-0005-0000-0000-000025540000}"/>
    <cellStyle name="40% - Accent1 22 2 2" xfId="3344" xr:uid="{00000000-0005-0000-0000-000026540000}"/>
    <cellStyle name="40% - Accent1 22 2 2 2" xfId="7927" xr:uid="{00000000-0005-0000-0000-000027540000}"/>
    <cellStyle name="40% - Accent1 22 2 2 2 2" xfId="19024" xr:uid="{00000000-0005-0000-0000-000028540000}"/>
    <cellStyle name="40% - Accent1 22 2 2 2 2 2" xfId="41288" xr:uid="{00000000-0005-0000-0000-000029540000}"/>
    <cellStyle name="40% - Accent1 22 2 2 2 3" xfId="30196" xr:uid="{00000000-0005-0000-0000-00002A540000}"/>
    <cellStyle name="40% - Accent1 22 2 2 3" xfId="14441" xr:uid="{00000000-0005-0000-0000-00002B540000}"/>
    <cellStyle name="40% - Accent1 22 2 2 3 2" xfId="36706" xr:uid="{00000000-0005-0000-0000-00002C540000}"/>
    <cellStyle name="40% - Accent1 22 2 2 4" xfId="25614" xr:uid="{00000000-0005-0000-0000-00002D540000}"/>
    <cellStyle name="40% - Accent1 22 2 3" xfId="6118" xr:uid="{00000000-0005-0000-0000-00002E540000}"/>
    <cellStyle name="40% - Accent1 22 2 3 2" xfId="17215" xr:uid="{00000000-0005-0000-0000-00002F540000}"/>
    <cellStyle name="40% - Accent1 22 2 3 2 2" xfId="39479" xr:uid="{00000000-0005-0000-0000-000030540000}"/>
    <cellStyle name="40% - Accent1 22 2 3 3" xfId="28387" xr:uid="{00000000-0005-0000-0000-000031540000}"/>
    <cellStyle name="40% - Accent1 22 2 4" xfId="12631" xr:uid="{00000000-0005-0000-0000-000032540000}"/>
    <cellStyle name="40% - Accent1 22 2 4 2" xfId="34896" xr:uid="{00000000-0005-0000-0000-000033540000}"/>
    <cellStyle name="40% - Accent1 22 2 5" xfId="23804" xr:uid="{00000000-0005-0000-0000-000034540000}"/>
    <cellStyle name="40% - Accent1 22 3" xfId="4268" xr:uid="{00000000-0005-0000-0000-000035540000}"/>
    <cellStyle name="40% - Accent1 22 3 2" xfId="8851" xr:uid="{00000000-0005-0000-0000-000036540000}"/>
    <cellStyle name="40% - Accent1 22 3 2 2" xfId="19948" xr:uid="{00000000-0005-0000-0000-000037540000}"/>
    <cellStyle name="40% - Accent1 22 3 2 2 2" xfId="42212" xr:uid="{00000000-0005-0000-0000-000038540000}"/>
    <cellStyle name="40% - Accent1 22 3 2 3" xfId="31120" xr:uid="{00000000-0005-0000-0000-000039540000}"/>
    <cellStyle name="40% - Accent1 22 3 3" xfId="15365" xr:uid="{00000000-0005-0000-0000-00003A540000}"/>
    <cellStyle name="40% - Accent1 22 3 3 2" xfId="37630" xr:uid="{00000000-0005-0000-0000-00003B540000}"/>
    <cellStyle name="40% - Accent1 22 3 4" xfId="26538" xr:uid="{00000000-0005-0000-0000-00003C540000}"/>
    <cellStyle name="40% - Accent1 22 4" xfId="2459" xr:uid="{00000000-0005-0000-0000-00003D540000}"/>
    <cellStyle name="40% - Accent1 22 4 2" xfId="7042" xr:uid="{00000000-0005-0000-0000-00003E540000}"/>
    <cellStyle name="40% - Accent1 22 4 2 2" xfId="18139" xr:uid="{00000000-0005-0000-0000-00003F540000}"/>
    <cellStyle name="40% - Accent1 22 4 2 2 2" xfId="40403" xr:uid="{00000000-0005-0000-0000-000040540000}"/>
    <cellStyle name="40% - Accent1 22 4 2 3" xfId="29311" xr:uid="{00000000-0005-0000-0000-000041540000}"/>
    <cellStyle name="40% - Accent1 22 4 3" xfId="13556" xr:uid="{00000000-0005-0000-0000-000042540000}"/>
    <cellStyle name="40% - Accent1 22 4 3 2" xfId="35821" xr:uid="{00000000-0005-0000-0000-000043540000}"/>
    <cellStyle name="40% - Accent1 22 4 4" xfId="24729" xr:uid="{00000000-0005-0000-0000-000044540000}"/>
    <cellStyle name="40% - Accent1 22 5" xfId="5193" xr:uid="{00000000-0005-0000-0000-000045540000}"/>
    <cellStyle name="40% - Accent1 22 5 2" xfId="16290" xr:uid="{00000000-0005-0000-0000-000046540000}"/>
    <cellStyle name="40% - Accent1 22 5 2 2" xfId="38554" xr:uid="{00000000-0005-0000-0000-000047540000}"/>
    <cellStyle name="40% - Accent1 22 5 3" xfId="27462" xr:uid="{00000000-0005-0000-0000-000048540000}"/>
    <cellStyle name="40% - Accent1 22 6" xfId="11705" xr:uid="{00000000-0005-0000-0000-000049540000}"/>
    <cellStyle name="40% - Accent1 22 6 2" xfId="33971" xr:uid="{00000000-0005-0000-0000-00004A540000}"/>
    <cellStyle name="40% - Accent1 22 7" xfId="22879" xr:uid="{00000000-0005-0000-0000-00004B540000}"/>
    <cellStyle name="40% - Accent1 23" xfId="603" xr:uid="{00000000-0005-0000-0000-00004C540000}"/>
    <cellStyle name="40% - Accent1 23 2" xfId="1540" xr:uid="{00000000-0005-0000-0000-00004D540000}"/>
    <cellStyle name="40% - Accent1 23 2 2" xfId="3357" xr:uid="{00000000-0005-0000-0000-00004E540000}"/>
    <cellStyle name="40% - Accent1 23 2 2 2" xfId="7940" xr:uid="{00000000-0005-0000-0000-00004F540000}"/>
    <cellStyle name="40% - Accent1 23 2 2 2 2" xfId="19037" xr:uid="{00000000-0005-0000-0000-000050540000}"/>
    <cellStyle name="40% - Accent1 23 2 2 2 2 2" xfId="41301" xr:uid="{00000000-0005-0000-0000-000051540000}"/>
    <cellStyle name="40% - Accent1 23 2 2 2 3" xfId="30209" xr:uid="{00000000-0005-0000-0000-000052540000}"/>
    <cellStyle name="40% - Accent1 23 2 2 3" xfId="14454" xr:uid="{00000000-0005-0000-0000-000053540000}"/>
    <cellStyle name="40% - Accent1 23 2 2 3 2" xfId="36719" xr:uid="{00000000-0005-0000-0000-000054540000}"/>
    <cellStyle name="40% - Accent1 23 2 2 4" xfId="25627" xr:uid="{00000000-0005-0000-0000-000055540000}"/>
    <cellStyle name="40% - Accent1 23 2 3" xfId="6131" xr:uid="{00000000-0005-0000-0000-000056540000}"/>
    <cellStyle name="40% - Accent1 23 2 3 2" xfId="17228" xr:uid="{00000000-0005-0000-0000-000057540000}"/>
    <cellStyle name="40% - Accent1 23 2 3 2 2" xfId="39492" xr:uid="{00000000-0005-0000-0000-000058540000}"/>
    <cellStyle name="40% - Accent1 23 2 3 3" xfId="28400" xr:uid="{00000000-0005-0000-0000-000059540000}"/>
    <cellStyle name="40% - Accent1 23 2 4" xfId="12644" xr:uid="{00000000-0005-0000-0000-00005A540000}"/>
    <cellStyle name="40% - Accent1 23 2 4 2" xfId="34909" xr:uid="{00000000-0005-0000-0000-00005B540000}"/>
    <cellStyle name="40% - Accent1 23 2 5" xfId="23817" xr:uid="{00000000-0005-0000-0000-00005C540000}"/>
    <cellStyle name="40% - Accent1 23 3" xfId="4281" xr:uid="{00000000-0005-0000-0000-00005D540000}"/>
    <cellStyle name="40% - Accent1 23 3 2" xfId="8864" xr:uid="{00000000-0005-0000-0000-00005E540000}"/>
    <cellStyle name="40% - Accent1 23 3 2 2" xfId="19961" xr:uid="{00000000-0005-0000-0000-00005F540000}"/>
    <cellStyle name="40% - Accent1 23 3 2 2 2" xfId="42225" xr:uid="{00000000-0005-0000-0000-000060540000}"/>
    <cellStyle name="40% - Accent1 23 3 2 3" xfId="31133" xr:uid="{00000000-0005-0000-0000-000061540000}"/>
    <cellStyle name="40% - Accent1 23 3 3" xfId="15378" xr:uid="{00000000-0005-0000-0000-000062540000}"/>
    <cellStyle name="40% - Accent1 23 3 3 2" xfId="37643" xr:uid="{00000000-0005-0000-0000-000063540000}"/>
    <cellStyle name="40% - Accent1 23 3 4" xfId="26551" xr:uid="{00000000-0005-0000-0000-000064540000}"/>
    <cellStyle name="40% - Accent1 23 4" xfId="2472" xr:uid="{00000000-0005-0000-0000-000065540000}"/>
    <cellStyle name="40% - Accent1 23 4 2" xfId="7055" xr:uid="{00000000-0005-0000-0000-000066540000}"/>
    <cellStyle name="40% - Accent1 23 4 2 2" xfId="18152" xr:uid="{00000000-0005-0000-0000-000067540000}"/>
    <cellStyle name="40% - Accent1 23 4 2 2 2" xfId="40416" xr:uid="{00000000-0005-0000-0000-000068540000}"/>
    <cellStyle name="40% - Accent1 23 4 2 3" xfId="29324" xr:uid="{00000000-0005-0000-0000-000069540000}"/>
    <cellStyle name="40% - Accent1 23 4 3" xfId="13569" xr:uid="{00000000-0005-0000-0000-00006A540000}"/>
    <cellStyle name="40% - Accent1 23 4 3 2" xfId="35834" xr:uid="{00000000-0005-0000-0000-00006B540000}"/>
    <cellStyle name="40% - Accent1 23 4 4" xfId="24742" xr:uid="{00000000-0005-0000-0000-00006C540000}"/>
    <cellStyle name="40% - Accent1 23 5" xfId="5206" xr:uid="{00000000-0005-0000-0000-00006D540000}"/>
    <cellStyle name="40% - Accent1 23 5 2" xfId="16303" xr:uid="{00000000-0005-0000-0000-00006E540000}"/>
    <cellStyle name="40% - Accent1 23 5 2 2" xfId="38567" xr:uid="{00000000-0005-0000-0000-00006F540000}"/>
    <cellStyle name="40% - Accent1 23 5 3" xfId="27475" xr:uid="{00000000-0005-0000-0000-000070540000}"/>
    <cellStyle name="40% - Accent1 23 6" xfId="11718" xr:uid="{00000000-0005-0000-0000-000071540000}"/>
    <cellStyle name="40% - Accent1 23 6 2" xfId="33984" xr:uid="{00000000-0005-0000-0000-000072540000}"/>
    <cellStyle name="40% - Accent1 23 7" xfId="22892" xr:uid="{00000000-0005-0000-0000-000073540000}"/>
    <cellStyle name="40% - Accent1 24" xfId="616" xr:uid="{00000000-0005-0000-0000-000074540000}"/>
    <cellStyle name="40% - Accent1 24 2" xfId="1553" xr:uid="{00000000-0005-0000-0000-000075540000}"/>
    <cellStyle name="40% - Accent1 24 2 2" xfId="3370" xr:uid="{00000000-0005-0000-0000-000076540000}"/>
    <cellStyle name="40% - Accent1 24 2 2 2" xfId="7953" xr:uid="{00000000-0005-0000-0000-000077540000}"/>
    <cellStyle name="40% - Accent1 24 2 2 2 2" xfId="19050" xr:uid="{00000000-0005-0000-0000-000078540000}"/>
    <cellStyle name="40% - Accent1 24 2 2 2 2 2" xfId="41314" xr:uid="{00000000-0005-0000-0000-000079540000}"/>
    <cellStyle name="40% - Accent1 24 2 2 2 3" xfId="30222" xr:uid="{00000000-0005-0000-0000-00007A540000}"/>
    <cellStyle name="40% - Accent1 24 2 2 3" xfId="14467" xr:uid="{00000000-0005-0000-0000-00007B540000}"/>
    <cellStyle name="40% - Accent1 24 2 2 3 2" xfId="36732" xr:uid="{00000000-0005-0000-0000-00007C540000}"/>
    <cellStyle name="40% - Accent1 24 2 2 4" xfId="25640" xr:uid="{00000000-0005-0000-0000-00007D540000}"/>
    <cellStyle name="40% - Accent1 24 2 3" xfId="6144" xr:uid="{00000000-0005-0000-0000-00007E540000}"/>
    <cellStyle name="40% - Accent1 24 2 3 2" xfId="17241" xr:uid="{00000000-0005-0000-0000-00007F540000}"/>
    <cellStyle name="40% - Accent1 24 2 3 2 2" xfId="39505" xr:uid="{00000000-0005-0000-0000-000080540000}"/>
    <cellStyle name="40% - Accent1 24 2 3 3" xfId="28413" xr:uid="{00000000-0005-0000-0000-000081540000}"/>
    <cellStyle name="40% - Accent1 24 2 4" xfId="12657" xr:uid="{00000000-0005-0000-0000-000082540000}"/>
    <cellStyle name="40% - Accent1 24 2 4 2" xfId="34922" xr:uid="{00000000-0005-0000-0000-000083540000}"/>
    <cellStyle name="40% - Accent1 24 2 5" xfId="23830" xr:uid="{00000000-0005-0000-0000-000084540000}"/>
    <cellStyle name="40% - Accent1 24 3" xfId="4294" xr:uid="{00000000-0005-0000-0000-000085540000}"/>
    <cellStyle name="40% - Accent1 24 3 2" xfId="8877" xr:uid="{00000000-0005-0000-0000-000086540000}"/>
    <cellStyle name="40% - Accent1 24 3 2 2" xfId="19974" xr:uid="{00000000-0005-0000-0000-000087540000}"/>
    <cellStyle name="40% - Accent1 24 3 2 2 2" xfId="42238" xr:uid="{00000000-0005-0000-0000-000088540000}"/>
    <cellStyle name="40% - Accent1 24 3 2 3" xfId="31146" xr:uid="{00000000-0005-0000-0000-000089540000}"/>
    <cellStyle name="40% - Accent1 24 3 3" xfId="15391" xr:uid="{00000000-0005-0000-0000-00008A540000}"/>
    <cellStyle name="40% - Accent1 24 3 3 2" xfId="37656" xr:uid="{00000000-0005-0000-0000-00008B540000}"/>
    <cellStyle name="40% - Accent1 24 3 4" xfId="26564" xr:uid="{00000000-0005-0000-0000-00008C540000}"/>
    <cellStyle name="40% - Accent1 24 4" xfId="2485" xr:uid="{00000000-0005-0000-0000-00008D540000}"/>
    <cellStyle name="40% - Accent1 24 4 2" xfId="7068" xr:uid="{00000000-0005-0000-0000-00008E540000}"/>
    <cellStyle name="40% - Accent1 24 4 2 2" xfId="18165" xr:uid="{00000000-0005-0000-0000-00008F540000}"/>
    <cellStyle name="40% - Accent1 24 4 2 2 2" xfId="40429" xr:uid="{00000000-0005-0000-0000-000090540000}"/>
    <cellStyle name="40% - Accent1 24 4 2 3" xfId="29337" xr:uid="{00000000-0005-0000-0000-000091540000}"/>
    <cellStyle name="40% - Accent1 24 4 3" xfId="13582" xr:uid="{00000000-0005-0000-0000-000092540000}"/>
    <cellStyle name="40% - Accent1 24 4 3 2" xfId="35847" xr:uid="{00000000-0005-0000-0000-000093540000}"/>
    <cellStyle name="40% - Accent1 24 4 4" xfId="24755" xr:uid="{00000000-0005-0000-0000-000094540000}"/>
    <cellStyle name="40% - Accent1 24 5" xfId="5219" xr:uid="{00000000-0005-0000-0000-000095540000}"/>
    <cellStyle name="40% - Accent1 24 5 2" xfId="16316" xr:uid="{00000000-0005-0000-0000-000096540000}"/>
    <cellStyle name="40% - Accent1 24 5 2 2" xfId="38580" xr:uid="{00000000-0005-0000-0000-000097540000}"/>
    <cellStyle name="40% - Accent1 24 5 3" xfId="27488" xr:uid="{00000000-0005-0000-0000-000098540000}"/>
    <cellStyle name="40% - Accent1 24 6" xfId="11731" xr:uid="{00000000-0005-0000-0000-000099540000}"/>
    <cellStyle name="40% - Accent1 24 6 2" xfId="33997" xr:uid="{00000000-0005-0000-0000-00009A540000}"/>
    <cellStyle name="40% - Accent1 24 7" xfId="22905" xr:uid="{00000000-0005-0000-0000-00009B540000}"/>
    <cellStyle name="40% - Accent1 25" xfId="630" xr:uid="{00000000-0005-0000-0000-00009C540000}"/>
    <cellStyle name="40% - Accent1 25 2" xfId="1567" xr:uid="{00000000-0005-0000-0000-00009D540000}"/>
    <cellStyle name="40% - Accent1 25 2 2" xfId="3383" xr:uid="{00000000-0005-0000-0000-00009E540000}"/>
    <cellStyle name="40% - Accent1 25 2 2 2" xfId="7966" xr:uid="{00000000-0005-0000-0000-00009F540000}"/>
    <cellStyle name="40% - Accent1 25 2 2 2 2" xfId="19063" xr:uid="{00000000-0005-0000-0000-0000A0540000}"/>
    <cellStyle name="40% - Accent1 25 2 2 2 2 2" xfId="41327" xr:uid="{00000000-0005-0000-0000-0000A1540000}"/>
    <cellStyle name="40% - Accent1 25 2 2 2 3" xfId="30235" xr:uid="{00000000-0005-0000-0000-0000A2540000}"/>
    <cellStyle name="40% - Accent1 25 2 2 3" xfId="14480" xr:uid="{00000000-0005-0000-0000-0000A3540000}"/>
    <cellStyle name="40% - Accent1 25 2 2 3 2" xfId="36745" xr:uid="{00000000-0005-0000-0000-0000A4540000}"/>
    <cellStyle name="40% - Accent1 25 2 2 4" xfId="25653" xr:uid="{00000000-0005-0000-0000-0000A5540000}"/>
    <cellStyle name="40% - Accent1 25 2 3" xfId="6157" xr:uid="{00000000-0005-0000-0000-0000A6540000}"/>
    <cellStyle name="40% - Accent1 25 2 3 2" xfId="17254" xr:uid="{00000000-0005-0000-0000-0000A7540000}"/>
    <cellStyle name="40% - Accent1 25 2 3 2 2" xfId="39518" xr:uid="{00000000-0005-0000-0000-0000A8540000}"/>
    <cellStyle name="40% - Accent1 25 2 3 3" xfId="28426" xr:uid="{00000000-0005-0000-0000-0000A9540000}"/>
    <cellStyle name="40% - Accent1 25 2 4" xfId="12670" xr:uid="{00000000-0005-0000-0000-0000AA540000}"/>
    <cellStyle name="40% - Accent1 25 2 4 2" xfId="34935" xr:uid="{00000000-0005-0000-0000-0000AB540000}"/>
    <cellStyle name="40% - Accent1 25 2 5" xfId="23843" xr:uid="{00000000-0005-0000-0000-0000AC540000}"/>
    <cellStyle name="40% - Accent1 25 3" xfId="4307" xr:uid="{00000000-0005-0000-0000-0000AD540000}"/>
    <cellStyle name="40% - Accent1 25 3 2" xfId="8890" xr:uid="{00000000-0005-0000-0000-0000AE540000}"/>
    <cellStyle name="40% - Accent1 25 3 2 2" xfId="19987" xr:uid="{00000000-0005-0000-0000-0000AF540000}"/>
    <cellStyle name="40% - Accent1 25 3 2 2 2" xfId="42251" xr:uid="{00000000-0005-0000-0000-0000B0540000}"/>
    <cellStyle name="40% - Accent1 25 3 2 3" xfId="31159" xr:uid="{00000000-0005-0000-0000-0000B1540000}"/>
    <cellStyle name="40% - Accent1 25 3 3" xfId="15404" xr:uid="{00000000-0005-0000-0000-0000B2540000}"/>
    <cellStyle name="40% - Accent1 25 3 3 2" xfId="37669" xr:uid="{00000000-0005-0000-0000-0000B3540000}"/>
    <cellStyle name="40% - Accent1 25 3 4" xfId="26577" xr:uid="{00000000-0005-0000-0000-0000B4540000}"/>
    <cellStyle name="40% - Accent1 25 4" xfId="2498" xr:uid="{00000000-0005-0000-0000-0000B5540000}"/>
    <cellStyle name="40% - Accent1 25 4 2" xfId="7081" xr:uid="{00000000-0005-0000-0000-0000B6540000}"/>
    <cellStyle name="40% - Accent1 25 4 2 2" xfId="18178" xr:uid="{00000000-0005-0000-0000-0000B7540000}"/>
    <cellStyle name="40% - Accent1 25 4 2 2 2" xfId="40442" xr:uid="{00000000-0005-0000-0000-0000B8540000}"/>
    <cellStyle name="40% - Accent1 25 4 2 3" xfId="29350" xr:uid="{00000000-0005-0000-0000-0000B9540000}"/>
    <cellStyle name="40% - Accent1 25 4 3" xfId="13595" xr:uid="{00000000-0005-0000-0000-0000BA540000}"/>
    <cellStyle name="40% - Accent1 25 4 3 2" xfId="35860" xr:uid="{00000000-0005-0000-0000-0000BB540000}"/>
    <cellStyle name="40% - Accent1 25 4 4" xfId="24768" xr:uid="{00000000-0005-0000-0000-0000BC540000}"/>
    <cellStyle name="40% - Accent1 25 5" xfId="5232" xr:uid="{00000000-0005-0000-0000-0000BD540000}"/>
    <cellStyle name="40% - Accent1 25 5 2" xfId="16329" xr:uid="{00000000-0005-0000-0000-0000BE540000}"/>
    <cellStyle name="40% - Accent1 25 5 2 2" xfId="38593" xr:uid="{00000000-0005-0000-0000-0000BF540000}"/>
    <cellStyle name="40% - Accent1 25 5 3" xfId="27501" xr:uid="{00000000-0005-0000-0000-0000C0540000}"/>
    <cellStyle name="40% - Accent1 25 6" xfId="11744" xr:uid="{00000000-0005-0000-0000-0000C1540000}"/>
    <cellStyle name="40% - Accent1 25 6 2" xfId="34010" xr:uid="{00000000-0005-0000-0000-0000C2540000}"/>
    <cellStyle name="40% - Accent1 25 7" xfId="22918" xr:uid="{00000000-0005-0000-0000-0000C3540000}"/>
    <cellStyle name="40% - Accent1 26" xfId="643" xr:uid="{00000000-0005-0000-0000-0000C4540000}"/>
    <cellStyle name="40% - Accent1 26 2" xfId="1580" xr:uid="{00000000-0005-0000-0000-0000C5540000}"/>
    <cellStyle name="40% - Accent1 26 2 2" xfId="3396" xr:uid="{00000000-0005-0000-0000-0000C6540000}"/>
    <cellStyle name="40% - Accent1 26 2 2 2" xfId="7979" xr:uid="{00000000-0005-0000-0000-0000C7540000}"/>
    <cellStyle name="40% - Accent1 26 2 2 2 2" xfId="19076" xr:uid="{00000000-0005-0000-0000-0000C8540000}"/>
    <cellStyle name="40% - Accent1 26 2 2 2 2 2" xfId="41340" xr:uid="{00000000-0005-0000-0000-0000C9540000}"/>
    <cellStyle name="40% - Accent1 26 2 2 2 3" xfId="30248" xr:uid="{00000000-0005-0000-0000-0000CA540000}"/>
    <cellStyle name="40% - Accent1 26 2 2 3" xfId="14493" xr:uid="{00000000-0005-0000-0000-0000CB540000}"/>
    <cellStyle name="40% - Accent1 26 2 2 3 2" xfId="36758" xr:uid="{00000000-0005-0000-0000-0000CC540000}"/>
    <cellStyle name="40% - Accent1 26 2 2 4" xfId="25666" xr:uid="{00000000-0005-0000-0000-0000CD540000}"/>
    <cellStyle name="40% - Accent1 26 2 3" xfId="6170" xr:uid="{00000000-0005-0000-0000-0000CE540000}"/>
    <cellStyle name="40% - Accent1 26 2 3 2" xfId="17267" xr:uid="{00000000-0005-0000-0000-0000CF540000}"/>
    <cellStyle name="40% - Accent1 26 2 3 2 2" xfId="39531" xr:uid="{00000000-0005-0000-0000-0000D0540000}"/>
    <cellStyle name="40% - Accent1 26 2 3 3" xfId="28439" xr:uid="{00000000-0005-0000-0000-0000D1540000}"/>
    <cellStyle name="40% - Accent1 26 2 4" xfId="12683" xr:uid="{00000000-0005-0000-0000-0000D2540000}"/>
    <cellStyle name="40% - Accent1 26 2 4 2" xfId="34948" xr:uid="{00000000-0005-0000-0000-0000D3540000}"/>
    <cellStyle name="40% - Accent1 26 2 5" xfId="23856" xr:uid="{00000000-0005-0000-0000-0000D4540000}"/>
    <cellStyle name="40% - Accent1 26 3" xfId="4320" xr:uid="{00000000-0005-0000-0000-0000D5540000}"/>
    <cellStyle name="40% - Accent1 26 3 2" xfId="8903" xr:uid="{00000000-0005-0000-0000-0000D6540000}"/>
    <cellStyle name="40% - Accent1 26 3 2 2" xfId="20000" xr:uid="{00000000-0005-0000-0000-0000D7540000}"/>
    <cellStyle name="40% - Accent1 26 3 2 2 2" xfId="42264" xr:uid="{00000000-0005-0000-0000-0000D8540000}"/>
    <cellStyle name="40% - Accent1 26 3 2 3" xfId="31172" xr:uid="{00000000-0005-0000-0000-0000D9540000}"/>
    <cellStyle name="40% - Accent1 26 3 3" xfId="15417" xr:uid="{00000000-0005-0000-0000-0000DA540000}"/>
    <cellStyle name="40% - Accent1 26 3 3 2" xfId="37682" xr:uid="{00000000-0005-0000-0000-0000DB540000}"/>
    <cellStyle name="40% - Accent1 26 3 4" xfId="26590" xr:uid="{00000000-0005-0000-0000-0000DC540000}"/>
    <cellStyle name="40% - Accent1 26 4" xfId="2511" xr:uid="{00000000-0005-0000-0000-0000DD540000}"/>
    <cellStyle name="40% - Accent1 26 4 2" xfId="7094" xr:uid="{00000000-0005-0000-0000-0000DE540000}"/>
    <cellStyle name="40% - Accent1 26 4 2 2" xfId="18191" xr:uid="{00000000-0005-0000-0000-0000DF540000}"/>
    <cellStyle name="40% - Accent1 26 4 2 2 2" xfId="40455" xr:uid="{00000000-0005-0000-0000-0000E0540000}"/>
    <cellStyle name="40% - Accent1 26 4 2 3" xfId="29363" xr:uid="{00000000-0005-0000-0000-0000E1540000}"/>
    <cellStyle name="40% - Accent1 26 4 3" xfId="13608" xr:uid="{00000000-0005-0000-0000-0000E2540000}"/>
    <cellStyle name="40% - Accent1 26 4 3 2" xfId="35873" xr:uid="{00000000-0005-0000-0000-0000E3540000}"/>
    <cellStyle name="40% - Accent1 26 4 4" xfId="24781" xr:uid="{00000000-0005-0000-0000-0000E4540000}"/>
    <cellStyle name="40% - Accent1 26 5" xfId="5245" xr:uid="{00000000-0005-0000-0000-0000E5540000}"/>
    <cellStyle name="40% - Accent1 26 5 2" xfId="16342" xr:uid="{00000000-0005-0000-0000-0000E6540000}"/>
    <cellStyle name="40% - Accent1 26 5 2 2" xfId="38606" xr:uid="{00000000-0005-0000-0000-0000E7540000}"/>
    <cellStyle name="40% - Accent1 26 5 3" xfId="27514" xr:uid="{00000000-0005-0000-0000-0000E8540000}"/>
    <cellStyle name="40% - Accent1 26 6" xfId="11757" xr:uid="{00000000-0005-0000-0000-0000E9540000}"/>
    <cellStyle name="40% - Accent1 26 6 2" xfId="34023" xr:uid="{00000000-0005-0000-0000-0000EA540000}"/>
    <cellStyle name="40% - Accent1 26 7" xfId="22931" xr:uid="{00000000-0005-0000-0000-0000EB540000}"/>
    <cellStyle name="40% - Accent1 27" xfId="656" xr:uid="{00000000-0005-0000-0000-0000EC540000}"/>
    <cellStyle name="40% - Accent1 27 2" xfId="1593" xr:uid="{00000000-0005-0000-0000-0000ED540000}"/>
    <cellStyle name="40% - Accent1 27 2 2" xfId="3409" xr:uid="{00000000-0005-0000-0000-0000EE540000}"/>
    <cellStyle name="40% - Accent1 27 2 2 2" xfId="7992" xr:uid="{00000000-0005-0000-0000-0000EF540000}"/>
    <cellStyle name="40% - Accent1 27 2 2 2 2" xfId="19089" xr:uid="{00000000-0005-0000-0000-0000F0540000}"/>
    <cellStyle name="40% - Accent1 27 2 2 2 2 2" xfId="41353" xr:uid="{00000000-0005-0000-0000-0000F1540000}"/>
    <cellStyle name="40% - Accent1 27 2 2 2 3" xfId="30261" xr:uid="{00000000-0005-0000-0000-0000F2540000}"/>
    <cellStyle name="40% - Accent1 27 2 2 3" xfId="14506" xr:uid="{00000000-0005-0000-0000-0000F3540000}"/>
    <cellStyle name="40% - Accent1 27 2 2 3 2" xfId="36771" xr:uid="{00000000-0005-0000-0000-0000F4540000}"/>
    <cellStyle name="40% - Accent1 27 2 2 4" xfId="25679" xr:uid="{00000000-0005-0000-0000-0000F5540000}"/>
    <cellStyle name="40% - Accent1 27 2 3" xfId="6183" xr:uid="{00000000-0005-0000-0000-0000F6540000}"/>
    <cellStyle name="40% - Accent1 27 2 3 2" xfId="17280" xr:uid="{00000000-0005-0000-0000-0000F7540000}"/>
    <cellStyle name="40% - Accent1 27 2 3 2 2" xfId="39544" xr:uid="{00000000-0005-0000-0000-0000F8540000}"/>
    <cellStyle name="40% - Accent1 27 2 3 3" xfId="28452" xr:uid="{00000000-0005-0000-0000-0000F9540000}"/>
    <cellStyle name="40% - Accent1 27 2 4" xfId="12696" xr:uid="{00000000-0005-0000-0000-0000FA540000}"/>
    <cellStyle name="40% - Accent1 27 2 4 2" xfId="34961" xr:uid="{00000000-0005-0000-0000-0000FB540000}"/>
    <cellStyle name="40% - Accent1 27 2 5" xfId="23869" xr:uid="{00000000-0005-0000-0000-0000FC540000}"/>
    <cellStyle name="40% - Accent1 27 3" xfId="4333" xr:uid="{00000000-0005-0000-0000-0000FD540000}"/>
    <cellStyle name="40% - Accent1 27 3 2" xfId="8916" xr:uid="{00000000-0005-0000-0000-0000FE540000}"/>
    <cellStyle name="40% - Accent1 27 3 2 2" xfId="20013" xr:uid="{00000000-0005-0000-0000-0000FF540000}"/>
    <cellStyle name="40% - Accent1 27 3 2 2 2" xfId="42277" xr:uid="{00000000-0005-0000-0000-000000550000}"/>
    <cellStyle name="40% - Accent1 27 3 2 3" xfId="31185" xr:uid="{00000000-0005-0000-0000-000001550000}"/>
    <cellStyle name="40% - Accent1 27 3 3" xfId="15430" xr:uid="{00000000-0005-0000-0000-000002550000}"/>
    <cellStyle name="40% - Accent1 27 3 3 2" xfId="37695" xr:uid="{00000000-0005-0000-0000-000003550000}"/>
    <cellStyle name="40% - Accent1 27 3 4" xfId="26603" xr:uid="{00000000-0005-0000-0000-000004550000}"/>
    <cellStyle name="40% - Accent1 27 4" xfId="2524" xr:uid="{00000000-0005-0000-0000-000005550000}"/>
    <cellStyle name="40% - Accent1 27 4 2" xfId="7107" xr:uid="{00000000-0005-0000-0000-000006550000}"/>
    <cellStyle name="40% - Accent1 27 4 2 2" xfId="18204" xr:uid="{00000000-0005-0000-0000-000007550000}"/>
    <cellStyle name="40% - Accent1 27 4 2 2 2" xfId="40468" xr:uid="{00000000-0005-0000-0000-000008550000}"/>
    <cellStyle name="40% - Accent1 27 4 2 3" xfId="29376" xr:uid="{00000000-0005-0000-0000-000009550000}"/>
    <cellStyle name="40% - Accent1 27 4 3" xfId="13621" xr:uid="{00000000-0005-0000-0000-00000A550000}"/>
    <cellStyle name="40% - Accent1 27 4 3 2" xfId="35886" xr:uid="{00000000-0005-0000-0000-00000B550000}"/>
    <cellStyle name="40% - Accent1 27 4 4" xfId="24794" xr:uid="{00000000-0005-0000-0000-00000C550000}"/>
    <cellStyle name="40% - Accent1 27 5" xfId="5258" xr:uid="{00000000-0005-0000-0000-00000D550000}"/>
    <cellStyle name="40% - Accent1 27 5 2" xfId="16355" xr:uid="{00000000-0005-0000-0000-00000E550000}"/>
    <cellStyle name="40% - Accent1 27 5 2 2" xfId="38619" xr:uid="{00000000-0005-0000-0000-00000F550000}"/>
    <cellStyle name="40% - Accent1 27 5 3" xfId="27527" xr:uid="{00000000-0005-0000-0000-000010550000}"/>
    <cellStyle name="40% - Accent1 27 6" xfId="11770" xr:uid="{00000000-0005-0000-0000-000011550000}"/>
    <cellStyle name="40% - Accent1 27 6 2" xfId="34036" xr:uid="{00000000-0005-0000-0000-000012550000}"/>
    <cellStyle name="40% - Accent1 27 7" xfId="22944" xr:uid="{00000000-0005-0000-0000-000013550000}"/>
    <cellStyle name="40% - Accent1 28" xfId="669" xr:uid="{00000000-0005-0000-0000-000014550000}"/>
    <cellStyle name="40% - Accent1 28 2" xfId="1606" xr:uid="{00000000-0005-0000-0000-000015550000}"/>
    <cellStyle name="40% - Accent1 28 2 2" xfId="3422" xr:uid="{00000000-0005-0000-0000-000016550000}"/>
    <cellStyle name="40% - Accent1 28 2 2 2" xfId="8005" xr:uid="{00000000-0005-0000-0000-000017550000}"/>
    <cellStyle name="40% - Accent1 28 2 2 2 2" xfId="19102" xr:uid="{00000000-0005-0000-0000-000018550000}"/>
    <cellStyle name="40% - Accent1 28 2 2 2 2 2" xfId="41366" xr:uid="{00000000-0005-0000-0000-000019550000}"/>
    <cellStyle name="40% - Accent1 28 2 2 2 3" xfId="30274" xr:uid="{00000000-0005-0000-0000-00001A550000}"/>
    <cellStyle name="40% - Accent1 28 2 2 3" xfId="14519" xr:uid="{00000000-0005-0000-0000-00001B550000}"/>
    <cellStyle name="40% - Accent1 28 2 2 3 2" xfId="36784" xr:uid="{00000000-0005-0000-0000-00001C550000}"/>
    <cellStyle name="40% - Accent1 28 2 2 4" xfId="25692" xr:uid="{00000000-0005-0000-0000-00001D550000}"/>
    <cellStyle name="40% - Accent1 28 2 3" xfId="6196" xr:uid="{00000000-0005-0000-0000-00001E550000}"/>
    <cellStyle name="40% - Accent1 28 2 3 2" xfId="17293" xr:uid="{00000000-0005-0000-0000-00001F550000}"/>
    <cellStyle name="40% - Accent1 28 2 3 2 2" xfId="39557" xr:uid="{00000000-0005-0000-0000-000020550000}"/>
    <cellStyle name="40% - Accent1 28 2 3 3" xfId="28465" xr:uid="{00000000-0005-0000-0000-000021550000}"/>
    <cellStyle name="40% - Accent1 28 2 4" xfId="12709" xr:uid="{00000000-0005-0000-0000-000022550000}"/>
    <cellStyle name="40% - Accent1 28 2 4 2" xfId="34974" xr:uid="{00000000-0005-0000-0000-000023550000}"/>
    <cellStyle name="40% - Accent1 28 2 5" xfId="23882" xr:uid="{00000000-0005-0000-0000-000024550000}"/>
    <cellStyle name="40% - Accent1 28 3" xfId="4346" xr:uid="{00000000-0005-0000-0000-000025550000}"/>
    <cellStyle name="40% - Accent1 28 3 2" xfId="8929" xr:uid="{00000000-0005-0000-0000-000026550000}"/>
    <cellStyle name="40% - Accent1 28 3 2 2" xfId="20026" xr:uid="{00000000-0005-0000-0000-000027550000}"/>
    <cellStyle name="40% - Accent1 28 3 2 2 2" xfId="42290" xr:uid="{00000000-0005-0000-0000-000028550000}"/>
    <cellStyle name="40% - Accent1 28 3 2 3" xfId="31198" xr:uid="{00000000-0005-0000-0000-000029550000}"/>
    <cellStyle name="40% - Accent1 28 3 3" xfId="15443" xr:uid="{00000000-0005-0000-0000-00002A550000}"/>
    <cellStyle name="40% - Accent1 28 3 3 2" xfId="37708" xr:uid="{00000000-0005-0000-0000-00002B550000}"/>
    <cellStyle name="40% - Accent1 28 3 4" xfId="26616" xr:uid="{00000000-0005-0000-0000-00002C550000}"/>
    <cellStyle name="40% - Accent1 28 4" xfId="2537" xr:uid="{00000000-0005-0000-0000-00002D550000}"/>
    <cellStyle name="40% - Accent1 28 4 2" xfId="7120" xr:uid="{00000000-0005-0000-0000-00002E550000}"/>
    <cellStyle name="40% - Accent1 28 4 2 2" xfId="18217" xr:uid="{00000000-0005-0000-0000-00002F550000}"/>
    <cellStyle name="40% - Accent1 28 4 2 2 2" xfId="40481" xr:uid="{00000000-0005-0000-0000-000030550000}"/>
    <cellStyle name="40% - Accent1 28 4 2 3" xfId="29389" xr:uid="{00000000-0005-0000-0000-000031550000}"/>
    <cellStyle name="40% - Accent1 28 4 3" xfId="13634" xr:uid="{00000000-0005-0000-0000-000032550000}"/>
    <cellStyle name="40% - Accent1 28 4 3 2" xfId="35899" xr:uid="{00000000-0005-0000-0000-000033550000}"/>
    <cellStyle name="40% - Accent1 28 4 4" xfId="24807" xr:uid="{00000000-0005-0000-0000-000034550000}"/>
    <cellStyle name="40% - Accent1 28 5" xfId="5271" xr:uid="{00000000-0005-0000-0000-000035550000}"/>
    <cellStyle name="40% - Accent1 28 5 2" xfId="16368" xr:uid="{00000000-0005-0000-0000-000036550000}"/>
    <cellStyle name="40% - Accent1 28 5 2 2" xfId="38632" xr:uid="{00000000-0005-0000-0000-000037550000}"/>
    <cellStyle name="40% - Accent1 28 5 3" xfId="27540" xr:uid="{00000000-0005-0000-0000-000038550000}"/>
    <cellStyle name="40% - Accent1 28 6" xfId="11783" xr:uid="{00000000-0005-0000-0000-000039550000}"/>
    <cellStyle name="40% - Accent1 28 6 2" xfId="34049" xr:uid="{00000000-0005-0000-0000-00003A550000}"/>
    <cellStyle name="40% - Accent1 28 7" xfId="22957" xr:uid="{00000000-0005-0000-0000-00003B550000}"/>
    <cellStyle name="40% - Accent1 29" xfId="682" xr:uid="{00000000-0005-0000-0000-00003C550000}"/>
    <cellStyle name="40% - Accent1 29 2" xfId="1619" xr:uid="{00000000-0005-0000-0000-00003D550000}"/>
    <cellStyle name="40% - Accent1 29 2 2" xfId="3435" xr:uid="{00000000-0005-0000-0000-00003E550000}"/>
    <cellStyle name="40% - Accent1 29 2 2 2" xfId="8018" xr:uid="{00000000-0005-0000-0000-00003F550000}"/>
    <cellStyle name="40% - Accent1 29 2 2 2 2" xfId="19115" xr:uid="{00000000-0005-0000-0000-000040550000}"/>
    <cellStyle name="40% - Accent1 29 2 2 2 2 2" xfId="41379" xr:uid="{00000000-0005-0000-0000-000041550000}"/>
    <cellStyle name="40% - Accent1 29 2 2 2 3" xfId="30287" xr:uid="{00000000-0005-0000-0000-000042550000}"/>
    <cellStyle name="40% - Accent1 29 2 2 3" xfId="14532" xr:uid="{00000000-0005-0000-0000-000043550000}"/>
    <cellStyle name="40% - Accent1 29 2 2 3 2" xfId="36797" xr:uid="{00000000-0005-0000-0000-000044550000}"/>
    <cellStyle name="40% - Accent1 29 2 2 4" xfId="25705" xr:uid="{00000000-0005-0000-0000-000045550000}"/>
    <cellStyle name="40% - Accent1 29 2 3" xfId="6209" xr:uid="{00000000-0005-0000-0000-000046550000}"/>
    <cellStyle name="40% - Accent1 29 2 3 2" xfId="17306" xr:uid="{00000000-0005-0000-0000-000047550000}"/>
    <cellStyle name="40% - Accent1 29 2 3 2 2" xfId="39570" xr:uid="{00000000-0005-0000-0000-000048550000}"/>
    <cellStyle name="40% - Accent1 29 2 3 3" xfId="28478" xr:uid="{00000000-0005-0000-0000-000049550000}"/>
    <cellStyle name="40% - Accent1 29 2 4" xfId="12722" xr:uid="{00000000-0005-0000-0000-00004A550000}"/>
    <cellStyle name="40% - Accent1 29 2 4 2" xfId="34987" xr:uid="{00000000-0005-0000-0000-00004B550000}"/>
    <cellStyle name="40% - Accent1 29 2 5" xfId="23895" xr:uid="{00000000-0005-0000-0000-00004C550000}"/>
    <cellStyle name="40% - Accent1 29 3" xfId="4359" xr:uid="{00000000-0005-0000-0000-00004D550000}"/>
    <cellStyle name="40% - Accent1 29 3 2" xfId="8942" xr:uid="{00000000-0005-0000-0000-00004E550000}"/>
    <cellStyle name="40% - Accent1 29 3 2 2" xfId="20039" xr:uid="{00000000-0005-0000-0000-00004F550000}"/>
    <cellStyle name="40% - Accent1 29 3 2 2 2" xfId="42303" xr:uid="{00000000-0005-0000-0000-000050550000}"/>
    <cellStyle name="40% - Accent1 29 3 2 3" xfId="31211" xr:uid="{00000000-0005-0000-0000-000051550000}"/>
    <cellStyle name="40% - Accent1 29 3 3" xfId="15456" xr:uid="{00000000-0005-0000-0000-000052550000}"/>
    <cellStyle name="40% - Accent1 29 3 3 2" xfId="37721" xr:uid="{00000000-0005-0000-0000-000053550000}"/>
    <cellStyle name="40% - Accent1 29 3 4" xfId="26629" xr:uid="{00000000-0005-0000-0000-000054550000}"/>
    <cellStyle name="40% - Accent1 29 4" xfId="2550" xr:uid="{00000000-0005-0000-0000-000055550000}"/>
    <cellStyle name="40% - Accent1 29 4 2" xfId="7133" xr:uid="{00000000-0005-0000-0000-000056550000}"/>
    <cellStyle name="40% - Accent1 29 4 2 2" xfId="18230" xr:uid="{00000000-0005-0000-0000-000057550000}"/>
    <cellStyle name="40% - Accent1 29 4 2 2 2" xfId="40494" xr:uid="{00000000-0005-0000-0000-000058550000}"/>
    <cellStyle name="40% - Accent1 29 4 2 3" xfId="29402" xr:uid="{00000000-0005-0000-0000-000059550000}"/>
    <cellStyle name="40% - Accent1 29 4 3" xfId="13647" xr:uid="{00000000-0005-0000-0000-00005A550000}"/>
    <cellStyle name="40% - Accent1 29 4 3 2" xfId="35912" xr:uid="{00000000-0005-0000-0000-00005B550000}"/>
    <cellStyle name="40% - Accent1 29 4 4" xfId="24820" xr:uid="{00000000-0005-0000-0000-00005C550000}"/>
    <cellStyle name="40% - Accent1 29 5" xfId="5284" xr:uid="{00000000-0005-0000-0000-00005D550000}"/>
    <cellStyle name="40% - Accent1 29 5 2" xfId="16381" xr:uid="{00000000-0005-0000-0000-00005E550000}"/>
    <cellStyle name="40% - Accent1 29 5 2 2" xfId="38645" xr:uid="{00000000-0005-0000-0000-00005F550000}"/>
    <cellStyle name="40% - Accent1 29 5 3" xfId="27553" xr:uid="{00000000-0005-0000-0000-000060550000}"/>
    <cellStyle name="40% - Accent1 29 6" xfId="11796" xr:uid="{00000000-0005-0000-0000-000061550000}"/>
    <cellStyle name="40% - Accent1 29 6 2" xfId="34062" xr:uid="{00000000-0005-0000-0000-000062550000}"/>
    <cellStyle name="40% - Accent1 29 7" xfId="22970" xr:uid="{00000000-0005-0000-0000-000063550000}"/>
    <cellStyle name="40% - Accent1 3" xfId="14" xr:uid="{00000000-0005-0000-0000-000064550000}"/>
    <cellStyle name="40% - Accent1 3 2" xfId="283" xr:uid="{00000000-0005-0000-0000-000065550000}"/>
    <cellStyle name="40% - Accent1 3 2 2" xfId="3097" xr:uid="{00000000-0005-0000-0000-000066550000}"/>
    <cellStyle name="40% - Accent1 3 2 2 2" xfId="7680" xr:uid="{00000000-0005-0000-0000-000067550000}"/>
    <cellStyle name="40% - Accent1 3 2 2 2 2" xfId="18777" xr:uid="{00000000-0005-0000-0000-000068550000}"/>
    <cellStyle name="40% - Accent1 3 2 2 2 2 2" xfId="41041" xr:uid="{00000000-0005-0000-0000-000069550000}"/>
    <cellStyle name="40% - Accent1 3 2 2 2 3" xfId="29949" xr:uid="{00000000-0005-0000-0000-00006A550000}"/>
    <cellStyle name="40% - Accent1 3 2 2 3" xfId="14194" xr:uid="{00000000-0005-0000-0000-00006B550000}"/>
    <cellStyle name="40% - Accent1 3 2 2 3 2" xfId="36459" xr:uid="{00000000-0005-0000-0000-00006C550000}"/>
    <cellStyle name="40% - Accent1 3 2 2 4" xfId="25367" xr:uid="{00000000-0005-0000-0000-00006D550000}"/>
    <cellStyle name="40% - Accent1 3 2 3" xfId="5871" xr:uid="{00000000-0005-0000-0000-00006E550000}"/>
    <cellStyle name="40% - Accent1 3 2 3 2" xfId="16968" xr:uid="{00000000-0005-0000-0000-00006F550000}"/>
    <cellStyle name="40% - Accent1 3 2 3 2 2" xfId="39232" xr:uid="{00000000-0005-0000-0000-000070550000}"/>
    <cellStyle name="40% - Accent1 3 2 3 3" xfId="28140" xr:uid="{00000000-0005-0000-0000-000071550000}"/>
    <cellStyle name="40% - Accent1 3 2 4" xfId="1277" xr:uid="{00000000-0005-0000-0000-000072550000}"/>
    <cellStyle name="40% - Accent1 3 2 4 2" xfId="12384" xr:uid="{00000000-0005-0000-0000-000073550000}"/>
    <cellStyle name="40% - Accent1 3 2 4 2 2" xfId="34649" xr:uid="{00000000-0005-0000-0000-000074550000}"/>
    <cellStyle name="40% - Accent1 3 2 4 3" xfId="23557" xr:uid="{00000000-0005-0000-0000-000075550000}"/>
    <cellStyle name="40% - Accent1 3 2 5" xfId="11404" xr:uid="{00000000-0005-0000-0000-000076550000}"/>
    <cellStyle name="40% - Accent1 3 2 5 2" xfId="33670" xr:uid="{00000000-0005-0000-0000-000077550000}"/>
    <cellStyle name="40% - Accent1 3 2 6" xfId="22578" xr:uid="{00000000-0005-0000-0000-000078550000}"/>
    <cellStyle name="40% - Accent1 3 3" xfId="4021" xr:uid="{00000000-0005-0000-0000-000079550000}"/>
    <cellStyle name="40% - Accent1 3 3 2" xfId="8604" xr:uid="{00000000-0005-0000-0000-00007A550000}"/>
    <cellStyle name="40% - Accent1 3 3 2 2" xfId="19701" xr:uid="{00000000-0005-0000-0000-00007B550000}"/>
    <cellStyle name="40% - Accent1 3 3 2 2 2" xfId="41965" xr:uid="{00000000-0005-0000-0000-00007C550000}"/>
    <cellStyle name="40% - Accent1 3 3 2 3" xfId="30873" xr:uid="{00000000-0005-0000-0000-00007D550000}"/>
    <cellStyle name="40% - Accent1 3 3 3" xfId="15118" xr:uid="{00000000-0005-0000-0000-00007E550000}"/>
    <cellStyle name="40% - Accent1 3 3 3 2" xfId="37383" xr:uid="{00000000-0005-0000-0000-00007F550000}"/>
    <cellStyle name="40% - Accent1 3 3 4" xfId="26291" xr:uid="{00000000-0005-0000-0000-000080550000}"/>
    <cellStyle name="40% - Accent1 3 4" xfId="2212" xr:uid="{00000000-0005-0000-0000-000081550000}"/>
    <cellStyle name="40% - Accent1 3 4 2" xfId="6795" xr:uid="{00000000-0005-0000-0000-000082550000}"/>
    <cellStyle name="40% - Accent1 3 4 2 2" xfId="17892" xr:uid="{00000000-0005-0000-0000-000083550000}"/>
    <cellStyle name="40% - Accent1 3 4 2 2 2" xfId="40156" xr:uid="{00000000-0005-0000-0000-000084550000}"/>
    <cellStyle name="40% - Accent1 3 4 2 3" xfId="29064" xr:uid="{00000000-0005-0000-0000-000085550000}"/>
    <cellStyle name="40% - Accent1 3 4 3" xfId="13309" xr:uid="{00000000-0005-0000-0000-000086550000}"/>
    <cellStyle name="40% - Accent1 3 4 3 2" xfId="35574" xr:uid="{00000000-0005-0000-0000-000087550000}"/>
    <cellStyle name="40% - Accent1 3 4 4" xfId="24482" xr:uid="{00000000-0005-0000-0000-000088550000}"/>
    <cellStyle name="40% - Accent1 3 5" xfId="4946" xr:uid="{00000000-0005-0000-0000-000089550000}"/>
    <cellStyle name="40% - Accent1 3 5 2" xfId="16043" xr:uid="{00000000-0005-0000-0000-00008A550000}"/>
    <cellStyle name="40% - Accent1 3 5 2 2" xfId="38307" xr:uid="{00000000-0005-0000-0000-00008B550000}"/>
    <cellStyle name="40% - Accent1 3 5 3" xfId="27215" xr:uid="{00000000-0005-0000-0000-00008C550000}"/>
    <cellStyle name="40% - Accent1 3 6" xfId="353" xr:uid="{00000000-0005-0000-0000-00008D550000}"/>
    <cellStyle name="40% - Accent1 3 6 2" xfId="11471" xr:uid="{00000000-0005-0000-0000-00008E550000}"/>
    <cellStyle name="40% - Accent1 3 6 2 2" xfId="33737" xr:uid="{00000000-0005-0000-0000-00008F550000}"/>
    <cellStyle name="40% - Accent1 3 6 3" xfId="22645" xr:uid="{00000000-0005-0000-0000-000090550000}"/>
    <cellStyle name="40% - Accent1 3 7" xfId="11192" xr:uid="{00000000-0005-0000-0000-000091550000}"/>
    <cellStyle name="40% - Accent1 3 7 2" xfId="33460" xr:uid="{00000000-0005-0000-0000-000092550000}"/>
    <cellStyle name="40% - Accent1 3 8" xfId="22368" xr:uid="{00000000-0005-0000-0000-000093550000}"/>
    <cellStyle name="40% - Accent1 30" xfId="695" xr:uid="{00000000-0005-0000-0000-000094550000}"/>
    <cellStyle name="40% - Accent1 30 2" xfId="1632" xr:uid="{00000000-0005-0000-0000-000095550000}"/>
    <cellStyle name="40% - Accent1 30 2 2" xfId="3448" xr:uid="{00000000-0005-0000-0000-000096550000}"/>
    <cellStyle name="40% - Accent1 30 2 2 2" xfId="8031" xr:uid="{00000000-0005-0000-0000-000097550000}"/>
    <cellStyle name="40% - Accent1 30 2 2 2 2" xfId="19128" xr:uid="{00000000-0005-0000-0000-000098550000}"/>
    <cellStyle name="40% - Accent1 30 2 2 2 2 2" xfId="41392" xr:uid="{00000000-0005-0000-0000-000099550000}"/>
    <cellStyle name="40% - Accent1 30 2 2 2 3" xfId="30300" xr:uid="{00000000-0005-0000-0000-00009A550000}"/>
    <cellStyle name="40% - Accent1 30 2 2 3" xfId="14545" xr:uid="{00000000-0005-0000-0000-00009B550000}"/>
    <cellStyle name="40% - Accent1 30 2 2 3 2" xfId="36810" xr:uid="{00000000-0005-0000-0000-00009C550000}"/>
    <cellStyle name="40% - Accent1 30 2 2 4" xfId="25718" xr:uid="{00000000-0005-0000-0000-00009D550000}"/>
    <cellStyle name="40% - Accent1 30 2 3" xfId="6222" xr:uid="{00000000-0005-0000-0000-00009E550000}"/>
    <cellStyle name="40% - Accent1 30 2 3 2" xfId="17319" xr:uid="{00000000-0005-0000-0000-00009F550000}"/>
    <cellStyle name="40% - Accent1 30 2 3 2 2" xfId="39583" xr:uid="{00000000-0005-0000-0000-0000A0550000}"/>
    <cellStyle name="40% - Accent1 30 2 3 3" xfId="28491" xr:uid="{00000000-0005-0000-0000-0000A1550000}"/>
    <cellStyle name="40% - Accent1 30 2 4" xfId="12735" xr:uid="{00000000-0005-0000-0000-0000A2550000}"/>
    <cellStyle name="40% - Accent1 30 2 4 2" xfId="35000" xr:uid="{00000000-0005-0000-0000-0000A3550000}"/>
    <cellStyle name="40% - Accent1 30 2 5" xfId="23908" xr:uid="{00000000-0005-0000-0000-0000A4550000}"/>
    <cellStyle name="40% - Accent1 30 3" xfId="4372" xr:uid="{00000000-0005-0000-0000-0000A5550000}"/>
    <cellStyle name="40% - Accent1 30 3 2" xfId="8955" xr:uid="{00000000-0005-0000-0000-0000A6550000}"/>
    <cellStyle name="40% - Accent1 30 3 2 2" xfId="20052" xr:uid="{00000000-0005-0000-0000-0000A7550000}"/>
    <cellStyle name="40% - Accent1 30 3 2 2 2" xfId="42316" xr:uid="{00000000-0005-0000-0000-0000A8550000}"/>
    <cellStyle name="40% - Accent1 30 3 2 3" xfId="31224" xr:uid="{00000000-0005-0000-0000-0000A9550000}"/>
    <cellStyle name="40% - Accent1 30 3 3" xfId="15469" xr:uid="{00000000-0005-0000-0000-0000AA550000}"/>
    <cellStyle name="40% - Accent1 30 3 3 2" xfId="37734" xr:uid="{00000000-0005-0000-0000-0000AB550000}"/>
    <cellStyle name="40% - Accent1 30 3 4" xfId="26642" xr:uid="{00000000-0005-0000-0000-0000AC550000}"/>
    <cellStyle name="40% - Accent1 30 4" xfId="2563" xr:uid="{00000000-0005-0000-0000-0000AD550000}"/>
    <cellStyle name="40% - Accent1 30 4 2" xfId="7146" xr:uid="{00000000-0005-0000-0000-0000AE550000}"/>
    <cellStyle name="40% - Accent1 30 4 2 2" xfId="18243" xr:uid="{00000000-0005-0000-0000-0000AF550000}"/>
    <cellStyle name="40% - Accent1 30 4 2 2 2" xfId="40507" xr:uid="{00000000-0005-0000-0000-0000B0550000}"/>
    <cellStyle name="40% - Accent1 30 4 2 3" xfId="29415" xr:uid="{00000000-0005-0000-0000-0000B1550000}"/>
    <cellStyle name="40% - Accent1 30 4 3" xfId="13660" xr:uid="{00000000-0005-0000-0000-0000B2550000}"/>
    <cellStyle name="40% - Accent1 30 4 3 2" xfId="35925" xr:uid="{00000000-0005-0000-0000-0000B3550000}"/>
    <cellStyle name="40% - Accent1 30 4 4" xfId="24833" xr:uid="{00000000-0005-0000-0000-0000B4550000}"/>
    <cellStyle name="40% - Accent1 30 5" xfId="5297" xr:uid="{00000000-0005-0000-0000-0000B5550000}"/>
    <cellStyle name="40% - Accent1 30 5 2" xfId="16394" xr:uid="{00000000-0005-0000-0000-0000B6550000}"/>
    <cellStyle name="40% - Accent1 30 5 2 2" xfId="38658" xr:uid="{00000000-0005-0000-0000-0000B7550000}"/>
    <cellStyle name="40% - Accent1 30 5 3" xfId="27566" xr:uid="{00000000-0005-0000-0000-0000B8550000}"/>
    <cellStyle name="40% - Accent1 30 6" xfId="11809" xr:uid="{00000000-0005-0000-0000-0000B9550000}"/>
    <cellStyle name="40% - Accent1 30 6 2" xfId="34075" xr:uid="{00000000-0005-0000-0000-0000BA550000}"/>
    <cellStyle name="40% - Accent1 30 7" xfId="22983" xr:uid="{00000000-0005-0000-0000-0000BB550000}"/>
    <cellStyle name="40% - Accent1 31" xfId="708" xr:uid="{00000000-0005-0000-0000-0000BC550000}"/>
    <cellStyle name="40% - Accent1 31 2" xfId="1645" xr:uid="{00000000-0005-0000-0000-0000BD550000}"/>
    <cellStyle name="40% - Accent1 31 2 2" xfId="3461" xr:uid="{00000000-0005-0000-0000-0000BE550000}"/>
    <cellStyle name="40% - Accent1 31 2 2 2" xfId="8044" xr:uid="{00000000-0005-0000-0000-0000BF550000}"/>
    <cellStyle name="40% - Accent1 31 2 2 2 2" xfId="19141" xr:uid="{00000000-0005-0000-0000-0000C0550000}"/>
    <cellStyle name="40% - Accent1 31 2 2 2 2 2" xfId="41405" xr:uid="{00000000-0005-0000-0000-0000C1550000}"/>
    <cellStyle name="40% - Accent1 31 2 2 2 3" xfId="30313" xr:uid="{00000000-0005-0000-0000-0000C2550000}"/>
    <cellStyle name="40% - Accent1 31 2 2 3" xfId="14558" xr:uid="{00000000-0005-0000-0000-0000C3550000}"/>
    <cellStyle name="40% - Accent1 31 2 2 3 2" xfId="36823" xr:uid="{00000000-0005-0000-0000-0000C4550000}"/>
    <cellStyle name="40% - Accent1 31 2 2 4" xfId="25731" xr:uid="{00000000-0005-0000-0000-0000C5550000}"/>
    <cellStyle name="40% - Accent1 31 2 3" xfId="6235" xr:uid="{00000000-0005-0000-0000-0000C6550000}"/>
    <cellStyle name="40% - Accent1 31 2 3 2" xfId="17332" xr:uid="{00000000-0005-0000-0000-0000C7550000}"/>
    <cellStyle name="40% - Accent1 31 2 3 2 2" xfId="39596" xr:uid="{00000000-0005-0000-0000-0000C8550000}"/>
    <cellStyle name="40% - Accent1 31 2 3 3" xfId="28504" xr:uid="{00000000-0005-0000-0000-0000C9550000}"/>
    <cellStyle name="40% - Accent1 31 2 4" xfId="12748" xr:uid="{00000000-0005-0000-0000-0000CA550000}"/>
    <cellStyle name="40% - Accent1 31 2 4 2" xfId="35013" xr:uid="{00000000-0005-0000-0000-0000CB550000}"/>
    <cellStyle name="40% - Accent1 31 2 5" xfId="23921" xr:uid="{00000000-0005-0000-0000-0000CC550000}"/>
    <cellStyle name="40% - Accent1 31 3" xfId="4385" xr:uid="{00000000-0005-0000-0000-0000CD550000}"/>
    <cellStyle name="40% - Accent1 31 3 2" xfId="8968" xr:uid="{00000000-0005-0000-0000-0000CE550000}"/>
    <cellStyle name="40% - Accent1 31 3 2 2" xfId="20065" xr:uid="{00000000-0005-0000-0000-0000CF550000}"/>
    <cellStyle name="40% - Accent1 31 3 2 2 2" xfId="42329" xr:uid="{00000000-0005-0000-0000-0000D0550000}"/>
    <cellStyle name="40% - Accent1 31 3 2 3" xfId="31237" xr:uid="{00000000-0005-0000-0000-0000D1550000}"/>
    <cellStyle name="40% - Accent1 31 3 3" xfId="15482" xr:uid="{00000000-0005-0000-0000-0000D2550000}"/>
    <cellStyle name="40% - Accent1 31 3 3 2" xfId="37747" xr:uid="{00000000-0005-0000-0000-0000D3550000}"/>
    <cellStyle name="40% - Accent1 31 3 4" xfId="26655" xr:uid="{00000000-0005-0000-0000-0000D4550000}"/>
    <cellStyle name="40% - Accent1 31 4" xfId="2576" xr:uid="{00000000-0005-0000-0000-0000D5550000}"/>
    <cellStyle name="40% - Accent1 31 4 2" xfId="7159" xr:uid="{00000000-0005-0000-0000-0000D6550000}"/>
    <cellStyle name="40% - Accent1 31 4 2 2" xfId="18256" xr:uid="{00000000-0005-0000-0000-0000D7550000}"/>
    <cellStyle name="40% - Accent1 31 4 2 2 2" xfId="40520" xr:uid="{00000000-0005-0000-0000-0000D8550000}"/>
    <cellStyle name="40% - Accent1 31 4 2 3" xfId="29428" xr:uid="{00000000-0005-0000-0000-0000D9550000}"/>
    <cellStyle name="40% - Accent1 31 4 3" xfId="13673" xr:uid="{00000000-0005-0000-0000-0000DA550000}"/>
    <cellStyle name="40% - Accent1 31 4 3 2" xfId="35938" xr:uid="{00000000-0005-0000-0000-0000DB550000}"/>
    <cellStyle name="40% - Accent1 31 4 4" xfId="24846" xr:uid="{00000000-0005-0000-0000-0000DC550000}"/>
    <cellStyle name="40% - Accent1 31 5" xfId="5310" xr:uid="{00000000-0005-0000-0000-0000DD550000}"/>
    <cellStyle name="40% - Accent1 31 5 2" xfId="16407" xr:uid="{00000000-0005-0000-0000-0000DE550000}"/>
    <cellStyle name="40% - Accent1 31 5 2 2" xfId="38671" xr:uid="{00000000-0005-0000-0000-0000DF550000}"/>
    <cellStyle name="40% - Accent1 31 5 3" xfId="27579" xr:uid="{00000000-0005-0000-0000-0000E0550000}"/>
    <cellStyle name="40% - Accent1 31 6" xfId="11822" xr:uid="{00000000-0005-0000-0000-0000E1550000}"/>
    <cellStyle name="40% - Accent1 31 6 2" xfId="34088" xr:uid="{00000000-0005-0000-0000-0000E2550000}"/>
    <cellStyle name="40% - Accent1 31 7" xfId="22996" xr:uid="{00000000-0005-0000-0000-0000E3550000}"/>
    <cellStyle name="40% - Accent1 32" xfId="721" xr:uid="{00000000-0005-0000-0000-0000E4550000}"/>
    <cellStyle name="40% - Accent1 32 2" xfId="1658" xr:uid="{00000000-0005-0000-0000-0000E5550000}"/>
    <cellStyle name="40% - Accent1 32 2 2" xfId="3474" xr:uid="{00000000-0005-0000-0000-0000E6550000}"/>
    <cellStyle name="40% - Accent1 32 2 2 2" xfId="8057" xr:uid="{00000000-0005-0000-0000-0000E7550000}"/>
    <cellStyle name="40% - Accent1 32 2 2 2 2" xfId="19154" xr:uid="{00000000-0005-0000-0000-0000E8550000}"/>
    <cellStyle name="40% - Accent1 32 2 2 2 2 2" xfId="41418" xr:uid="{00000000-0005-0000-0000-0000E9550000}"/>
    <cellStyle name="40% - Accent1 32 2 2 2 3" xfId="30326" xr:uid="{00000000-0005-0000-0000-0000EA550000}"/>
    <cellStyle name="40% - Accent1 32 2 2 3" xfId="14571" xr:uid="{00000000-0005-0000-0000-0000EB550000}"/>
    <cellStyle name="40% - Accent1 32 2 2 3 2" xfId="36836" xr:uid="{00000000-0005-0000-0000-0000EC550000}"/>
    <cellStyle name="40% - Accent1 32 2 2 4" xfId="25744" xr:uid="{00000000-0005-0000-0000-0000ED550000}"/>
    <cellStyle name="40% - Accent1 32 2 3" xfId="6248" xr:uid="{00000000-0005-0000-0000-0000EE550000}"/>
    <cellStyle name="40% - Accent1 32 2 3 2" xfId="17345" xr:uid="{00000000-0005-0000-0000-0000EF550000}"/>
    <cellStyle name="40% - Accent1 32 2 3 2 2" xfId="39609" xr:uid="{00000000-0005-0000-0000-0000F0550000}"/>
    <cellStyle name="40% - Accent1 32 2 3 3" xfId="28517" xr:uid="{00000000-0005-0000-0000-0000F1550000}"/>
    <cellStyle name="40% - Accent1 32 2 4" xfId="12761" xr:uid="{00000000-0005-0000-0000-0000F2550000}"/>
    <cellStyle name="40% - Accent1 32 2 4 2" xfId="35026" xr:uid="{00000000-0005-0000-0000-0000F3550000}"/>
    <cellStyle name="40% - Accent1 32 2 5" xfId="23934" xr:uid="{00000000-0005-0000-0000-0000F4550000}"/>
    <cellStyle name="40% - Accent1 32 3" xfId="4398" xr:uid="{00000000-0005-0000-0000-0000F5550000}"/>
    <cellStyle name="40% - Accent1 32 3 2" xfId="8981" xr:uid="{00000000-0005-0000-0000-0000F6550000}"/>
    <cellStyle name="40% - Accent1 32 3 2 2" xfId="20078" xr:uid="{00000000-0005-0000-0000-0000F7550000}"/>
    <cellStyle name="40% - Accent1 32 3 2 2 2" xfId="42342" xr:uid="{00000000-0005-0000-0000-0000F8550000}"/>
    <cellStyle name="40% - Accent1 32 3 2 3" xfId="31250" xr:uid="{00000000-0005-0000-0000-0000F9550000}"/>
    <cellStyle name="40% - Accent1 32 3 3" xfId="15495" xr:uid="{00000000-0005-0000-0000-0000FA550000}"/>
    <cellStyle name="40% - Accent1 32 3 3 2" xfId="37760" xr:uid="{00000000-0005-0000-0000-0000FB550000}"/>
    <cellStyle name="40% - Accent1 32 3 4" xfId="26668" xr:uid="{00000000-0005-0000-0000-0000FC550000}"/>
    <cellStyle name="40% - Accent1 32 4" xfId="2589" xr:uid="{00000000-0005-0000-0000-0000FD550000}"/>
    <cellStyle name="40% - Accent1 32 4 2" xfId="7172" xr:uid="{00000000-0005-0000-0000-0000FE550000}"/>
    <cellStyle name="40% - Accent1 32 4 2 2" xfId="18269" xr:uid="{00000000-0005-0000-0000-0000FF550000}"/>
    <cellStyle name="40% - Accent1 32 4 2 2 2" xfId="40533" xr:uid="{00000000-0005-0000-0000-000000560000}"/>
    <cellStyle name="40% - Accent1 32 4 2 3" xfId="29441" xr:uid="{00000000-0005-0000-0000-000001560000}"/>
    <cellStyle name="40% - Accent1 32 4 3" xfId="13686" xr:uid="{00000000-0005-0000-0000-000002560000}"/>
    <cellStyle name="40% - Accent1 32 4 3 2" xfId="35951" xr:uid="{00000000-0005-0000-0000-000003560000}"/>
    <cellStyle name="40% - Accent1 32 4 4" xfId="24859" xr:uid="{00000000-0005-0000-0000-000004560000}"/>
    <cellStyle name="40% - Accent1 32 5" xfId="5323" xr:uid="{00000000-0005-0000-0000-000005560000}"/>
    <cellStyle name="40% - Accent1 32 5 2" xfId="16420" xr:uid="{00000000-0005-0000-0000-000006560000}"/>
    <cellStyle name="40% - Accent1 32 5 2 2" xfId="38684" xr:uid="{00000000-0005-0000-0000-000007560000}"/>
    <cellStyle name="40% - Accent1 32 5 3" xfId="27592" xr:uid="{00000000-0005-0000-0000-000008560000}"/>
    <cellStyle name="40% - Accent1 32 6" xfId="11835" xr:uid="{00000000-0005-0000-0000-000009560000}"/>
    <cellStyle name="40% - Accent1 32 6 2" xfId="34101" xr:uid="{00000000-0005-0000-0000-00000A560000}"/>
    <cellStyle name="40% - Accent1 32 7" xfId="23009" xr:uid="{00000000-0005-0000-0000-00000B560000}"/>
    <cellStyle name="40% - Accent1 33" xfId="735" xr:uid="{00000000-0005-0000-0000-00000C560000}"/>
    <cellStyle name="40% - Accent1 33 2" xfId="1672" xr:uid="{00000000-0005-0000-0000-00000D560000}"/>
    <cellStyle name="40% - Accent1 33 2 2" xfId="3487" xr:uid="{00000000-0005-0000-0000-00000E560000}"/>
    <cellStyle name="40% - Accent1 33 2 2 2" xfId="8070" xr:uid="{00000000-0005-0000-0000-00000F560000}"/>
    <cellStyle name="40% - Accent1 33 2 2 2 2" xfId="19167" xr:uid="{00000000-0005-0000-0000-000010560000}"/>
    <cellStyle name="40% - Accent1 33 2 2 2 2 2" xfId="41431" xr:uid="{00000000-0005-0000-0000-000011560000}"/>
    <cellStyle name="40% - Accent1 33 2 2 2 3" xfId="30339" xr:uid="{00000000-0005-0000-0000-000012560000}"/>
    <cellStyle name="40% - Accent1 33 2 2 3" xfId="14584" xr:uid="{00000000-0005-0000-0000-000013560000}"/>
    <cellStyle name="40% - Accent1 33 2 2 3 2" xfId="36849" xr:uid="{00000000-0005-0000-0000-000014560000}"/>
    <cellStyle name="40% - Accent1 33 2 2 4" xfId="25757" xr:uid="{00000000-0005-0000-0000-000015560000}"/>
    <cellStyle name="40% - Accent1 33 2 3" xfId="6261" xr:uid="{00000000-0005-0000-0000-000016560000}"/>
    <cellStyle name="40% - Accent1 33 2 3 2" xfId="17358" xr:uid="{00000000-0005-0000-0000-000017560000}"/>
    <cellStyle name="40% - Accent1 33 2 3 2 2" xfId="39622" xr:uid="{00000000-0005-0000-0000-000018560000}"/>
    <cellStyle name="40% - Accent1 33 2 3 3" xfId="28530" xr:uid="{00000000-0005-0000-0000-000019560000}"/>
    <cellStyle name="40% - Accent1 33 2 4" xfId="12774" xr:uid="{00000000-0005-0000-0000-00001A560000}"/>
    <cellStyle name="40% - Accent1 33 2 4 2" xfId="35039" xr:uid="{00000000-0005-0000-0000-00001B560000}"/>
    <cellStyle name="40% - Accent1 33 2 5" xfId="23947" xr:uid="{00000000-0005-0000-0000-00001C560000}"/>
    <cellStyle name="40% - Accent1 33 3" xfId="4411" xr:uid="{00000000-0005-0000-0000-00001D560000}"/>
    <cellStyle name="40% - Accent1 33 3 2" xfId="8994" xr:uid="{00000000-0005-0000-0000-00001E560000}"/>
    <cellStyle name="40% - Accent1 33 3 2 2" xfId="20091" xr:uid="{00000000-0005-0000-0000-00001F560000}"/>
    <cellStyle name="40% - Accent1 33 3 2 2 2" xfId="42355" xr:uid="{00000000-0005-0000-0000-000020560000}"/>
    <cellStyle name="40% - Accent1 33 3 2 3" xfId="31263" xr:uid="{00000000-0005-0000-0000-000021560000}"/>
    <cellStyle name="40% - Accent1 33 3 3" xfId="15508" xr:uid="{00000000-0005-0000-0000-000022560000}"/>
    <cellStyle name="40% - Accent1 33 3 3 2" xfId="37773" xr:uid="{00000000-0005-0000-0000-000023560000}"/>
    <cellStyle name="40% - Accent1 33 3 4" xfId="26681" xr:uid="{00000000-0005-0000-0000-000024560000}"/>
    <cellStyle name="40% - Accent1 33 4" xfId="2602" xr:uid="{00000000-0005-0000-0000-000025560000}"/>
    <cellStyle name="40% - Accent1 33 4 2" xfId="7185" xr:uid="{00000000-0005-0000-0000-000026560000}"/>
    <cellStyle name="40% - Accent1 33 4 2 2" xfId="18282" xr:uid="{00000000-0005-0000-0000-000027560000}"/>
    <cellStyle name="40% - Accent1 33 4 2 2 2" xfId="40546" xr:uid="{00000000-0005-0000-0000-000028560000}"/>
    <cellStyle name="40% - Accent1 33 4 2 3" xfId="29454" xr:uid="{00000000-0005-0000-0000-000029560000}"/>
    <cellStyle name="40% - Accent1 33 4 3" xfId="13699" xr:uid="{00000000-0005-0000-0000-00002A560000}"/>
    <cellStyle name="40% - Accent1 33 4 3 2" xfId="35964" xr:uid="{00000000-0005-0000-0000-00002B560000}"/>
    <cellStyle name="40% - Accent1 33 4 4" xfId="24872" xr:uid="{00000000-0005-0000-0000-00002C560000}"/>
    <cellStyle name="40% - Accent1 33 5" xfId="5336" xr:uid="{00000000-0005-0000-0000-00002D560000}"/>
    <cellStyle name="40% - Accent1 33 5 2" xfId="16433" xr:uid="{00000000-0005-0000-0000-00002E560000}"/>
    <cellStyle name="40% - Accent1 33 5 2 2" xfId="38697" xr:uid="{00000000-0005-0000-0000-00002F560000}"/>
    <cellStyle name="40% - Accent1 33 5 3" xfId="27605" xr:uid="{00000000-0005-0000-0000-000030560000}"/>
    <cellStyle name="40% - Accent1 33 6" xfId="11848" xr:uid="{00000000-0005-0000-0000-000031560000}"/>
    <cellStyle name="40% - Accent1 33 6 2" xfId="34114" xr:uid="{00000000-0005-0000-0000-000032560000}"/>
    <cellStyle name="40% - Accent1 33 7" xfId="23022" xr:uid="{00000000-0005-0000-0000-000033560000}"/>
    <cellStyle name="40% - Accent1 34" xfId="748" xr:uid="{00000000-0005-0000-0000-000034560000}"/>
    <cellStyle name="40% - Accent1 34 2" xfId="1685" xr:uid="{00000000-0005-0000-0000-000035560000}"/>
    <cellStyle name="40% - Accent1 34 2 2" xfId="3500" xr:uid="{00000000-0005-0000-0000-000036560000}"/>
    <cellStyle name="40% - Accent1 34 2 2 2" xfId="8083" xr:uid="{00000000-0005-0000-0000-000037560000}"/>
    <cellStyle name="40% - Accent1 34 2 2 2 2" xfId="19180" xr:uid="{00000000-0005-0000-0000-000038560000}"/>
    <cellStyle name="40% - Accent1 34 2 2 2 2 2" xfId="41444" xr:uid="{00000000-0005-0000-0000-000039560000}"/>
    <cellStyle name="40% - Accent1 34 2 2 2 3" xfId="30352" xr:uid="{00000000-0005-0000-0000-00003A560000}"/>
    <cellStyle name="40% - Accent1 34 2 2 3" xfId="14597" xr:uid="{00000000-0005-0000-0000-00003B560000}"/>
    <cellStyle name="40% - Accent1 34 2 2 3 2" xfId="36862" xr:uid="{00000000-0005-0000-0000-00003C560000}"/>
    <cellStyle name="40% - Accent1 34 2 2 4" xfId="25770" xr:uid="{00000000-0005-0000-0000-00003D560000}"/>
    <cellStyle name="40% - Accent1 34 2 3" xfId="6274" xr:uid="{00000000-0005-0000-0000-00003E560000}"/>
    <cellStyle name="40% - Accent1 34 2 3 2" xfId="17371" xr:uid="{00000000-0005-0000-0000-00003F560000}"/>
    <cellStyle name="40% - Accent1 34 2 3 2 2" xfId="39635" xr:uid="{00000000-0005-0000-0000-000040560000}"/>
    <cellStyle name="40% - Accent1 34 2 3 3" xfId="28543" xr:uid="{00000000-0005-0000-0000-000041560000}"/>
    <cellStyle name="40% - Accent1 34 2 4" xfId="12787" xr:uid="{00000000-0005-0000-0000-000042560000}"/>
    <cellStyle name="40% - Accent1 34 2 4 2" xfId="35052" xr:uid="{00000000-0005-0000-0000-000043560000}"/>
    <cellStyle name="40% - Accent1 34 2 5" xfId="23960" xr:uid="{00000000-0005-0000-0000-000044560000}"/>
    <cellStyle name="40% - Accent1 34 3" xfId="4424" xr:uid="{00000000-0005-0000-0000-000045560000}"/>
    <cellStyle name="40% - Accent1 34 3 2" xfId="9007" xr:uid="{00000000-0005-0000-0000-000046560000}"/>
    <cellStyle name="40% - Accent1 34 3 2 2" xfId="20104" xr:uid="{00000000-0005-0000-0000-000047560000}"/>
    <cellStyle name="40% - Accent1 34 3 2 2 2" xfId="42368" xr:uid="{00000000-0005-0000-0000-000048560000}"/>
    <cellStyle name="40% - Accent1 34 3 2 3" xfId="31276" xr:uid="{00000000-0005-0000-0000-000049560000}"/>
    <cellStyle name="40% - Accent1 34 3 3" xfId="15521" xr:uid="{00000000-0005-0000-0000-00004A560000}"/>
    <cellStyle name="40% - Accent1 34 3 3 2" xfId="37786" xr:uid="{00000000-0005-0000-0000-00004B560000}"/>
    <cellStyle name="40% - Accent1 34 3 4" xfId="26694" xr:uid="{00000000-0005-0000-0000-00004C560000}"/>
    <cellStyle name="40% - Accent1 34 4" xfId="2615" xr:uid="{00000000-0005-0000-0000-00004D560000}"/>
    <cellStyle name="40% - Accent1 34 4 2" xfId="7198" xr:uid="{00000000-0005-0000-0000-00004E560000}"/>
    <cellStyle name="40% - Accent1 34 4 2 2" xfId="18295" xr:uid="{00000000-0005-0000-0000-00004F560000}"/>
    <cellStyle name="40% - Accent1 34 4 2 2 2" xfId="40559" xr:uid="{00000000-0005-0000-0000-000050560000}"/>
    <cellStyle name="40% - Accent1 34 4 2 3" xfId="29467" xr:uid="{00000000-0005-0000-0000-000051560000}"/>
    <cellStyle name="40% - Accent1 34 4 3" xfId="13712" xr:uid="{00000000-0005-0000-0000-000052560000}"/>
    <cellStyle name="40% - Accent1 34 4 3 2" xfId="35977" xr:uid="{00000000-0005-0000-0000-000053560000}"/>
    <cellStyle name="40% - Accent1 34 4 4" xfId="24885" xr:uid="{00000000-0005-0000-0000-000054560000}"/>
    <cellStyle name="40% - Accent1 34 5" xfId="5349" xr:uid="{00000000-0005-0000-0000-000055560000}"/>
    <cellStyle name="40% - Accent1 34 5 2" xfId="16446" xr:uid="{00000000-0005-0000-0000-000056560000}"/>
    <cellStyle name="40% - Accent1 34 5 2 2" xfId="38710" xr:uid="{00000000-0005-0000-0000-000057560000}"/>
    <cellStyle name="40% - Accent1 34 5 3" xfId="27618" xr:uid="{00000000-0005-0000-0000-000058560000}"/>
    <cellStyle name="40% - Accent1 34 6" xfId="11861" xr:uid="{00000000-0005-0000-0000-000059560000}"/>
    <cellStyle name="40% - Accent1 34 6 2" xfId="34127" xr:uid="{00000000-0005-0000-0000-00005A560000}"/>
    <cellStyle name="40% - Accent1 34 7" xfId="23035" xr:uid="{00000000-0005-0000-0000-00005B560000}"/>
    <cellStyle name="40% - Accent1 35" xfId="761" xr:uid="{00000000-0005-0000-0000-00005C560000}"/>
    <cellStyle name="40% - Accent1 35 2" xfId="1698" xr:uid="{00000000-0005-0000-0000-00005D560000}"/>
    <cellStyle name="40% - Accent1 35 2 2" xfId="3513" xr:uid="{00000000-0005-0000-0000-00005E560000}"/>
    <cellStyle name="40% - Accent1 35 2 2 2" xfId="8096" xr:uid="{00000000-0005-0000-0000-00005F560000}"/>
    <cellStyle name="40% - Accent1 35 2 2 2 2" xfId="19193" xr:uid="{00000000-0005-0000-0000-000060560000}"/>
    <cellStyle name="40% - Accent1 35 2 2 2 2 2" xfId="41457" xr:uid="{00000000-0005-0000-0000-000061560000}"/>
    <cellStyle name="40% - Accent1 35 2 2 2 3" xfId="30365" xr:uid="{00000000-0005-0000-0000-000062560000}"/>
    <cellStyle name="40% - Accent1 35 2 2 3" xfId="14610" xr:uid="{00000000-0005-0000-0000-000063560000}"/>
    <cellStyle name="40% - Accent1 35 2 2 3 2" xfId="36875" xr:uid="{00000000-0005-0000-0000-000064560000}"/>
    <cellStyle name="40% - Accent1 35 2 2 4" xfId="25783" xr:uid="{00000000-0005-0000-0000-000065560000}"/>
    <cellStyle name="40% - Accent1 35 2 3" xfId="6287" xr:uid="{00000000-0005-0000-0000-000066560000}"/>
    <cellStyle name="40% - Accent1 35 2 3 2" xfId="17384" xr:uid="{00000000-0005-0000-0000-000067560000}"/>
    <cellStyle name="40% - Accent1 35 2 3 2 2" xfId="39648" xr:uid="{00000000-0005-0000-0000-000068560000}"/>
    <cellStyle name="40% - Accent1 35 2 3 3" xfId="28556" xr:uid="{00000000-0005-0000-0000-000069560000}"/>
    <cellStyle name="40% - Accent1 35 2 4" xfId="12800" xr:uid="{00000000-0005-0000-0000-00006A560000}"/>
    <cellStyle name="40% - Accent1 35 2 4 2" xfId="35065" xr:uid="{00000000-0005-0000-0000-00006B560000}"/>
    <cellStyle name="40% - Accent1 35 2 5" xfId="23973" xr:uid="{00000000-0005-0000-0000-00006C560000}"/>
    <cellStyle name="40% - Accent1 35 3" xfId="4437" xr:uid="{00000000-0005-0000-0000-00006D560000}"/>
    <cellStyle name="40% - Accent1 35 3 2" xfId="9020" xr:uid="{00000000-0005-0000-0000-00006E560000}"/>
    <cellStyle name="40% - Accent1 35 3 2 2" xfId="20117" xr:uid="{00000000-0005-0000-0000-00006F560000}"/>
    <cellStyle name="40% - Accent1 35 3 2 2 2" xfId="42381" xr:uid="{00000000-0005-0000-0000-000070560000}"/>
    <cellStyle name="40% - Accent1 35 3 2 3" xfId="31289" xr:uid="{00000000-0005-0000-0000-000071560000}"/>
    <cellStyle name="40% - Accent1 35 3 3" xfId="15534" xr:uid="{00000000-0005-0000-0000-000072560000}"/>
    <cellStyle name="40% - Accent1 35 3 3 2" xfId="37799" xr:uid="{00000000-0005-0000-0000-000073560000}"/>
    <cellStyle name="40% - Accent1 35 3 4" xfId="26707" xr:uid="{00000000-0005-0000-0000-000074560000}"/>
    <cellStyle name="40% - Accent1 35 4" xfId="2628" xr:uid="{00000000-0005-0000-0000-000075560000}"/>
    <cellStyle name="40% - Accent1 35 4 2" xfId="7211" xr:uid="{00000000-0005-0000-0000-000076560000}"/>
    <cellStyle name="40% - Accent1 35 4 2 2" xfId="18308" xr:uid="{00000000-0005-0000-0000-000077560000}"/>
    <cellStyle name="40% - Accent1 35 4 2 2 2" xfId="40572" xr:uid="{00000000-0005-0000-0000-000078560000}"/>
    <cellStyle name="40% - Accent1 35 4 2 3" xfId="29480" xr:uid="{00000000-0005-0000-0000-000079560000}"/>
    <cellStyle name="40% - Accent1 35 4 3" xfId="13725" xr:uid="{00000000-0005-0000-0000-00007A560000}"/>
    <cellStyle name="40% - Accent1 35 4 3 2" xfId="35990" xr:uid="{00000000-0005-0000-0000-00007B560000}"/>
    <cellStyle name="40% - Accent1 35 4 4" xfId="24898" xr:uid="{00000000-0005-0000-0000-00007C560000}"/>
    <cellStyle name="40% - Accent1 35 5" xfId="5362" xr:uid="{00000000-0005-0000-0000-00007D560000}"/>
    <cellStyle name="40% - Accent1 35 5 2" xfId="16459" xr:uid="{00000000-0005-0000-0000-00007E560000}"/>
    <cellStyle name="40% - Accent1 35 5 2 2" xfId="38723" xr:uid="{00000000-0005-0000-0000-00007F560000}"/>
    <cellStyle name="40% - Accent1 35 5 3" xfId="27631" xr:uid="{00000000-0005-0000-0000-000080560000}"/>
    <cellStyle name="40% - Accent1 35 6" xfId="11874" xr:uid="{00000000-0005-0000-0000-000081560000}"/>
    <cellStyle name="40% - Accent1 35 6 2" xfId="34140" xr:uid="{00000000-0005-0000-0000-000082560000}"/>
    <cellStyle name="40% - Accent1 35 7" xfId="23048" xr:uid="{00000000-0005-0000-0000-000083560000}"/>
    <cellStyle name="40% - Accent1 36" xfId="774" xr:uid="{00000000-0005-0000-0000-000084560000}"/>
    <cellStyle name="40% - Accent1 36 2" xfId="1711" xr:uid="{00000000-0005-0000-0000-000085560000}"/>
    <cellStyle name="40% - Accent1 36 2 2" xfId="3526" xr:uid="{00000000-0005-0000-0000-000086560000}"/>
    <cellStyle name="40% - Accent1 36 2 2 2" xfId="8109" xr:uid="{00000000-0005-0000-0000-000087560000}"/>
    <cellStyle name="40% - Accent1 36 2 2 2 2" xfId="19206" xr:uid="{00000000-0005-0000-0000-000088560000}"/>
    <cellStyle name="40% - Accent1 36 2 2 2 2 2" xfId="41470" xr:uid="{00000000-0005-0000-0000-000089560000}"/>
    <cellStyle name="40% - Accent1 36 2 2 2 3" xfId="30378" xr:uid="{00000000-0005-0000-0000-00008A560000}"/>
    <cellStyle name="40% - Accent1 36 2 2 3" xfId="14623" xr:uid="{00000000-0005-0000-0000-00008B560000}"/>
    <cellStyle name="40% - Accent1 36 2 2 3 2" xfId="36888" xr:uid="{00000000-0005-0000-0000-00008C560000}"/>
    <cellStyle name="40% - Accent1 36 2 2 4" xfId="25796" xr:uid="{00000000-0005-0000-0000-00008D560000}"/>
    <cellStyle name="40% - Accent1 36 2 3" xfId="6300" xr:uid="{00000000-0005-0000-0000-00008E560000}"/>
    <cellStyle name="40% - Accent1 36 2 3 2" xfId="17397" xr:uid="{00000000-0005-0000-0000-00008F560000}"/>
    <cellStyle name="40% - Accent1 36 2 3 2 2" xfId="39661" xr:uid="{00000000-0005-0000-0000-000090560000}"/>
    <cellStyle name="40% - Accent1 36 2 3 3" xfId="28569" xr:uid="{00000000-0005-0000-0000-000091560000}"/>
    <cellStyle name="40% - Accent1 36 2 4" xfId="12813" xr:uid="{00000000-0005-0000-0000-000092560000}"/>
    <cellStyle name="40% - Accent1 36 2 4 2" xfId="35078" xr:uid="{00000000-0005-0000-0000-000093560000}"/>
    <cellStyle name="40% - Accent1 36 2 5" xfId="23986" xr:uid="{00000000-0005-0000-0000-000094560000}"/>
    <cellStyle name="40% - Accent1 36 3" xfId="4450" xr:uid="{00000000-0005-0000-0000-000095560000}"/>
    <cellStyle name="40% - Accent1 36 3 2" xfId="9033" xr:uid="{00000000-0005-0000-0000-000096560000}"/>
    <cellStyle name="40% - Accent1 36 3 2 2" xfId="20130" xr:uid="{00000000-0005-0000-0000-000097560000}"/>
    <cellStyle name="40% - Accent1 36 3 2 2 2" xfId="42394" xr:uid="{00000000-0005-0000-0000-000098560000}"/>
    <cellStyle name="40% - Accent1 36 3 2 3" xfId="31302" xr:uid="{00000000-0005-0000-0000-000099560000}"/>
    <cellStyle name="40% - Accent1 36 3 3" xfId="15547" xr:uid="{00000000-0005-0000-0000-00009A560000}"/>
    <cellStyle name="40% - Accent1 36 3 3 2" xfId="37812" xr:uid="{00000000-0005-0000-0000-00009B560000}"/>
    <cellStyle name="40% - Accent1 36 3 4" xfId="26720" xr:uid="{00000000-0005-0000-0000-00009C560000}"/>
    <cellStyle name="40% - Accent1 36 4" xfId="2641" xr:uid="{00000000-0005-0000-0000-00009D560000}"/>
    <cellStyle name="40% - Accent1 36 4 2" xfId="7224" xr:uid="{00000000-0005-0000-0000-00009E560000}"/>
    <cellStyle name="40% - Accent1 36 4 2 2" xfId="18321" xr:uid="{00000000-0005-0000-0000-00009F560000}"/>
    <cellStyle name="40% - Accent1 36 4 2 2 2" xfId="40585" xr:uid="{00000000-0005-0000-0000-0000A0560000}"/>
    <cellStyle name="40% - Accent1 36 4 2 3" xfId="29493" xr:uid="{00000000-0005-0000-0000-0000A1560000}"/>
    <cellStyle name="40% - Accent1 36 4 3" xfId="13738" xr:uid="{00000000-0005-0000-0000-0000A2560000}"/>
    <cellStyle name="40% - Accent1 36 4 3 2" xfId="36003" xr:uid="{00000000-0005-0000-0000-0000A3560000}"/>
    <cellStyle name="40% - Accent1 36 4 4" xfId="24911" xr:uid="{00000000-0005-0000-0000-0000A4560000}"/>
    <cellStyle name="40% - Accent1 36 5" xfId="5375" xr:uid="{00000000-0005-0000-0000-0000A5560000}"/>
    <cellStyle name="40% - Accent1 36 5 2" xfId="16472" xr:uid="{00000000-0005-0000-0000-0000A6560000}"/>
    <cellStyle name="40% - Accent1 36 5 2 2" xfId="38736" xr:uid="{00000000-0005-0000-0000-0000A7560000}"/>
    <cellStyle name="40% - Accent1 36 5 3" xfId="27644" xr:uid="{00000000-0005-0000-0000-0000A8560000}"/>
    <cellStyle name="40% - Accent1 36 6" xfId="11887" xr:uid="{00000000-0005-0000-0000-0000A9560000}"/>
    <cellStyle name="40% - Accent1 36 6 2" xfId="34153" xr:uid="{00000000-0005-0000-0000-0000AA560000}"/>
    <cellStyle name="40% - Accent1 36 7" xfId="23061" xr:uid="{00000000-0005-0000-0000-0000AB560000}"/>
    <cellStyle name="40% - Accent1 37" xfId="787" xr:uid="{00000000-0005-0000-0000-0000AC560000}"/>
    <cellStyle name="40% - Accent1 37 2" xfId="1724" xr:uid="{00000000-0005-0000-0000-0000AD560000}"/>
    <cellStyle name="40% - Accent1 37 2 2" xfId="3539" xr:uid="{00000000-0005-0000-0000-0000AE560000}"/>
    <cellStyle name="40% - Accent1 37 2 2 2" xfId="8122" xr:uid="{00000000-0005-0000-0000-0000AF560000}"/>
    <cellStyle name="40% - Accent1 37 2 2 2 2" xfId="19219" xr:uid="{00000000-0005-0000-0000-0000B0560000}"/>
    <cellStyle name="40% - Accent1 37 2 2 2 2 2" xfId="41483" xr:uid="{00000000-0005-0000-0000-0000B1560000}"/>
    <cellStyle name="40% - Accent1 37 2 2 2 3" xfId="30391" xr:uid="{00000000-0005-0000-0000-0000B2560000}"/>
    <cellStyle name="40% - Accent1 37 2 2 3" xfId="14636" xr:uid="{00000000-0005-0000-0000-0000B3560000}"/>
    <cellStyle name="40% - Accent1 37 2 2 3 2" xfId="36901" xr:uid="{00000000-0005-0000-0000-0000B4560000}"/>
    <cellStyle name="40% - Accent1 37 2 2 4" xfId="25809" xr:uid="{00000000-0005-0000-0000-0000B5560000}"/>
    <cellStyle name="40% - Accent1 37 2 3" xfId="6313" xr:uid="{00000000-0005-0000-0000-0000B6560000}"/>
    <cellStyle name="40% - Accent1 37 2 3 2" xfId="17410" xr:uid="{00000000-0005-0000-0000-0000B7560000}"/>
    <cellStyle name="40% - Accent1 37 2 3 2 2" xfId="39674" xr:uid="{00000000-0005-0000-0000-0000B8560000}"/>
    <cellStyle name="40% - Accent1 37 2 3 3" xfId="28582" xr:uid="{00000000-0005-0000-0000-0000B9560000}"/>
    <cellStyle name="40% - Accent1 37 2 4" xfId="12826" xr:uid="{00000000-0005-0000-0000-0000BA560000}"/>
    <cellStyle name="40% - Accent1 37 2 4 2" xfId="35091" xr:uid="{00000000-0005-0000-0000-0000BB560000}"/>
    <cellStyle name="40% - Accent1 37 2 5" xfId="23999" xr:uid="{00000000-0005-0000-0000-0000BC560000}"/>
    <cellStyle name="40% - Accent1 37 3" xfId="4463" xr:uid="{00000000-0005-0000-0000-0000BD560000}"/>
    <cellStyle name="40% - Accent1 37 3 2" xfId="9046" xr:uid="{00000000-0005-0000-0000-0000BE560000}"/>
    <cellStyle name="40% - Accent1 37 3 2 2" xfId="20143" xr:uid="{00000000-0005-0000-0000-0000BF560000}"/>
    <cellStyle name="40% - Accent1 37 3 2 2 2" xfId="42407" xr:uid="{00000000-0005-0000-0000-0000C0560000}"/>
    <cellStyle name="40% - Accent1 37 3 2 3" xfId="31315" xr:uid="{00000000-0005-0000-0000-0000C1560000}"/>
    <cellStyle name="40% - Accent1 37 3 3" xfId="15560" xr:uid="{00000000-0005-0000-0000-0000C2560000}"/>
    <cellStyle name="40% - Accent1 37 3 3 2" xfId="37825" xr:uid="{00000000-0005-0000-0000-0000C3560000}"/>
    <cellStyle name="40% - Accent1 37 3 4" xfId="26733" xr:uid="{00000000-0005-0000-0000-0000C4560000}"/>
    <cellStyle name="40% - Accent1 37 4" xfId="2654" xr:uid="{00000000-0005-0000-0000-0000C5560000}"/>
    <cellStyle name="40% - Accent1 37 4 2" xfId="7237" xr:uid="{00000000-0005-0000-0000-0000C6560000}"/>
    <cellStyle name="40% - Accent1 37 4 2 2" xfId="18334" xr:uid="{00000000-0005-0000-0000-0000C7560000}"/>
    <cellStyle name="40% - Accent1 37 4 2 2 2" xfId="40598" xr:uid="{00000000-0005-0000-0000-0000C8560000}"/>
    <cellStyle name="40% - Accent1 37 4 2 3" xfId="29506" xr:uid="{00000000-0005-0000-0000-0000C9560000}"/>
    <cellStyle name="40% - Accent1 37 4 3" xfId="13751" xr:uid="{00000000-0005-0000-0000-0000CA560000}"/>
    <cellStyle name="40% - Accent1 37 4 3 2" xfId="36016" xr:uid="{00000000-0005-0000-0000-0000CB560000}"/>
    <cellStyle name="40% - Accent1 37 4 4" xfId="24924" xr:uid="{00000000-0005-0000-0000-0000CC560000}"/>
    <cellStyle name="40% - Accent1 37 5" xfId="5388" xr:uid="{00000000-0005-0000-0000-0000CD560000}"/>
    <cellStyle name="40% - Accent1 37 5 2" xfId="16485" xr:uid="{00000000-0005-0000-0000-0000CE560000}"/>
    <cellStyle name="40% - Accent1 37 5 2 2" xfId="38749" xr:uid="{00000000-0005-0000-0000-0000CF560000}"/>
    <cellStyle name="40% - Accent1 37 5 3" xfId="27657" xr:uid="{00000000-0005-0000-0000-0000D0560000}"/>
    <cellStyle name="40% - Accent1 37 6" xfId="11900" xr:uid="{00000000-0005-0000-0000-0000D1560000}"/>
    <cellStyle name="40% - Accent1 37 6 2" xfId="34166" xr:uid="{00000000-0005-0000-0000-0000D2560000}"/>
    <cellStyle name="40% - Accent1 37 7" xfId="23074" xr:uid="{00000000-0005-0000-0000-0000D3560000}"/>
    <cellStyle name="40% - Accent1 38" xfId="801" xr:uid="{00000000-0005-0000-0000-0000D4560000}"/>
    <cellStyle name="40% - Accent1 38 2" xfId="1738" xr:uid="{00000000-0005-0000-0000-0000D5560000}"/>
    <cellStyle name="40% - Accent1 38 2 2" xfId="3552" xr:uid="{00000000-0005-0000-0000-0000D6560000}"/>
    <cellStyle name="40% - Accent1 38 2 2 2" xfId="8135" xr:uid="{00000000-0005-0000-0000-0000D7560000}"/>
    <cellStyle name="40% - Accent1 38 2 2 2 2" xfId="19232" xr:uid="{00000000-0005-0000-0000-0000D8560000}"/>
    <cellStyle name="40% - Accent1 38 2 2 2 2 2" xfId="41496" xr:uid="{00000000-0005-0000-0000-0000D9560000}"/>
    <cellStyle name="40% - Accent1 38 2 2 2 3" xfId="30404" xr:uid="{00000000-0005-0000-0000-0000DA560000}"/>
    <cellStyle name="40% - Accent1 38 2 2 3" xfId="14649" xr:uid="{00000000-0005-0000-0000-0000DB560000}"/>
    <cellStyle name="40% - Accent1 38 2 2 3 2" xfId="36914" xr:uid="{00000000-0005-0000-0000-0000DC560000}"/>
    <cellStyle name="40% - Accent1 38 2 2 4" xfId="25822" xr:uid="{00000000-0005-0000-0000-0000DD560000}"/>
    <cellStyle name="40% - Accent1 38 2 3" xfId="6326" xr:uid="{00000000-0005-0000-0000-0000DE560000}"/>
    <cellStyle name="40% - Accent1 38 2 3 2" xfId="17423" xr:uid="{00000000-0005-0000-0000-0000DF560000}"/>
    <cellStyle name="40% - Accent1 38 2 3 2 2" xfId="39687" xr:uid="{00000000-0005-0000-0000-0000E0560000}"/>
    <cellStyle name="40% - Accent1 38 2 3 3" xfId="28595" xr:uid="{00000000-0005-0000-0000-0000E1560000}"/>
    <cellStyle name="40% - Accent1 38 2 4" xfId="12839" xr:uid="{00000000-0005-0000-0000-0000E2560000}"/>
    <cellStyle name="40% - Accent1 38 2 4 2" xfId="35104" xr:uid="{00000000-0005-0000-0000-0000E3560000}"/>
    <cellStyle name="40% - Accent1 38 2 5" xfId="24012" xr:uid="{00000000-0005-0000-0000-0000E4560000}"/>
    <cellStyle name="40% - Accent1 38 3" xfId="4476" xr:uid="{00000000-0005-0000-0000-0000E5560000}"/>
    <cellStyle name="40% - Accent1 38 3 2" xfId="9059" xr:uid="{00000000-0005-0000-0000-0000E6560000}"/>
    <cellStyle name="40% - Accent1 38 3 2 2" xfId="20156" xr:uid="{00000000-0005-0000-0000-0000E7560000}"/>
    <cellStyle name="40% - Accent1 38 3 2 2 2" xfId="42420" xr:uid="{00000000-0005-0000-0000-0000E8560000}"/>
    <cellStyle name="40% - Accent1 38 3 2 3" xfId="31328" xr:uid="{00000000-0005-0000-0000-0000E9560000}"/>
    <cellStyle name="40% - Accent1 38 3 3" xfId="15573" xr:uid="{00000000-0005-0000-0000-0000EA560000}"/>
    <cellStyle name="40% - Accent1 38 3 3 2" xfId="37838" xr:uid="{00000000-0005-0000-0000-0000EB560000}"/>
    <cellStyle name="40% - Accent1 38 3 4" xfId="26746" xr:uid="{00000000-0005-0000-0000-0000EC560000}"/>
    <cellStyle name="40% - Accent1 38 4" xfId="2667" xr:uid="{00000000-0005-0000-0000-0000ED560000}"/>
    <cellStyle name="40% - Accent1 38 4 2" xfId="7250" xr:uid="{00000000-0005-0000-0000-0000EE560000}"/>
    <cellStyle name="40% - Accent1 38 4 2 2" xfId="18347" xr:uid="{00000000-0005-0000-0000-0000EF560000}"/>
    <cellStyle name="40% - Accent1 38 4 2 2 2" xfId="40611" xr:uid="{00000000-0005-0000-0000-0000F0560000}"/>
    <cellStyle name="40% - Accent1 38 4 2 3" xfId="29519" xr:uid="{00000000-0005-0000-0000-0000F1560000}"/>
    <cellStyle name="40% - Accent1 38 4 3" xfId="13764" xr:uid="{00000000-0005-0000-0000-0000F2560000}"/>
    <cellStyle name="40% - Accent1 38 4 3 2" xfId="36029" xr:uid="{00000000-0005-0000-0000-0000F3560000}"/>
    <cellStyle name="40% - Accent1 38 4 4" xfId="24937" xr:uid="{00000000-0005-0000-0000-0000F4560000}"/>
    <cellStyle name="40% - Accent1 38 5" xfId="5401" xr:uid="{00000000-0005-0000-0000-0000F5560000}"/>
    <cellStyle name="40% - Accent1 38 5 2" xfId="16498" xr:uid="{00000000-0005-0000-0000-0000F6560000}"/>
    <cellStyle name="40% - Accent1 38 5 2 2" xfId="38762" xr:uid="{00000000-0005-0000-0000-0000F7560000}"/>
    <cellStyle name="40% - Accent1 38 5 3" xfId="27670" xr:uid="{00000000-0005-0000-0000-0000F8560000}"/>
    <cellStyle name="40% - Accent1 38 6" xfId="11913" xr:uid="{00000000-0005-0000-0000-0000F9560000}"/>
    <cellStyle name="40% - Accent1 38 6 2" xfId="34179" xr:uid="{00000000-0005-0000-0000-0000FA560000}"/>
    <cellStyle name="40% - Accent1 38 7" xfId="23087" xr:uid="{00000000-0005-0000-0000-0000FB560000}"/>
    <cellStyle name="40% - Accent1 39" xfId="814" xr:uid="{00000000-0005-0000-0000-0000FC560000}"/>
    <cellStyle name="40% - Accent1 39 2" xfId="1751" xr:uid="{00000000-0005-0000-0000-0000FD560000}"/>
    <cellStyle name="40% - Accent1 39 2 2" xfId="3565" xr:uid="{00000000-0005-0000-0000-0000FE560000}"/>
    <cellStyle name="40% - Accent1 39 2 2 2" xfId="8148" xr:uid="{00000000-0005-0000-0000-0000FF560000}"/>
    <cellStyle name="40% - Accent1 39 2 2 2 2" xfId="19245" xr:uid="{00000000-0005-0000-0000-000000570000}"/>
    <cellStyle name="40% - Accent1 39 2 2 2 2 2" xfId="41509" xr:uid="{00000000-0005-0000-0000-000001570000}"/>
    <cellStyle name="40% - Accent1 39 2 2 2 3" xfId="30417" xr:uid="{00000000-0005-0000-0000-000002570000}"/>
    <cellStyle name="40% - Accent1 39 2 2 3" xfId="14662" xr:uid="{00000000-0005-0000-0000-000003570000}"/>
    <cellStyle name="40% - Accent1 39 2 2 3 2" xfId="36927" xr:uid="{00000000-0005-0000-0000-000004570000}"/>
    <cellStyle name="40% - Accent1 39 2 2 4" xfId="25835" xr:uid="{00000000-0005-0000-0000-000005570000}"/>
    <cellStyle name="40% - Accent1 39 2 3" xfId="6339" xr:uid="{00000000-0005-0000-0000-000006570000}"/>
    <cellStyle name="40% - Accent1 39 2 3 2" xfId="17436" xr:uid="{00000000-0005-0000-0000-000007570000}"/>
    <cellStyle name="40% - Accent1 39 2 3 2 2" xfId="39700" xr:uid="{00000000-0005-0000-0000-000008570000}"/>
    <cellStyle name="40% - Accent1 39 2 3 3" xfId="28608" xr:uid="{00000000-0005-0000-0000-000009570000}"/>
    <cellStyle name="40% - Accent1 39 2 4" xfId="12852" xr:uid="{00000000-0005-0000-0000-00000A570000}"/>
    <cellStyle name="40% - Accent1 39 2 4 2" xfId="35117" xr:uid="{00000000-0005-0000-0000-00000B570000}"/>
    <cellStyle name="40% - Accent1 39 2 5" xfId="24025" xr:uid="{00000000-0005-0000-0000-00000C570000}"/>
    <cellStyle name="40% - Accent1 39 3" xfId="4489" xr:uid="{00000000-0005-0000-0000-00000D570000}"/>
    <cellStyle name="40% - Accent1 39 3 2" xfId="9072" xr:uid="{00000000-0005-0000-0000-00000E570000}"/>
    <cellStyle name="40% - Accent1 39 3 2 2" xfId="20169" xr:uid="{00000000-0005-0000-0000-00000F570000}"/>
    <cellStyle name="40% - Accent1 39 3 2 2 2" xfId="42433" xr:uid="{00000000-0005-0000-0000-000010570000}"/>
    <cellStyle name="40% - Accent1 39 3 2 3" xfId="31341" xr:uid="{00000000-0005-0000-0000-000011570000}"/>
    <cellStyle name="40% - Accent1 39 3 3" xfId="15586" xr:uid="{00000000-0005-0000-0000-000012570000}"/>
    <cellStyle name="40% - Accent1 39 3 3 2" xfId="37851" xr:uid="{00000000-0005-0000-0000-000013570000}"/>
    <cellStyle name="40% - Accent1 39 3 4" xfId="26759" xr:uid="{00000000-0005-0000-0000-000014570000}"/>
    <cellStyle name="40% - Accent1 39 4" xfId="2680" xr:uid="{00000000-0005-0000-0000-000015570000}"/>
    <cellStyle name="40% - Accent1 39 4 2" xfId="7263" xr:uid="{00000000-0005-0000-0000-000016570000}"/>
    <cellStyle name="40% - Accent1 39 4 2 2" xfId="18360" xr:uid="{00000000-0005-0000-0000-000017570000}"/>
    <cellStyle name="40% - Accent1 39 4 2 2 2" xfId="40624" xr:uid="{00000000-0005-0000-0000-000018570000}"/>
    <cellStyle name="40% - Accent1 39 4 2 3" xfId="29532" xr:uid="{00000000-0005-0000-0000-000019570000}"/>
    <cellStyle name="40% - Accent1 39 4 3" xfId="13777" xr:uid="{00000000-0005-0000-0000-00001A570000}"/>
    <cellStyle name="40% - Accent1 39 4 3 2" xfId="36042" xr:uid="{00000000-0005-0000-0000-00001B570000}"/>
    <cellStyle name="40% - Accent1 39 4 4" xfId="24950" xr:uid="{00000000-0005-0000-0000-00001C570000}"/>
    <cellStyle name="40% - Accent1 39 5" xfId="5414" xr:uid="{00000000-0005-0000-0000-00001D570000}"/>
    <cellStyle name="40% - Accent1 39 5 2" xfId="16511" xr:uid="{00000000-0005-0000-0000-00001E570000}"/>
    <cellStyle name="40% - Accent1 39 5 2 2" xfId="38775" xr:uid="{00000000-0005-0000-0000-00001F570000}"/>
    <cellStyle name="40% - Accent1 39 5 3" xfId="27683" xr:uid="{00000000-0005-0000-0000-000020570000}"/>
    <cellStyle name="40% - Accent1 39 6" xfId="11926" xr:uid="{00000000-0005-0000-0000-000021570000}"/>
    <cellStyle name="40% - Accent1 39 6 2" xfId="34192" xr:uid="{00000000-0005-0000-0000-000022570000}"/>
    <cellStyle name="40% - Accent1 39 7" xfId="23100" xr:uid="{00000000-0005-0000-0000-000023570000}"/>
    <cellStyle name="40% - Accent1 4" xfId="113" xr:uid="{00000000-0005-0000-0000-000024570000}"/>
    <cellStyle name="40% - Accent1 4 2" xfId="1290" xr:uid="{00000000-0005-0000-0000-000025570000}"/>
    <cellStyle name="40% - Accent1 4 2 2" xfId="3110" xr:uid="{00000000-0005-0000-0000-000026570000}"/>
    <cellStyle name="40% - Accent1 4 2 2 2" xfId="7693" xr:uid="{00000000-0005-0000-0000-000027570000}"/>
    <cellStyle name="40% - Accent1 4 2 2 2 2" xfId="18790" xr:uid="{00000000-0005-0000-0000-000028570000}"/>
    <cellStyle name="40% - Accent1 4 2 2 2 2 2" xfId="41054" xr:uid="{00000000-0005-0000-0000-000029570000}"/>
    <cellStyle name="40% - Accent1 4 2 2 2 3" xfId="29962" xr:uid="{00000000-0005-0000-0000-00002A570000}"/>
    <cellStyle name="40% - Accent1 4 2 2 3" xfId="14207" xr:uid="{00000000-0005-0000-0000-00002B570000}"/>
    <cellStyle name="40% - Accent1 4 2 2 3 2" xfId="36472" xr:uid="{00000000-0005-0000-0000-00002C570000}"/>
    <cellStyle name="40% - Accent1 4 2 2 4" xfId="25380" xr:uid="{00000000-0005-0000-0000-00002D570000}"/>
    <cellStyle name="40% - Accent1 4 2 3" xfId="5884" xr:uid="{00000000-0005-0000-0000-00002E570000}"/>
    <cellStyle name="40% - Accent1 4 2 3 2" xfId="16981" xr:uid="{00000000-0005-0000-0000-00002F570000}"/>
    <cellStyle name="40% - Accent1 4 2 3 2 2" xfId="39245" xr:uid="{00000000-0005-0000-0000-000030570000}"/>
    <cellStyle name="40% - Accent1 4 2 3 3" xfId="28153" xr:uid="{00000000-0005-0000-0000-000031570000}"/>
    <cellStyle name="40% - Accent1 4 2 4" xfId="12397" xr:uid="{00000000-0005-0000-0000-000032570000}"/>
    <cellStyle name="40% - Accent1 4 2 4 2" xfId="34662" xr:uid="{00000000-0005-0000-0000-000033570000}"/>
    <cellStyle name="40% - Accent1 4 2 5" xfId="23570" xr:uid="{00000000-0005-0000-0000-000034570000}"/>
    <cellStyle name="40% - Accent1 4 3" xfId="4034" xr:uid="{00000000-0005-0000-0000-000035570000}"/>
    <cellStyle name="40% - Accent1 4 3 2" xfId="8617" xr:uid="{00000000-0005-0000-0000-000036570000}"/>
    <cellStyle name="40% - Accent1 4 3 2 2" xfId="19714" xr:uid="{00000000-0005-0000-0000-000037570000}"/>
    <cellStyle name="40% - Accent1 4 3 2 2 2" xfId="41978" xr:uid="{00000000-0005-0000-0000-000038570000}"/>
    <cellStyle name="40% - Accent1 4 3 2 3" xfId="30886" xr:uid="{00000000-0005-0000-0000-000039570000}"/>
    <cellStyle name="40% - Accent1 4 3 3" xfId="15131" xr:uid="{00000000-0005-0000-0000-00003A570000}"/>
    <cellStyle name="40% - Accent1 4 3 3 2" xfId="37396" xr:uid="{00000000-0005-0000-0000-00003B570000}"/>
    <cellStyle name="40% - Accent1 4 3 4" xfId="26304" xr:uid="{00000000-0005-0000-0000-00003C570000}"/>
    <cellStyle name="40% - Accent1 4 4" xfId="2225" xr:uid="{00000000-0005-0000-0000-00003D570000}"/>
    <cellStyle name="40% - Accent1 4 4 2" xfId="6808" xr:uid="{00000000-0005-0000-0000-00003E570000}"/>
    <cellStyle name="40% - Accent1 4 4 2 2" xfId="17905" xr:uid="{00000000-0005-0000-0000-00003F570000}"/>
    <cellStyle name="40% - Accent1 4 4 2 2 2" xfId="40169" xr:uid="{00000000-0005-0000-0000-000040570000}"/>
    <cellStyle name="40% - Accent1 4 4 2 3" xfId="29077" xr:uid="{00000000-0005-0000-0000-000041570000}"/>
    <cellStyle name="40% - Accent1 4 4 3" xfId="13322" xr:uid="{00000000-0005-0000-0000-000042570000}"/>
    <cellStyle name="40% - Accent1 4 4 3 2" xfId="35587" xr:uid="{00000000-0005-0000-0000-000043570000}"/>
    <cellStyle name="40% - Accent1 4 4 4" xfId="24495" xr:uid="{00000000-0005-0000-0000-000044570000}"/>
    <cellStyle name="40% - Accent1 4 5" xfId="4959" xr:uid="{00000000-0005-0000-0000-000045570000}"/>
    <cellStyle name="40% - Accent1 4 5 2" xfId="16056" xr:uid="{00000000-0005-0000-0000-000046570000}"/>
    <cellStyle name="40% - Accent1 4 5 2 2" xfId="38320" xr:uid="{00000000-0005-0000-0000-000047570000}"/>
    <cellStyle name="40% - Accent1 4 5 3" xfId="27228" xr:uid="{00000000-0005-0000-0000-000048570000}"/>
    <cellStyle name="40% - Accent1 4 6" xfId="366" xr:uid="{00000000-0005-0000-0000-000049570000}"/>
    <cellStyle name="40% - Accent1 4 6 2" xfId="11484" xr:uid="{00000000-0005-0000-0000-00004A570000}"/>
    <cellStyle name="40% - Accent1 4 6 2 2" xfId="33750" xr:uid="{00000000-0005-0000-0000-00004B570000}"/>
    <cellStyle name="40% - Accent1 4 6 3" xfId="22658" xr:uid="{00000000-0005-0000-0000-00004C570000}"/>
    <cellStyle name="40% - Accent1 4 7" xfId="11235" xr:uid="{00000000-0005-0000-0000-00004D570000}"/>
    <cellStyle name="40% - Accent1 4 7 2" xfId="33501" xr:uid="{00000000-0005-0000-0000-00004E570000}"/>
    <cellStyle name="40% - Accent1 4 8" xfId="22409" xr:uid="{00000000-0005-0000-0000-00004F570000}"/>
    <cellStyle name="40% - Accent1 40" xfId="827" xr:uid="{00000000-0005-0000-0000-000050570000}"/>
    <cellStyle name="40% - Accent1 40 2" xfId="1764" xr:uid="{00000000-0005-0000-0000-000051570000}"/>
    <cellStyle name="40% - Accent1 40 2 2" xfId="3578" xr:uid="{00000000-0005-0000-0000-000052570000}"/>
    <cellStyle name="40% - Accent1 40 2 2 2" xfId="8161" xr:uid="{00000000-0005-0000-0000-000053570000}"/>
    <cellStyle name="40% - Accent1 40 2 2 2 2" xfId="19258" xr:uid="{00000000-0005-0000-0000-000054570000}"/>
    <cellStyle name="40% - Accent1 40 2 2 2 2 2" xfId="41522" xr:uid="{00000000-0005-0000-0000-000055570000}"/>
    <cellStyle name="40% - Accent1 40 2 2 2 3" xfId="30430" xr:uid="{00000000-0005-0000-0000-000056570000}"/>
    <cellStyle name="40% - Accent1 40 2 2 3" xfId="14675" xr:uid="{00000000-0005-0000-0000-000057570000}"/>
    <cellStyle name="40% - Accent1 40 2 2 3 2" xfId="36940" xr:uid="{00000000-0005-0000-0000-000058570000}"/>
    <cellStyle name="40% - Accent1 40 2 2 4" xfId="25848" xr:uid="{00000000-0005-0000-0000-000059570000}"/>
    <cellStyle name="40% - Accent1 40 2 3" xfId="6352" xr:uid="{00000000-0005-0000-0000-00005A570000}"/>
    <cellStyle name="40% - Accent1 40 2 3 2" xfId="17449" xr:uid="{00000000-0005-0000-0000-00005B570000}"/>
    <cellStyle name="40% - Accent1 40 2 3 2 2" xfId="39713" xr:uid="{00000000-0005-0000-0000-00005C570000}"/>
    <cellStyle name="40% - Accent1 40 2 3 3" xfId="28621" xr:uid="{00000000-0005-0000-0000-00005D570000}"/>
    <cellStyle name="40% - Accent1 40 2 4" xfId="12865" xr:uid="{00000000-0005-0000-0000-00005E570000}"/>
    <cellStyle name="40% - Accent1 40 2 4 2" xfId="35130" xr:uid="{00000000-0005-0000-0000-00005F570000}"/>
    <cellStyle name="40% - Accent1 40 2 5" xfId="24038" xr:uid="{00000000-0005-0000-0000-000060570000}"/>
    <cellStyle name="40% - Accent1 40 3" xfId="4502" xr:uid="{00000000-0005-0000-0000-000061570000}"/>
    <cellStyle name="40% - Accent1 40 3 2" xfId="9085" xr:uid="{00000000-0005-0000-0000-000062570000}"/>
    <cellStyle name="40% - Accent1 40 3 2 2" xfId="20182" xr:uid="{00000000-0005-0000-0000-000063570000}"/>
    <cellStyle name="40% - Accent1 40 3 2 2 2" xfId="42446" xr:uid="{00000000-0005-0000-0000-000064570000}"/>
    <cellStyle name="40% - Accent1 40 3 2 3" xfId="31354" xr:uid="{00000000-0005-0000-0000-000065570000}"/>
    <cellStyle name="40% - Accent1 40 3 3" xfId="15599" xr:uid="{00000000-0005-0000-0000-000066570000}"/>
    <cellStyle name="40% - Accent1 40 3 3 2" xfId="37864" xr:uid="{00000000-0005-0000-0000-000067570000}"/>
    <cellStyle name="40% - Accent1 40 3 4" xfId="26772" xr:uid="{00000000-0005-0000-0000-000068570000}"/>
    <cellStyle name="40% - Accent1 40 4" xfId="2693" xr:uid="{00000000-0005-0000-0000-000069570000}"/>
    <cellStyle name="40% - Accent1 40 4 2" xfId="7276" xr:uid="{00000000-0005-0000-0000-00006A570000}"/>
    <cellStyle name="40% - Accent1 40 4 2 2" xfId="18373" xr:uid="{00000000-0005-0000-0000-00006B570000}"/>
    <cellStyle name="40% - Accent1 40 4 2 2 2" xfId="40637" xr:uid="{00000000-0005-0000-0000-00006C570000}"/>
    <cellStyle name="40% - Accent1 40 4 2 3" xfId="29545" xr:uid="{00000000-0005-0000-0000-00006D570000}"/>
    <cellStyle name="40% - Accent1 40 4 3" xfId="13790" xr:uid="{00000000-0005-0000-0000-00006E570000}"/>
    <cellStyle name="40% - Accent1 40 4 3 2" xfId="36055" xr:uid="{00000000-0005-0000-0000-00006F570000}"/>
    <cellStyle name="40% - Accent1 40 4 4" xfId="24963" xr:uid="{00000000-0005-0000-0000-000070570000}"/>
    <cellStyle name="40% - Accent1 40 5" xfId="5427" xr:uid="{00000000-0005-0000-0000-000071570000}"/>
    <cellStyle name="40% - Accent1 40 5 2" xfId="16524" xr:uid="{00000000-0005-0000-0000-000072570000}"/>
    <cellStyle name="40% - Accent1 40 5 2 2" xfId="38788" xr:uid="{00000000-0005-0000-0000-000073570000}"/>
    <cellStyle name="40% - Accent1 40 5 3" xfId="27696" xr:uid="{00000000-0005-0000-0000-000074570000}"/>
    <cellStyle name="40% - Accent1 40 6" xfId="11939" xr:uid="{00000000-0005-0000-0000-000075570000}"/>
    <cellStyle name="40% - Accent1 40 6 2" xfId="34205" xr:uid="{00000000-0005-0000-0000-000076570000}"/>
    <cellStyle name="40% - Accent1 40 7" xfId="23113" xr:uid="{00000000-0005-0000-0000-000077570000}"/>
    <cellStyle name="40% - Accent1 41" xfId="840" xr:uid="{00000000-0005-0000-0000-000078570000}"/>
    <cellStyle name="40% - Accent1 41 2" xfId="1777" xr:uid="{00000000-0005-0000-0000-000079570000}"/>
    <cellStyle name="40% - Accent1 41 2 2" xfId="3591" xr:uid="{00000000-0005-0000-0000-00007A570000}"/>
    <cellStyle name="40% - Accent1 41 2 2 2" xfId="8174" xr:uid="{00000000-0005-0000-0000-00007B570000}"/>
    <cellStyle name="40% - Accent1 41 2 2 2 2" xfId="19271" xr:uid="{00000000-0005-0000-0000-00007C570000}"/>
    <cellStyle name="40% - Accent1 41 2 2 2 2 2" xfId="41535" xr:uid="{00000000-0005-0000-0000-00007D570000}"/>
    <cellStyle name="40% - Accent1 41 2 2 2 3" xfId="30443" xr:uid="{00000000-0005-0000-0000-00007E570000}"/>
    <cellStyle name="40% - Accent1 41 2 2 3" xfId="14688" xr:uid="{00000000-0005-0000-0000-00007F570000}"/>
    <cellStyle name="40% - Accent1 41 2 2 3 2" xfId="36953" xr:uid="{00000000-0005-0000-0000-000080570000}"/>
    <cellStyle name="40% - Accent1 41 2 2 4" xfId="25861" xr:uid="{00000000-0005-0000-0000-000081570000}"/>
    <cellStyle name="40% - Accent1 41 2 3" xfId="6365" xr:uid="{00000000-0005-0000-0000-000082570000}"/>
    <cellStyle name="40% - Accent1 41 2 3 2" xfId="17462" xr:uid="{00000000-0005-0000-0000-000083570000}"/>
    <cellStyle name="40% - Accent1 41 2 3 2 2" xfId="39726" xr:uid="{00000000-0005-0000-0000-000084570000}"/>
    <cellStyle name="40% - Accent1 41 2 3 3" xfId="28634" xr:uid="{00000000-0005-0000-0000-000085570000}"/>
    <cellStyle name="40% - Accent1 41 2 4" xfId="12878" xr:uid="{00000000-0005-0000-0000-000086570000}"/>
    <cellStyle name="40% - Accent1 41 2 4 2" xfId="35143" xr:uid="{00000000-0005-0000-0000-000087570000}"/>
    <cellStyle name="40% - Accent1 41 2 5" xfId="24051" xr:uid="{00000000-0005-0000-0000-000088570000}"/>
    <cellStyle name="40% - Accent1 41 3" xfId="4515" xr:uid="{00000000-0005-0000-0000-000089570000}"/>
    <cellStyle name="40% - Accent1 41 3 2" xfId="9098" xr:uid="{00000000-0005-0000-0000-00008A570000}"/>
    <cellStyle name="40% - Accent1 41 3 2 2" xfId="20195" xr:uid="{00000000-0005-0000-0000-00008B570000}"/>
    <cellStyle name="40% - Accent1 41 3 2 2 2" xfId="42459" xr:uid="{00000000-0005-0000-0000-00008C570000}"/>
    <cellStyle name="40% - Accent1 41 3 2 3" xfId="31367" xr:uid="{00000000-0005-0000-0000-00008D570000}"/>
    <cellStyle name="40% - Accent1 41 3 3" xfId="15612" xr:uid="{00000000-0005-0000-0000-00008E570000}"/>
    <cellStyle name="40% - Accent1 41 3 3 2" xfId="37877" xr:uid="{00000000-0005-0000-0000-00008F570000}"/>
    <cellStyle name="40% - Accent1 41 3 4" xfId="26785" xr:uid="{00000000-0005-0000-0000-000090570000}"/>
    <cellStyle name="40% - Accent1 41 4" xfId="2706" xr:uid="{00000000-0005-0000-0000-000091570000}"/>
    <cellStyle name="40% - Accent1 41 4 2" xfId="7289" xr:uid="{00000000-0005-0000-0000-000092570000}"/>
    <cellStyle name="40% - Accent1 41 4 2 2" xfId="18386" xr:uid="{00000000-0005-0000-0000-000093570000}"/>
    <cellStyle name="40% - Accent1 41 4 2 2 2" xfId="40650" xr:uid="{00000000-0005-0000-0000-000094570000}"/>
    <cellStyle name="40% - Accent1 41 4 2 3" xfId="29558" xr:uid="{00000000-0005-0000-0000-000095570000}"/>
    <cellStyle name="40% - Accent1 41 4 3" xfId="13803" xr:uid="{00000000-0005-0000-0000-000096570000}"/>
    <cellStyle name="40% - Accent1 41 4 3 2" xfId="36068" xr:uid="{00000000-0005-0000-0000-000097570000}"/>
    <cellStyle name="40% - Accent1 41 4 4" xfId="24976" xr:uid="{00000000-0005-0000-0000-000098570000}"/>
    <cellStyle name="40% - Accent1 41 5" xfId="5440" xr:uid="{00000000-0005-0000-0000-000099570000}"/>
    <cellStyle name="40% - Accent1 41 5 2" xfId="16537" xr:uid="{00000000-0005-0000-0000-00009A570000}"/>
    <cellStyle name="40% - Accent1 41 5 2 2" xfId="38801" xr:uid="{00000000-0005-0000-0000-00009B570000}"/>
    <cellStyle name="40% - Accent1 41 5 3" xfId="27709" xr:uid="{00000000-0005-0000-0000-00009C570000}"/>
    <cellStyle name="40% - Accent1 41 6" xfId="11952" xr:uid="{00000000-0005-0000-0000-00009D570000}"/>
    <cellStyle name="40% - Accent1 41 6 2" xfId="34218" xr:uid="{00000000-0005-0000-0000-00009E570000}"/>
    <cellStyle name="40% - Accent1 41 7" xfId="23126" xr:uid="{00000000-0005-0000-0000-00009F570000}"/>
    <cellStyle name="40% - Accent1 42" xfId="854" xr:uid="{00000000-0005-0000-0000-0000A0570000}"/>
    <cellStyle name="40% - Accent1 42 2" xfId="1791" xr:uid="{00000000-0005-0000-0000-0000A1570000}"/>
    <cellStyle name="40% - Accent1 42 2 2" xfId="3604" xr:uid="{00000000-0005-0000-0000-0000A2570000}"/>
    <cellStyle name="40% - Accent1 42 2 2 2" xfId="8187" xr:uid="{00000000-0005-0000-0000-0000A3570000}"/>
    <cellStyle name="40% - Accent1 42 2 2 2 2" xfId="19284" xr:uid="{00000000-0005-0000-0000-0000A4570000}"/>
    <cellStyle name="40% - Accent1 42 2 2 2 2 2" xfId="41548" xr:uid="{00000000-0005-0000-0000-0000A5570000}"/>
    <cellStyle name="40% - Accent1 42 2 2 2 3" xfId="30456" xr:uid="{00000000-0005-0000-0000-0000A6570000}"/>
    <cellStyle name="40% - Accent1 42 2 2 3" xfId="14701" xr:uid="{00000000-0005-0000-0000-0000A7570000}"/>
    <cellStyle name="40% - Accent1 42 2 2 3 2" xfId="36966" xr:uid="{00000000-0005-0000-0000-0000A8570000}"/>
    <cellStyle name="40% - Accent1 42 2 2 4" xfId="25874" xr:uid="{00000000-0005-0000-0000-0000A9570000}"/>
    <cellStyle name="40% - Accent1 42 2 3" xfId="6378" xr:uid="{00000000-0005-0000-0000-0000AA570000}"/>
    <cellStyle name="40% - Accent1 42 2 3 2" xfId="17475" xr:uid="{00000000-0005-0000-0000-0000AB570000}"/>
    <cellStyle name="40% - Accent1 42 2 3 2 2" xfId="39739" xr:uid="{00000000-0005-0000-0000-0000AC570000}"/>
    <cellStyle name="40% - Accent1 42 2 3 3" xfId="28647" xr:uid="{00000000-0005-0000-0000-0000AD570000}"/>
    <cellStyle name="40% - Accent1 42 2 4" xfId="12891" xr:uid="{00000000-0005-0000-0000-0000AE570000}"/>
    <cellStyle name="40% - Accent1 42 2 4 2" xfId="35156" xr:uid="{00000000-0005-0000-0000-0000AF570000}"/>
    <cellStyle name="40% - Accent1 42 2 5" xfId="24064" xr:uid="{00000000-0005-0000-0000-0000B0570000}"/>
    <cellStyle name="40% - Accent1 42 3" xfId="4528" xr:uid="{00000000-0005-0000-0000-0000B1570000}"/>
    <cellStyle name="40% - Accent1 42 3 2" xfId="9111" xr:uid="{00000000-0005-0000-0000-0000B2570000}"/>
    <cellStyle name="40% - Accent1 42 3 2 2" xfId="20208" xr:uid="{00000000-0005-0000-0000-0000B3570000}"/>
    <cellStyle name="40% - Accent1 42 3 2 2 2" xfId="42472" xr:uid="{00000000-0005-0000-0000-0000B4570000}"/>
    <cellStyle name="40% - Accent1 42 3 2 3" xfId="31380" xr:uid="{00000000-0005-0000-0000-0000B5570000}"/>
    <cellStyle name="40% - Accent1 42 3 3" xfId="15625" xr:uid="{00000000-0005-0000-0000-0000B6570000}"/>
    <cellStyle name="40% - Accent1 42 3 3 2" xfId="37890" xr:uid="{00000000-0005-0000-0000-0000B7570000}"/>
    <cellStyle name="40% - Accent1 42 3 4" xfId="26798" xr:uid="{00000000-0005-0000-0000-0000B8570000}"/>
    <cellStyle name="40% - Accent1 42 4" xfId="2719" xr:uid="{00000000-0005-0000-0000-0000B9570000}"/>
    <cellStyle name="40% - Accent1 42 4 2" xfId="7302" xr:uid="{00000000-0005-0000-0000-0000BA570000}"/>
    <cellStyle name="40% - Accent1 42 4 2 2" xfId="18399" xr:uid="{00000000-0005-0000-0000-0000BB570000}"/>
    <cellStyle name="40% - Accent1 42 4 2 2 2" xfId="40663" xr:uid="{00000000-0005-0000-0000-0000BC570000}"/>
    <cellStyle name="40% - Accent1 42 4 2 3" xfId="29571" xr:uid="{00000000-0005-0000-0000-0000BD570000}"/>
    <cellStyle name="40% - Accent1 42 4 3" xfId="13816" xr:uid="{00000000-0005-0000-0000-0000BE570000}"/>
    <cellStyle name="40% - Accent1 42 4 3 2" xfId="36081" xr:uid="{00000000-0005-0000-0000-0000BF570000}"/>
    <cellStyle name="40% - Accent1 42 4 4" xfId="24989" xr:uid="{00000000-0005-0000-0000-0000C0570000}"/>
    <cellStyle name="40% - Accent1 42 5" xfId="5453" xr:uid="{00000000-0005-0000-0000-0000C1570000}"/>
    <cellStyle name="40% - Accent1 42 5 2" xfId="16550" xr:uid="{00000000-0005-0000-0000-0000C2570000}"/>
    <cellStyle name="40% - Accent1 42 5 2 2" xfId="38814" xr:uid="{00000000-0005-0000-0000-0000C3570000}"/>
    <cellStyle name="40% - Accent1 42 5 3" xfId="27722" xr:uid="{00000000-0005-0000-0000-0000C4570000}"/>
    <cellStyle name="40% - Accent1 42 6" xfId="11965" xr:uid="{00000000-0005-0000-0000-0000C5570000}"/>
    <cellStyle name="40% - Accent1 42 6 2" xfId="34231" xr:uid="{00000000-0005-0000-0000-0000C6570000}"/>
    <cellStyle name="40% - Accent1 42 7" xfId="23139" xr:uid="{00000000-0005-0000-0000-0000C7570000}"/>
    <cellStyle name="40% - Accent1 43" xfId="867" xr:uid="{00000000-0005-0000-0000-0000C8570000}"/>
    <cellStyle name="40% - Accent1 43 2" xfId="1804" xr:uid="{00000000-0005-0000-0000-0000C9570000}"/>
    <cellStyle name="40% - Accent1 43 2 2" xfId="3617" xr:uid="{00000000-0005-0000-0000-0000CA570000}"/>
    <cellStyle name="40% - Accent1 43 2 2 2" xfId="8200" xr:uid="{00000000-0005-0000-0000-0000CB570000}"/>
    <cellStyle name="40% - Accent1 43 2 2 2 2" xfId="19297" xr:uid="{00000000-0005-0000-0000-0000CC570000}"/>
    <cellStyle name="40% - Accent1 43 2 2 2 2 2" xfId="41561" xr:uid="{00000000-0005-0000-0000-0000CD570000}"/>
    <cellStyle name="40% - Accent1 43 2 2 2 3" xfId="30469" xr:uid="{00000000-0005-0000-0000-0000CE570000}"/>
    <cellStyle name="40% - Accent1 43 2 2 3" xfId="14714" xr:uid="{00000000-0005-0000-0000-0000CF570000}"/>
    <cellStyle name="40% - Accent1 43 2 2 3 2" xfId="36979" xr:uid="{00000000-0005-0000-0000-0000D0570000}"/>
    <cellStyle name="40% - Accent1 43 2 2 4" xfId="25887" xr:uid="{00000000-0005-0000-0000-0000D1570000}"/>
    <cellStyle name="40% - Accent1 43 2 3" xfId="6391" xr:uid="{00000000-0005-0000-0000-0000D2570000}"/>
    <cellStyle name="40% - Accent1 43 2 3 2" xfId="17488" xr:uid="{00000000-0005-0000-0000-0000D3570000}"/>
    <cellStyle name="40% - Accent1 43 2 3 2 2" xfId="39752" xr:uid="{00000000-0005-0000-0000-0000D4570000}"/>
    <cellStyle name="40% - Accent1 43 2 3 3" xfId="28660" xr:uid="{00000000-0005-0000-0000-0000D5570000}"/>
    <cellStyle name="40% - Accent1 43 2 4" xfId="12904" xr:uid="{00000000-0005-0000-0000-0000D6570000}"/>
    <cellStyle name="40% - Accent1 43 2 4 2" xfId="35169" xr:uid="{00000000-0005-0000-0000-0000D7570000}"/>
    <cellStyle name="40% - Accent1 43 2 5" xfId="24077" xr:uid="{00000000-0005-0000-0000-0000D8570000}"/>
    <cellStyle name="40% - Accent1 43 3" xfId="4541" xr:uid="{00000000-0005-0000-0000-0000D9570000}"/>
    <cellStyle name="40% - Accent1 43 3 2" xfId="9124" xr:uid="{00000000-0005-0000-0000-0000DA570000}"/>
    <cellStyle name="40% - Accent1 43 3 2 2" xfId="20221" xr:uid="{00000000-0005-0000-0000-0000DB570000}"/>
    <cellStyle name="40% - Accent1 43 3 2 2 2" xfId="42485" xr:uid="{00000000-0005-0000-0000-0000DC570000}"/>
    <cellStyle name="40% - Accent1 43 3 2 3" xfId="31393" xr:uid="{00000000-0005-0000-0000-0000DD570000}"/>
    <cellStyle name="40% - Accent1 43 3 3" xfId="15638" xr:uid="{00000000-0005-0000-0000-0000DE570000}"/>
    <cellStyle name="40% - Accent1 43 3 3 2" xfId="37903" xr:uid="{00000000-0005-0000-0000-0000DF570000}"/>
    <cellStyle name="40% - Accent1 43 3 4" xfId="26811" xr:uid="{00000000-0005-0000-0000-0000E0570000}"/>
    <cellStyle name="40% - Accent1 43 4" xfId="2732" xr:uid="{00000000-0005-0000-0000-0000E1570000}"/>
    <cellStyle name="40% - Accent1 43 4 2" xfId="7315" xr:uid="{00000000-0005-0000-0000-0000E2570000}"/>
    <cellStyle name="40% - Accent1 43 4 2 2" xfId="18412" xr:uid="{00000000-0005-0000-0000-0000E3570000}"/>
    <cellStyle name="40% - Accent1 43 4 2 2 2" xfId="40676" xr:uid="{00000000-0005-0000-0000-0000E4570000}"/>
    <cellStyle name="40% - Accent1 43 4 2 3" xfId="29584" xr:uid="{00000000-0005-0000-0000-0000E5570000}"/>
    <cellStyle name="40% - Accent1 43 4 3" xfId="13829" xr:uid="{00000000-0005-0000-0000-0000E6570000}"/>
    <cellStyle name="40% - Accent1 43 4 3 2" xfId="36094" xr:uid="{00000000-0005-0000-0000-0000E7570000}"/>
    <cellStyle name="40% - Accent1 43 4 4" xfId="25002" xr:uid="{00000000-0005-0000-0000-0000E8570000}"/>
    <cellStyle name="40% - Accent1 43 5" xfId="5466" xr:uid="{00000000-0005-0000-0000-0000E9570000}"/>
    <cellStyle name="40% - Accent1 43 5 2" xfId="16563" xr:uid="{00000000-0005-0000-0000-0000EA570000}"/>
    <cellStyle name="40% - Accent1 43 5 2 2" xfId="38827" xr:uid="{00000000-0005-0000-0000-0000EB570000}"/>
    <cellStyle name="40% - Accent1 43 5 3" xfId="27735" xr:uid="{00000000-0005-0000-0000-0000EC570000}"/>
    <cellStyle name="40% - Accent1 43 6" xfId="11978" xr:uid="{00000000-0005-0000-0000-0000ED570000}"/>
    <cellStyle name="40% - Accent1 43 6 2" xfId="34244" xr:uid="{00000000-0005-0000-0000-0000EE570000}"/>
    <cellStyle name="40% - Accent1 43 7" xfId="23152" xr:uid="{00000000-0005-0000-0000-0000EF570000}"/>
    <cellStyle name="40% - Accent1 44" xfId="880" xr:uid="{00000000-0005-0000-0000-0000F0570000}"/>
    <cellStyle name="40% - Accent1 44 2" xfId="1817" xr:uid="{00000000-0005-0000-0000-0000F1570000}"/>
    <cellStyle name="40% - Accent1 44 2 2" xfId="3630" xr:uid="{00000000-0005-0000-0000-0000F2570000}"/>
    <cellStyle name="40% - Accent1 44 2 2 2" xfId="8213" xr:uid="{00000000-0005-0000-0000-0000F3570000}"/>
    <cellStyle name="40% - Accent1 44 2 2 2 2" xfId="19310" xr:uid="{00000000-0005-0000-0000-0000F4570000}"/>
    <cellStyle name="40% - Accent1 44 2 2 2 2 2" xfId="41574" xr:uid="{00000000-0005-0000-0000-0000F5570000}"/>
    <cellStyle name="40% - Accent1 44 2 2 2 3" xfId="30482" xr:uid="{00000000-0005-0000-0000-0000F6570000}"/>
    <cellStyle name="40% - Accent1 44 2 2 3" xfId="14727" xr:uid="{00000000-0005-0000-0000-0000F7570000}"/>
    <cellStyle name="40% - Accent1 44 2 2 3 2" xfId="36992" xr:uid="{00000000-0005-0000-0000-0000F8570000}"/>
    <cellStyle name="40% - Accent1 44 2 2 4" xfId="25900" xr:uid="{00000000-0005-0000-0000-0000F9570000}"/>
    <cellStyle name="40% - Accent1 44 2 3" xfId="6404" xr:uid="{00000000-0005-0000-0000-0000FA570000}"/>
    <cellStyle name="40% - Accent1 44 2 3 2" xfId="17501" xr:uid="{00000000-0005-0000-0000-0000FB570000}"/>
    <cellStyle name="40% - Accent1 44 2 3 2 2" xfId="39765" xr:uid="{00000000-0005-0000-0000-0000FC570000}"/>
    <cellStyle name="40% - Accent1 44 2 3 3" xfId="28673" xr:uid="{00000000-0005-0000-0000-0000FD570000}"/>
    <cellStyle name="40% - Accent1 44 2 4" xfId="12917" xr:uid="{00000000-0005-0000-0000-0000FE570000}"/>
    <cellStyle name="40% - Accent1 44 2 4 2" xfId="35182" xr:uid="{00000000-0005-0000-0000-0000FF570000}"/>
    <cellStyle name="40% - Accent1 44 2 5" xfId="24090" xr:uid="{00000000-0005-0000-0000-000000580000}"/>
    <cellStyle name="40% - Accent1 44 3" xfId="4554" xr:uid="{00000000-0005-0000-0000-000001580000}"/>
    <cellStyle name="40% - Accent1 44 3 2" xfId="9137" xr:uid="{00000000-0005-0000-0000-000002580000}"/>
    <cellStyle name="40% - Accent1 44 3 2 2" xfId="20234" xr:uid="{00000000-0005-0000-0000-000003580000}"/>
    <cellStyle name="40% - Accent1 44 3 2 2 2" xfId="42498" xr:uid="{00000000-0005-0000-0000-000004580000}"/>
    <cellStyle name="40% - Accent1 44 3 2 3" xfId="31406" xr:uid="{00000000-0005-0000-0000-000005580000}"/>
    <cellStyle name="40% - Accent1 44 3 3" xfId="15651" xr:uid="{00000000-0005-0000-0000-000006580000}"/>
    <cellStyle name="40% - Accent1 44 3 3 2" xfId="37916" xr:uid="{00000000-0005-0000-0000-000007580000}"/>
    <cellStyle name="40% - Accent1 44 3 4" xfId="26824" xr:uid="{00000000-0005-0000-0000-000008580000}"/>
    <cellStyle name="40% - Accent1 44 4" xfId="2745" xr:uid="{00000000-0005-0000-0000-000009580000}"/>
    <cellStyle name="40% - Accent1 44 4 2" xfId="7328" xr:uid="{00000000-0005-0000-0000-00000A580000}"/>
    <cellStyle name="40% - Accent1 44 4 2 2" xfId="18425" xr:uid="{00000000-0005-0000-0000-00000B580000}"/>
    <cellStyle name="40% - Accent1 44 4 2 2 2" xfId="40689" xr:uid="{00000000-0005-0000-0000-00000C580000}"/>
    <cellStyle name="40% - Accent1 44 4 2 3" xfId="29597" xr:uid="{00000000-0005-0000-0000-00000D580000}"/>
    <cellStyle name="40% - Accent1 44 4 3" xfId="13842" xr:uid="{00000000-0005-0000-0000-00000E580000}"/>
    <cellStyle name="40% - Accent1 44 4 3 2" xfId="36107" xr:uid="{00000000-0005-0000-0000-00000F580000}"/>
    <cellStyle name="40% - Accent1 44 4 4" xfId="25015" xr:uid="{00000000-0005-0000-0000-000010580000}"/>
    <cellStyle name="40% - Accent1 44 5" xfId="5479" xr:uid="{00000000-0005-0000-0000-000011580000}"/>
    <cellStyle name="40% - Accent1 44 5 2" xfId="16576" xr:uid="{00000000-0005-0000-0000-000012580000}"/>
    <cellStyle name="40% - Accent1 44 5 2 2" xfId="38840" xr:uid="{00000000-0005-0000-0000-000013580000}"/>
    <cellStyle name="40% - Accent1 44 5 3" xfId="27748" xr:uid="{00000000-0005-0000-0000-000014580000}"/>
    <cellStyle name="40% - Accent1 44 6" xfId="11991" xr:uid="{00000000-0005-0000-0000-000015580000}"/>
    <cellStyle name="40% - Accent1 44 6 2" xfId="34257" xr:uid="{00000000-0005-0000-0000-000016580000}"/>
    <cellStyle name="40% - Accent1 44 7" xfId="23165" xr:uid="{00000000-0005-0000-0000-000017580000}"/>
    <cellStyle name="40% - Accent1 45" xfId="893" xr:uid="{00000000-0005-0000-0000-000018580000}"/>
    <cellStyle name="40% - Accent1 45 2" xfId="1830" xr:uid="{00000000-0005-0000-0000-000019580000}"/>
    <cellStyle name="40% - Accent1 45 2 2" xfId="3643" xr:uid="{00000000-0005-0000-0000-00001A580000}"/>
    <cellStyle name="40% - Accent1 45 2 2 2" xfId="8226" xr:uid="{00000000-0005-0000-0000-00001B580000}"/>
    <cellStyle name="40% - Accent1 45 2 2 2 2" xfId="19323" xr:uid="{00000000-0005-0000-0000-00001C580000}"/>
    <cellStyle name="40% - Accent1 45 2 2 2 2 2" xfId="41587" xr:uid="{00000000-0005-0000-0000-00001D580000}"/>
    <cellStyle name="40% - Accent1 45 2 2 2 3" xfId="30495" xr:uid="{00000000-0005-0000-0000-00001E580000}"/>
    <cellStyle name="40% - Accent1 45 2 2 3" xfId="14740" xr:uid="{00000000-0005-0000-0000-00001F580000}"/>
    <cellStyle name="40% - Accent1 45 2 2 3 2" xfId="37005" xr:uid="{00000000-0005-0000-0000-000020580000}"/>
    <cellStyle name="40% - Accent1 45 2 2 4" xfId="25913" xr:uid="{00000000-0005-0000-0000-000021580000}"/>
    <cellStyle name="40% - Accent1 45 2 3" xfId="6417" xr:uid="{00000000-0005-0000-0000-000022580000}"/>
    <cellStyle name="40% - Accent1 45 2 3 2" xfId="17514" xr:uid="{00000000-0005-0000-0000-000023580000}"/>
    <cellStyle name="40% - Accent1 45 2 3 2 2" xfId="39778" xr:uid="{00000000-0005-0000-0000-000024580000}"/>
    <cellStyle name="40% - Accent1 45 2 3 3" xfId="28686" xr:uid="{00000000-0005-0000-0000-000025580000}"/>
    <cellStyle name="40% - Accent1 45 2 4" xfId="12930" xr:uid="{00000000-0005-0000-0000-000026580000}"/>
    <cellStyle name="40% - Accent1 45 2 4 2" xfId="35195" xr:uid="{00000000-0005-0000-0000-000027580000}"/>
    <cellStyle name="40% - Accent1 45 2 5" xfId="24103" xr:uid="{00000000-0005-0000-0000-000028580000}"/>
    <cellStyle name="40% - Accent1 45 3" xfId="4567" xr:uid="{00000000-0005-0000-0000-000029580000}"/>
    <cellStyle name="40% - Accent1 45 3 2" xfId="9150" xr:uid="{00000000-0005-0000-0000-00002A580000}"/>
    <cellStyle name="40% - Accent1 45 3 2 2" xfId="20247" xr:uid="{00000000-0005-0000-0000-00002B580000}"/>
    <cellStyle name="40% - Accent1 45 3 2 2 2" xfId="42511" xr:uid="{00000000-0005-0000-0000-00002C580000}"/>
    <cellStyle name="40% - Accent1 45 3 2 3" xfId="31419" xr:uid="{00000000-0005-0000-0000-00002D580000}"/>
    <cellStyle name="40% - Accent1 45 3 3" xfId="15664" xr:uid="{00000000-0005-0000-0000-00002E580000}"/>
    <cellStyle name="40% - Accent1 45 3 3 2" xfId="37929" xr:uid="{00000000-0005-0000-0000-00002F580000}"/>
    <cellStyle name="40% - Accent1 45 3 4" xfId="26837" xr:uid="{00000000-0005-0000-0000-000030580000}"/>
    <cellStyle name="40% - Accent1 45 4" xfId="2758" xr:uid="{00000000-0005-0000-0000-000031580000}"/>
    <cellStyle name="40% - Accent1 45 4 2" xfId="7341" xr:uid="{00000000-0005-0000-0000-000032580000}"/>
    <cellStyle name="40% - Accent1 45 4 2 2" xfId="18438" xr:uid="{00000000-0005-0000-0000-000033580000}"/>
    <cellStyle name="40% - Accent1 45 4 2 2 2" xfId="40702" xr:uid="{00000000-0005-0000-0000-000034580000}"/>
    <cellStyle name="40% - Accent1 45 4 2 3" xfId="29610" xr:uid="{00000000-0005-0000-0000-000035580000}"/>
    <cellStyle name="40% - Accent1 45 4 3" xfId="13855" xr:uid="{00000000-0005-0000-0000-000036580000}"/>
    <cellStyle name="40% - Accent1 45 4 3 2" xfId="36120" xr:uid="{00000000-0005-0000-0000-000037580000}"/>
    <cellStyle name="40% - Accent1 45 4 4" xfId="25028" xr:uid="{00000000-0005-0000-0000-000038580000}"/>
    <cellStyle name="40% - Accent1 45 5" xfId="5492" xr:uid="{00000000-0005-0000-0000-000039580000}"/>
    <cellStyle name="40% - Accent1 45 5 2" xfId="16589" xr:uid="{00000000-0005-0000-0000-00003A580000}"/>
    <cellStyle name="40% - Accent1 45 5 2 2" xfId="38853" xr:uid="{00000000-0005-0000-0000-00003B580000}"/>
    <cellStyle name="40% - Accent1 45 5 3" xfId="27761" xr:uid="{00000000-0005-0000-0000-00003C580000}"/>
    <cellStyle name="40% - Accent1 45 6" xfId="12004" xr:uid="{00000000-0005-0000-0000-00003D580000}"/>
    <cellStyle name="40% - Accent1 45 6 2" xfId="34270" xr:uid="{00000000-0005-0000-0000-00003E580000}"/>
    <cellStyle name="40% - Accent1 45 7" xfId="23178" xr:uid="{00000000-0005-0000-0000-00003F580000}"/>
    <cellStyle name="40% - Accent1 46" xfId="907" xr:uid="{00000000-0005-0000-0000-000040580000}"/>
    <cellStyle name="40% - Accent1 46 2" xfId="1844" xr:uid="{00000000-0005-0000-0000-000041580000}"/>
    <cellStyle name="40% - Accent1 46 2 2" xfId="3656" xr:uid="{00000000-0005-0000-0000-000042580000}"/>
    <cellStyle name="40% - Accent1 46 2 2 2" xfId="8239" xr:uid="{00000000-0005-0000-0000-000043580000}"/>
    <cellStyle name="40% - Accent1 46 2 2 2 2" xfId="19336" xr:uid="{00000000-0005-0000-0000-000044580000}"/>
    <cellStyle name="40% - Accent1 46 2 2 2 2 2" xfId="41600" xr:uid="{00000000-0005-0000-0000-000045580000}"/>
    <cellStyle name="40% - Accent1 46 2 2 2 3" xfId="30508" xr:uid="{00000000-0005-0000-0000-000046580000}"/>
    <cellStyle name="40% - Accent1 46 2 2 3" xfId="14753" xr:uid="{00000000-0005-0000-0000-000047580000}"/>
    <cellStyle name="40% - Accent1 46 2 2 3 2" xfId="37018" xr:uid="{00000000-0005-0000-0000-000048580000}"/>
    <cellStyle name="40% - Accent1 46 2 2 4" xfId="25926" xr:uid="{00000000-0005-0000-0000-000049580000}"/>
    <cellStyle name="40% - Accent1 46 2 3" xfId="6430" xr:uid="{00000000-0005-0000-0000-00004A580000}"/>
    <cellStyle name="40% - Accent1 46 2 3 2" xfId="17527" xr:uid="{00000000-0005-0000-0000-00004B580000}"/>
    <cellStyle name="40% - Accent1 46 2 3 2 2" xfId="39791" xr:uid="{00000000-0005-0000-0000-00004C580000}"/>
    <cellStyle name="40% - Accent1 46 2 3 3" xfId="28699" xr:uid="{00000000-0005-0000-0000-00004D580000}"/>
    <cellStyle name="40% - Accent1 46 2 4" xfId="12943" xr:uid="{00000000-0005-0000-0000-00004E580000}"/>
    <cellStyle name="40% - Accent1 46 2 4 2" xfId="35208" xr:uid="{00000000-0005-0000-0000-00004F580000}"/>
    <cellStyle name="40% - Accent1 46 2 5" xfId="24116" xr:uid="{00000000-0005-0000-0000-000050580000}"/>
    <cellStyle name="40% - Accent1 46 3" xfId="4580" xr:uid="{00000000-0005-0000-0000-000051580000}"/>
    <cellStyle name="40% - Accent1 46 3 2" xfId="9163" xr:uid="{00000000-0005-0000-0000-000052580000}"/>
    <cellStyle name="40% - Accent1 46 3 2 2" xfId="20260" xr:uid="{00000000-0005-0000-0000-000053580000}"/>
    <cellStyle name="40% - Accent1 46 3 2 2 2" xfId="42524" xr:uid="{00000000-0005-0000-0000-000054580000}"/>
    <cellStyle name="40% - Accent1 46 3 2 3" xfId="31432" xr:uid="{00000000-0005-0000-0000-000055580000}"/>
    <cellStyle name="40% - Accent1 46 3 3" xfId="15677" xr:uid="{00000000-0005-0000-0000-000056580000}"/>
    <cellStyle name="40% - Accent1 46 3 3 2" xfId="37942" xr:uid="{00000000-0005-0000-0000-000057580000}"/>
    <cellStyle name="40% - Accent1 46 3 4" xfId="26850" xr:uid="{00000000-0005-0000-0000-000058580000}"/>
    <cellStyle name="40% - Accent1 46 4" xfId="2771" xr:uid="{00000000-0005-0000-0000-000059580000}"/>
    <cellStyle name="40% - Accent1 46 4 2" xfId="7354" xr:uid="{00000000-0005-0000-0000-00005A580000}"/>
    <cellStyle name="40% - Accent1 46 4 2 2" xfId="18451" xr:uid="{00000000-0005-0000-0000-00005B580000}"/>
    <cellStyle name="40% - Accent1 46 4 2 2 2" xfId="40715" xr:uid="{00000000-0005-0000-0000-00005C580000}"/>
    <cellStyle name="40% - Accent1 46 4 2 3" xfId="29623" xr:uid="{00000000-0005-0000-0000-00005D580000}"/>
    <cellStyle name="40% - Accent1 46 4 3" xfId="13868" xr:uid="{00000000-0005-0000-0000-00005E580000}"/>
    <cellStyle name="40% - Accent1 46 4 3 2" xfId="36133" xr:uid="{00000000-0005-0000-0000-00005F580000}"/>
    <cellStyle name="40% - Accent1 46 4 4" xfId="25041" xr:uid="{00000000-0005-0000-0000-000060580000}"/>
    <cellStyle name="40% - Accent1 46 5" xfId="5505" xr:uid="{00000000-0005-0000-0000-000061580000}"/>
    <cellStyle name="40% - Accent1 46 5 2" xfId="16602" xr:uid="{00000000-0005-0000-0000-000062580000}"/>
    <cellStyle name="40% - Accent1 46 5 2 2" xfId="38866" xr:uid="{00000000-0005-0000-0000-000063580000}"/>
    <cellStyle name="40% - Accent1 46 5 3" xfId="27774" xr:uid="{00000000-0005-0000-0000-000064580000}"/>
    <cellStyle name="40% - Accent1 46 6" xfId="12017" xr:uid="{00000000-0005-0000-0000-000065580000}"/>
    <cellStyle name="40% - Accent1 46 6 2" xfId="34283" xr:uid="{00000000-0005-0000-0000-000066580000}"/>
    <cellStyle name="40% - Accent1 46 7" xfId="23191" xr:uid="{00000000-0005-0000-0000-000067580000}"/>
    <cellStyle name="40% - Accent1 47" xfId="920" xr:uid="{00000000-0005-0000-0000-000068580000}"/>
    <cellStyle name="40% - Accent1 47 2" xfId="1857" xr:uid="{00000000-0005-0000-0000-000069580000}"/>
    <cellStyle name="40% - Accent1 47 2 2" xfId="3669" xr:uid="{00000000-0005-0000-0000-00006A580000}"/>
    <cellStyle name="40% - Accent1 47 2 2 2" xfId="8252" xr:uid="{00000000-0005-0000-0000-00006B580000}"/>
    <cellStyle name="40% - Accent1 47 2 2 2 2" xfId="19349" xr:uid="{00000000-0005-0000-0000-00006C580000}"/>
    <cellStyle name="40% - Accent1 47 2 2 2 2 2" xfId="41613" xr:uid="{00000000-0005-0000-0000-00006D580000}"/>
    <cellStyle name="40% - Accent1 47 2 2 2 3" xfId="30521" xr:uid="{00000000-0005-0000-0000-00006E580000}"/>
    <cellStyle name="40% - Accent1 47 2 2 3" xfId="14766" xr:uid="{00000000-0005-0000-0000-00006F580000}"/>
    <cellStyle name="40% - Accent1 47 2 2 3 2" xfId="37031" xr:uid="{00000000-0005-0000-0000-000070580000}"/>
    <cellStyle name="40% - Accent1 47 2 2 4" xfId="25939" xr:uid="{00000000-0005-0000-0000-000071580000}"/>
    <cellStyle name="40% - Accent1 47 2 3" xfId="6443" xr:uid="{00000000-0005-0000-0000-000072580000}"/>
    <cellStyle name="40% - Accent1 47 2 3 2" xfId="17540" xr:uid="{00000000-0005-0000-0000-000073580000}"/>
    <cellStyle name="40% - Accent1 47 2 3 2 2" xfId="39804" xr:uid="{00000000-0005-0000-0000-000074580000}"/>
    <cellStyle name="40% - Accent1 47 2 3 3" xfId="28712" xr:uid="{00000000-0005-0000-0000-000075580000}"/>
    <cellStyle name="40% - Accent1 47 2 4" xfId="12956" xr:uid="{00000000-0005-0000-0000-000076580000}"/>
    <cellStyle name="40% - Accent1 47 2 4 2" xfId="35221" xr:uid="{00000000-0005-0000-0000-000077580000}"/>
    <cellStyle name="40% - Accent1 47 2 5" xfId="24129" xr:uid="{00000000-0005-0000-0000-000078580000}"/>
    <cellStyle name="40% - Accent1 47 3" xfId="4593" xr:uid="{00000000-0005-0000-0000-000079580000}"/>
    <cellStyle name="40% - Accent1 47 3 2" xfId="9176" xr:uid="{00000000-0005-0000-0000-00007A580000}"/>
    <cellStyle name="40% - Accent1 47 3 2 2" xfId="20273" xr:uid="{00000000-0005-0000-0000-00007B580000}"/>
    <cellStyle name="40% - Accent1 47 3 2 2 2" xfId="42537" xr:uid="{00000000-0005-0000-0000-00007C580000}"/>
    <cellStyle name="40% - Accent1 47 3 2 3" xfId="31445" xr:uid="{00000000-0005-0000-0000-00007D580000}"/>
    <cellStyle name="40% - Accent1 47 3 3" xfId="15690" xr:uid="{00000000-0005-0000-0000-00007E580000}"/>
    <cellStyle name="40% - Accent1 47 3 3 2" xfId="37955" xr:uid="{00000000-0005-0000-0000-00007F580000}"/>
    <cellStyle name="40% - Accent1 47 3 4" xfId="26863" xr:uid="{00000000-0005-0000-0000-000080580000}"/>
    <cellStyle name="40% - Accent1 47 4" xfId="2784" xr:uid="{00000000-0005-0000-0000-000081580000}"/>
    <cellStyle name="40% - Accent1 47 4 2" xfId="7367" xr:uid="{00000000-0005-0000-0000-000082580000}"/>
    <cellStyle name="40% - Accent1 47 4 2 2" xfId="18464" xr:uid="{00000000-0005-0000-0000-000083580000}"/>
    <cellStyle name="40% - Accent1 47 4 2 2 2" xfId="40728" xr:uid="{00000000-0005-0000-0000-000084580000}"/>
    <cellStyle name="40% - Accent1 47 4 2 3" xfId="29636" xr:uid="{00000000-0005-0000-0000-000085580000}"/>
    <cellStyle name="40% - Accent1 47 4 3" xfId="13881" xr:uid="{00000000-0005-0000-0000-000086580000}"/>
    <cellStyle name="40% - Accent1 47 4 3 2" xfId="36146" xr:uid="{00000000-0005-0000-0000-000087580000}"/>
    <cellStyle name="40% - Accent1 47 4 4" xfId="25054" xr:uid="{00000000-0005-0000-0000-000088580000}"/>
    <cellStyle name="40% - Accent1 47 5" xfId="5518" xr:uid="{00000000-0005-0000-0000-000089580000}"/>
    <cellStyle name="40% - Accent1 47 5 2" xfId="16615" xr:uid="{00000000-0005-0000-0000-00008A580000}"/>
    <cellStyle name="40% - Accent1 47 5 2 2" xfId="38879" xr:uid="{00000000-0005-0000-0000-00008B580000}"/>
    <cellStyle name="40% - Accent1 47 5 3" xfId="27787" xr:uid="{00000000-0005-0000-0000-00008C580000}"/>
    <cellStyle name="40% - Accent1 47 6" xfId="12030" xr:uid="{00000000-0005-0000-0000-00008D580000}"/>
    <cellStyle name="40% - Accent1 47 6 2" xfId="34296" xr:uid="{00000000-0005-0000-0000-00008E580000}"/>
    <cellStyle name="40% - Accent1 47 7" xfId="23204" xr:uid="{00000000-0005-0000-0000-00008F580000}"/>
    <cellStyle name="40% - Accent1 48" xfId="933" xr:uid="{00000000-0005-0000-0000-000090580000}"/>
    <cellStyle name="40% - Accent1 48 2" xfId="1870" xr:uid="{00000000-0005-0000-0000-000091580000}"/>
    <cellStyle name="40% - Accent1 48 2 2" xfId="3682" xr:uid="{00000000-0005-0000-0000-000092580000}"/>
    <cellStyle name="40% - Accent1 48 2 2 2" xfId="8265" xr:uid="{00000000-0005-0000-0000-000093580000}"/>
    <cellStyle name="40% - Accent1 48 2 2 2 2" xfId="19362" xr:uid="{00000000-0005-0000-0000-000094580000}"/>
    <cellStyle name="40% - Accent1 48 2 2 2 2 2" xfId="41626" xr:uid="{00000000-0005-0000-0000-000095580000}"/>
    <cellStyle name="40% - Accent1 48 2 2 2 3" xfId="30534" xr:uid="{00000000-0005-0000-0000-000096580000}"/>
    <cellStyle name="40% - Accent1 48 2 2 3" xfId="14779" xr:uid="{00000000-0005-0000-0000-000097580000}"/>
    <cellStyle name="40% - Accent1 48 2 2 3 2" xfId="37044" xr:uid="{00000000-0005-0000-0000-000098580000}"/>
    <cellStyle name="40% - Accent1 48 2 2 4" xfId="25952" xr:uid="{00000000-0005-0000-0000-000099580000}"/>
    <cellStyle name="40% - Accent1 48 2 3" xfId="6456" xr:uid="{00000000-0005-0000-0000-00009A580000}"/>
    <cellStyle name="40% - Accent1 48 2 3 2" xfId="17553" xr:uid="{00000000-0005-0000-0000-00009B580000}"/>
    <cellStyle name="40% - Accent1 48 2 3 2 2" xfId="39817" xr:uid="{00000000-0005-0000-0000-00009C580000}"/>
    <cellStyle name="40% - Accent1 48 2 3 3" xfId="28725" xr:uid="{00000000-0005-0000-0000-00009D580000}"/>
    <cellStyle name="40% - Accent1 48 2 4" xfId="12969" xr:uid="{00000000-0005-0000-0000-00009E580000}"/>
    <cellStyle name="40% - Accent1 48 2 4 2" xfId="35234" xr:uid="{00000000-0005-0000-0000-00009F580000}"/>
    <cellStyle name="40% - Accent1 48 2 5" xfId="24142" xr:uid="{00000000-0005-0000-0000-0000A0580000}"/>
    <cellStyle name="40% - Accent1 48 3" xfId="4606" xr:uid="{00000000-0005-0000-0000-0000A1580000}"/>
    <cellStyle name="40% - Accent1 48 3 2" xfId="9189" xr:uid="{00000000-0005-0000-0000-0000A2580000}"/>
    <cellStyle name="40% - Accent1 48 3 2 2" xfId="20286" xr:uid="{00000000-0005-0000-0000-0000A3580000}"/>
    <cellStyle name="40% - Accent1 48 3 2 2 2" xfId="42550" xr:uid="{00000000-0005-0000-0000-0000A4580000}"/>
    <cellStyle name="40% - Accent1 48 3 2 3" xfId="31458" xr:uid="{00000000-0005-0000-0000-0000A5580000}"/>
    <cellStyle name="40% - Accent1 48 3 3" xfId="15703" xr:uid="{00000000-0005-0000-0000-0000A6580000}"/>
    <cellStyle name="40% - Accent1 48 3 3 2" xfId="37968" xr:uid="{00000000-0005-0000-0000-0000A7580000}"/>
    <cellStyle name="40% - Accent1 48 3 4" xfId="26876" xr:uid="{00000000-0005-0000-0000-0000A8580000}"/>
    <cellStyle name="40% - Accent1 48 4" xfId="2797" xr:uid="{00000000-0005-0000-0000-0000A9580000}"/>
    <cellStyle name="40% - Accent1 48 4 2" xfId="7380" xr:uid="{00000000-0005-0000-0000-0000AA580000}"/>
    <cellStyle name="40% - Accent1 48 4 2 2" xfId="18477" xr:uid="{00000000-0005-0000-0000-0000AB580000}"/>
    <cellStyle name="40% - Accent1 48 4 2 2 2" xfId="40741" xr:uid="{00000000-0005-0000-0000-0000AC580000}"/>
    <cellStyle name="40% - Accent1 48 4 2 3" xfId="29649" xr:uid="{00000000-0005-0000-0000-0000AD580000}"/>
    <cellStyle name="40% - Accent1 48 4 3" xfId="13894" xr:uid="{00000000-0005-0000-0000-0000AE580000}"/>
    <cellStyle name="40% - Accent1 48 4 3 2" xfId="36159" xr:uid="{00000000-0005-0000-0000-0000AF580000}"/>
    <cellStyle name="40% - Accent1 48 4 4" xfId="25067" xr:uid="{00000000-0005-0000-0000-0000B0580000}"/>
    <cellStyle name="40% - Accent1 48 5" xfId="5531" xr:uid="{00000000-0005-0000-0000-0000B1580000}"/>
    <cellStyle name="40% - Accent1 48 5 2" xfId="16628" xr:uid="{00000000-0005-0000-0000-0000B2580000}"/>
    <cellStyle name="40% - Accent1 48 5 2 2" xfId="38892" xr:uid="{00000000-0005-0000-0000-0000B3580000}"/>
    <cellStyle name="40% - Accent1 48 5 3" xfId="27800" xr:uid="{00000000-0005-0000-0000-0000B4580000}"/>
    <cellStyle name="40% - Accent1 48 6" xfId="12043" xr:uid="{00000000-0005-0000-0000-0000B5580000}"/>
    <cellStyle name="40% - Accent1 48 6 2" xfId="34309" xr:uid="{00000000-0005-0000-0000-0000B6580000}"/>
    <cellStyle name="40% - Accent1 48 7" xfId="23217" xr:uid="{00000000-0005-0000-0000-0000B7580000}"/>
    <cellStyle name="40% - Accent1 49" xfId="946" xr:uid="{00000000-0005-0000-0000-0000B8580000}"/>
    <cellStyle name="40% - Accent1 49 2" xfId="1883" xr:uid="{00000000-0005-0000-0000-0000B9580000}"/>
    <cellStyle name="40% - Accent1 49 2 2" xfId="3695" xr:uid="{00000000-0005-0000-0000-0000BA580000}"/>
    <cellStyle name="40% - Accent1 49 2 2 2" xfId="8278" xr:uid="{00000000-0005-0000-0000-0000BB580000}"/>
    <cellStyle name="40% - Accent1 49 2 2 2 2" xfId="19375" xr:uid="{00000000-0005-0000-0000-0000BC580000}"/>
    <cellStyle name="40% - Accent1 49 2 2 2 2 2" xfId="41639" xr:uid="{00000000-0005-0000-0000-0000BD580000}"/>
    <cellStyle name="40% - Accent1 49 2 2 2 3" xfId="30547" xr:uid="{00000000-0005-0000-0000-0000BE580000}"/>
    <cellStyle name="40% - Accent1 49 2 2 3" xfId="14792" xr:uid="{00000000-0005-0000-0000-0000BF580000}"/>
    <cellStyle name="40% - Accent1 49 2 2 3 2" xfId="37057" xr:uid="{00000000-0005-0000-0000-0000C0580000}"/>
    <cellStyle name="40% - Accent1 49 2 2 4" xfId="25965" xr:uid="{00000000-0005-0000-0000-0000C1580000}"/>
    <cellStyle name="40% - Accent1 49 2 3" xfId="6469" xr:uid="{00000000-0005-0000-0000-0000C2580000}"/>
    <cellStyle name="40% - Accent1 49 2 3 2" xfId="17566" xr:uid="{00000000-0005-0000-0000-0000C3580000}"/>
    <cellStyle name="40% - Accent1 49 2 3 2 2" xfId="39830" xr:uid="{00000000-0005-0000-0000-0000C4580000}"/>
    <cellStyle name="40% - Accent1 49 2 3 3" xfId="28738" xr:uid="{00000000-0005-0000-0000-0000C5580000}"/>
    <cellStyle name="40% - Accent1 49 2 4" xfId="12982" xr:uid="{00000000-0005-0000-0000-0000C6580000}"/>
    <cellStyle name="40% - Accent1 49 2 4 2" xfId="35247" xr:uid="{00000000-0005-0000-0000-0000C7580000}"/>
    <cellStyle name="40% - Accent1 49 2 5" xfId="24155" xr:uid="{00000000-0005-0000-0000-0000C8580000}"/>
    <cellStyle name="40% - Accent1 49 3" xfId="4619" xr:uid="{00000000-0005-0000-0000-0000C9580000}"/>
    <cellStyle name="40% - Accent1 49 3 2" xfId="9202" xr:uid="{00000000-0005-0000-0000-0000CA580000}"/>
    <cellStyle name="40% - Accent1 49 3 2 2" xfId="20299" xr:uid="{00000000-0005-0000-0000-0000CB580000}"/>
    <cellStyle name="40% - Accent1 49 3 2 2 2" xfId="42563" xr:uid="{00000000-0005-0000-0000-0000CC580000}"/>
    <cellStyle name="40% - Accent1 49 3 2 3" xfId="31471" xr:uid="{00000000-0005-0000-0000-0000CD580000}"/>
    <cellStyle name="40% - Accent1 49 3 3" xfId="15716" xr:uid="{00000000-0005-0000-0000-0000CE580000}"/>
    <cellStyle name="40% - Accent1 49 3 3 2" xfId="37981" xr:uid="{00000000-0005-0000-0000-0000CF580000}"/>
    <cellStyle name="40% - Accent1 49 3 4" xfId="26889" xr:uid="{00000000-0005-0000-0000-0000D0580000}"/>
    <cellStyle name="40% - Accent1 49 4" xfId="2810" xr:uid="{00000000-0005-0000-0000-0000D1580000}"/>
    <cellStyle name="40% - Accent1 49 4 2" xfId="7393" xr:uid="{00000000-0005-0000-0000-0000D2580000}"/>
    <cellStyle name="40% - Accent1 49 4 2 2" xfId="18490" xr:uid="{00000000-0005-0000-0000-0000D3580000}"/>
    <cellStyle name="40% - Accent1 49 4 2 2 2" xfId="40754" xr:uid="{00000000-0005-0000-0000-0000D4580000}"/>
    <cellStyle name="40% - Accent1 49 4 2 3" xfId="29662" xr:uid="{00000000-0005-0000-0000-0000D5580000}"/>
    <cellStyle name="40% - Accent1 49 4 3" xfId="13907" xr:uid="{00000000-0005-0000-0000-0000D6580000}"/>
    <cellStyle name="40% - Accent1 49 4 3 2" xfId="36172" xr:uid="{00000000-0005-0000-0000-0000D7580000}"/>
    <cellStyle name="40% - Accent1 49 4 4" xfId="25080" xr:uid="{00000000-0005-0000-0000-0000D8580000}"/>
    <cellStyle name="40% - Accent1 49 5" xfId="5544" xr:uid="{00000000-0005-0000-0000-0000D9580000}"/>
    <cellStyle name="40% - Accent1 49 5 2" xfId="16641" xr:uid="{00000000-0005-0000-0000-0000DA580000}"/>
    <cellStyle name="40% - Accent1 49 5 2 2" xfId="38905" xr:uid="{00000000-0005-0000-0000-0000DB580000}"/>
    <cellStyle name="40% - Accent1 49 5 3" xfId="27813" xr:uid="{00000000-0005-0000-0000-0000DC580000}"/>
    <cellStyle name="40% - Accent1 49 6" xfId="12056" xr:uid="{00000000-0005-0000-0000-0000DD580000}"/>
    <cellStyle name="40% - Accent1 49 6 2" xfId="34322" xr:uid="{00000000-0005-0000-0000-0000DE580000}"/>
    <cellStyle name="40% - Accent1 49 7" xfId="23230" xr:uid="{00000000-0005-0000-0000-0000DF580000}"/>
    <cellStyle name="40% - Accent1 5" xfId="126" xr:uid="{00000000-0005-0000-0000-0000E0580000}"/>
    <cellStyle name="40% - Accent1 5 2" xfId="1304" xr:uid="{00000000-0005-0000-0000-0000E1580000}"/>
    <cellStyle name="40% - Accent1 5 2 2" xfId="3123" xr:uid="{00000000-0005-0000-0000-0000E2580000}"/>
    <cellStyle name="40% - Accent1 5 2 2 2" xfId="7706" xr:uid="{00000000-0005-0000-0000-0000E3580000}"/>
    <cellStyle name="40% - Accent1 5 2 2 2 2" xfId="18803" xr:uid="{00000000-0005-0000-0000-0000E4580000}"/>
    <cellStyle name="40% - Accent1 5 2 2 2 2 2" xfId="41067" xr:uid="{00000000-0005-0000-0000-0000E5580000}"/>
    <cellStyle name="40% - Accent1 5 2 2 2 3" xfId="29975" xr:uid="{00000000-0005-0000-0000-0000E6580000}"/>
    <cellStyle name="40% - Accent1 5 2 2 3" xfId="14220" xr:uid="{00000000-0005-0000-0000-0000E7580000}"/>
    <cellStyle name="40% - Accent1 5 2 2 3 2" xfId="36485" xr:uid="{00000000-0005-0000-0000-0000E8580000}"/>
    <cellStyle name="40% - Accent1 5 2 2 4" xfId="25393" xr:uid="{00000000-0005-0000-0000-0000E9580000}"/>
    <cellStyle name="40% - Accent1 5 2 3" xfId="5897" xr:uid="{00000000-0005-0000-0000-0000EA580000}"/>
    <cellStyle name="40% - Accent1 5 2 3 2" xfId="16994" xr:uid="{00000000-0005-0000-0000-0000EB580000}"/>
    <cellStyle name="40% - Accent1 5 2 3 2 2" xfId="39258" xr:uid="{00000000-0005-0000-0000-0000EC580000}"/>
    <cellStyle name="40% - Accent1 5 2 3 3" xfId="28166" xr:uid="{00000000-0005-0000-0000-0000ED580000}"/>
    <cellStyle name="40% - Accent1 5 2 4" xfId="12410" xr:uid="{00000000-0005-0000-0000-0000EE580000}"/>
    <cellStyle name="40% - Accent1 5 2 4 2" xfId="34675" xr:uid="{00000000-0005-0000-0000-0000EF580000}"/>
    <cellStyle name="40% - Accent1 5 2 5" xfId="23583" xr:uid="{00000000-0005-0000-0000-0000F0580000}"/>
    <cellStyle name="40% - Accent1 5 3" xfId="4047" xr:uid="{00000000-0005-0000-0000-0000F1580000}"/>
    <cellStyle name="40% - Accent1 5 3 2" xfId="8630" xr:uid="{00000000-0005-0000-0000-0000F2580000}"/>
    <cellStyle name="40% - Accent1 5 3 2 2" xfId="19727" xr:uid="{00000000-0005-0000-0000-0000F3580000}"/>
    <cellStyle name="40% - Accent1 5 3 2 2 2" xfId="41991" xr:uid="{00000000-0005-0000-0000-0000F4580000}"/>
    <cellStyle name="40% - Accent1 5 3 2 3" xfId="30899" xr:uid="{00000000-0005-0000-0000-0000F5580000}"/>
    <cellStyle name="40% - Accent1 5 3 3" xfId="15144" xr:uid="{00000000-0005-0000-0000-0000F6580000}"/>
    <cellStyle name="40% - Accent1 5 3 3 2" xfId="37409" xr:uid="{00000000-0005-0000-0000-0000F7580000}"/>
    <cellStyle name="40% - Accent1 5 3 4" xfId="26317" xr:uid="{00000000-0005-0000-0000-0000F8580000}"/>
    <cellStyle name="40% - Accent1 5 4" xfId="2238" xr:uid="{00000000-0005-0000-0000-0000F9580000}"/>
    <cellStyle name="40% - Accent1 5 4 2" xfId="6821" xr:uid="{00000000-0005-0000-0000-0000FA580000}"/>
    <cellStyle name="40% - Accent1 5 4 2 2" xfId="17918" xr:uid="{00000000-0005-0000-0000-0000FB580000}"/>
    <cellStyle name="40% - Accent1 5 4 2 2 2" xfId="40182" xr:uid="{00000000-0005-0000-0000-0000FC580000}"/>
    <cellStyle name="40% - Accent1 5 4 2 3" xfId="29090" xr:uid="{00000000-0005-0000-0000-0000FD580000}"/>
    <cellStyle name="40% - Accent1 5 4 3" xfId="13335" xr:uid="{00000000-0005-0000-0000-0000FE580000}"/>
    <cellStyle name="40% - Accent1 5 4 3 2" xfId="35600" xr:uid="{00000000-0005-0000-0000-0000FF580000}"/>
    <cellStyle name="40% - Accent1 5 4 4" xfId="24508" xr:uid="{00000000-0005-0000-0000-000000590000}"/>
    <cellStyle name="40% - Accent1 5 5" xfId="4972" xr:uid="{00000000-0005-0000-0000-000001590000}"/>
    <cellStyle name="40% - Accent1 5 5 2" xfId="16069" xr:uid="{00000000-0005-0000-0000-000002590000}"/>
    <cellStyle name="40% - Accent1 5 5 2 2" xfId="38333" xr:uid="{00000000-0005-0000-0000-000003590000}"/>
    <cellStyle name="40% - Accent1 5 5 3" xfId="27241" xr:uid="{00000000-0005-0000-0000-000004590000}"/>
    <cellStyle name="40% - Accent1 5 6" xfId="380" xr:uid="{00000000-0005-0000-0000-000005590000}"/>
    <cellStyle name="40% - Accent1 5 6 2" xfId="11497" xr:uid="{00000000-0005-0000-0000-000006590000}"/>
    <cellStyle name="40% - Accent1 5 6 2 2" xfId="33763" xr:uid="{00000000-0005-0000-0000-000007590000}"/>
    <cellStyle name="40% - Accent1 5 6 3" xfId="22671" xr:uid="{00000000-0005-0000-0000-000008590000}"/>
    <cellStyle name="40% - Accent1 5 7" xfId="11248" xr:uid="{00000000-0005-0000-0000-000009590000}"/>
    <cellStyle name="40% - Accent1 5 7 2" xfId="33514" xr:uid="{00000000-0005-0000-0000-00000A590000}"/>
    <cellStyle name="40% - Accent1 5 8" xfId="22422" xr:uid="{00000000-0005-0000-0000-00000B590000}"/>
    <cellStyle name="40% - Accent1 50" xfId="959" xr:uid="{00000000-0005-0000-0000-00000C590000}"/>
    <cellStyle name="40% - Accent1 50 2" xfId="1896" xr:uid="{00000000-0005-0000-0000-00000D590000}"/>
    <cellStyle name="40% - Accent1 50 2 2" xfId="3708" xr:uid="{00000000-0005-0000-0000-00000E590000}"/>
    <cellStyle name="40% - Accent1 50 2 2 2" xfId="8291" xr:uid="{00000000-0005-0000-0000-00000F590000}"/>
    <cellStyle name="40% - Accent1 50 2 2 2 2" xfId="19388" xr:uid="{00000000-0005-0000-0000-000010590000}"/>
    <cellStyle name="40% - Accent1 50 2 2 2 2 2" xfId="41652" xr:uid="{00000000-0005-0000-0000-000011590000}"/>
    <cellStyle name="40% - Accent1 50 2 2 2 3" xfId="30560" xr:uid="{00000000-0005-0000-0000-000012590000}"/>
    <cellStyle name="40% - Accent1 50 2 2 3" xfId="14805" xr:uid="{00000000-0005-0000-0000-000013590000}"/>
    <cellStyle name="40% - Accent1 50 2 2 3 2" xfId="37070" xr:uid="{00000000-0005-0000-0000-000014590000}"/>
    <cellStyle name="40% - Accent1 50 2 2 4" xfId="25978" xr:uid="{00000000-0005-0000-0000-000015590000}"/>
    <cellStyle name="40% - Accent1 50 2 3" xfId="6482" xr:uid="{00000000-0005-0000-0000-000016590000}"/>
    <cellStyle name="40% - Accent1 50 2 3 2" xfId="17579" xr:uid="{00000000-0005-0000-0000-000017590000}"/>
    <cellStyle name="40% - Accent1 50 2 3 2 2" xfId="39843" xr:uid="{00000000-0005-0000-0000-000018590000}"/>
    <cellStyle name="40% - Accent1 50 2 3 3" xfId="28751" xr:uid="{00000000-0005-0000-0000-000019590000}"/>
    <cellStyle name="40% - Accent1 50 2 4" xfId="12995" xr:uid="{00000000-0005-0000-0000-00001A590000}"/>
    <cellStyle name="40% - Accent1 50 2 4 2" xfId="35260" xr:uid="{00000000-0005-0000-0000-00001B590000}"/>
    <cellStyle name="40% - Accent1 50 2 5" xfId="24168" xr:uid="{00000000-0005-0000-0000-00001C590000}"/>
    <cellStyle name="40% - Accent1 50 3" xfId="4632" xr:uid="{00000000-0005-0000-0000-00001D590000}"/>
    <cellStyle name="40% - Accent1 50 3 2" xfId="9215" xr:uid="{00000000-0005-0000-0000-00001E590000}"/>
    <cellStyle name="40% - Accent1 50 3 2 2" xfId="20312" xr:uid="{00000000-0005-0000-0000-00001F590000}"/>
    <cellStyle name="40% - Accent1 50 3 2 2 2" xfId="42576" xr:uid="{00000000-0005-0000-0000-000020590000}"/>
    <cellStyle name="40% - Accent1 50 3 2 3" xfId="31484" xr:uid="{00000000-0005-0000-0000-000021590000}"/>
    <cellStyle name="40% - Accent1 50 3 3" xfId="15729" xr:uid="{00000000-0005-0000-0000-000022590000}"/>
    <cellStyle name="40% - Accent1 50 3 3 2" xfId="37994" xr:uid="{00000000-0005-0000-0000-000023590000}"/>
    <cellStyle name="40% - Accent1 50 3 4" xfId="26902" xr:uid="{00000000-0005-0000-0000-000024590000}"/>
    <cellStyle name="40% - Accent1 50 4" xfId="2823" xr:uid="{00000000-0005-0000-0000-000025590000}"/>
    <cellStyle name="40% - Accent1 50 4 2" xfId="7406" xr:uid="{00000000-0005-0000-0000-000026590000}"/>
    <cellStyle name="40% - Accent1 50 4 2 2" xfId="18503" xr:uid="{00000000-0005-0000-0000-000027590000}"/>
    <cellStyle name="40% - Accent1 50 4 2 2 2" xfId="40767" xr:uid="{00000000-0005-0000-0000-000028590000}"/>
    <cellStyle name="40% - Accent1 50 4 2 3" xfId="29675" xr:uid="{00000000-0005-0000-0000-000029590000}"/>
    <cellStyle name="40% - Accent1 50 4 3" xfId="13920" xr:uid="{00000000-0005-0000-0000-00002A590000}"/>
    <cellStyle name="40% - Accent1 50 4 3 2" xfId="36185" xr:uid="{00000000-0005-0000-0000-00002B590000}"/>
    <cellStyle name="40% - Accent1 50 4 4" xfId="25093" xr:uid="{00000000-0005-0000-0000-00002C590000}"/>
    <cellStyle name="40% - Accent1 50 5" xfId="5557" xr:uid="{00000000-0005-0000-0000-00002D590000}"/>
    <cellStyle name="40% - Accent1 50 5 2" xfId="16654" xr:uid="{00000000-0005-0000-0000-00002E590000}"/>
    <cellStyle name="40% - Accent1 50 5 2 2" xfId="38918" xr:uid="{00000000-0005-0000-0000-00002F590000}"/>
    <cellStyle name="40% - Accent1 50 5 3" xfId="27826" xr:uid="{00000000-0005-0000-0000-000030590000}"/>
    <cellStyle name="40% - Accent1 50 6" xfId="12069" xr:uid="{00000000-0005-0000-0000-000031590000}"/>
    <cellStyle name="40% - Accent1 50 6 2" xfId="34335" xr:uid="{00000000-0005-0000-0000-000032590000}"/>
    <cellStyle name="40% - Accent1 50 7" xfId="23243" xr:uid="{00000000-0005-0000-0000-000033590000}"/>
    <cellStyle name="40% - Accent1 51" xfId="973" xr:uid="{00000000-0005-0000-0000-000034590000}"/>
    <cellStyle name="40% - Accent1 51 2" xfId="1910" xr:uid="{00000000-0005-0000-0000-000035590000}"/>
    <cellStyle name="40% - Accent1 51 2 2" xfId="3721" xr:uid="{00000000-0005-0000-0000-000036590000}"/>
    <cellStyle name="40% - Accent1 51 2 2 2" xfId="8304" xr:uid="{00000000-0005-0000-0000-000037590000}"/>
    <cellStyle name="40% - Accent1 51 2 2 2 2" xfId="19401" xr:uid="{00000000-0005-0000-0000-000038590000}"/>
    <cellStyle name="40% - Accent1 51 2 2 2 2 2" xfId="41665" xr:uid="{00000000-0005-0000-0000-000039590000}"/>
    <cellStyle name="40% - Accent1 51 2 2 2 3" xfId="30573" xr:uid="{00000000-0005-0000-0000-00003A590000}"/>
    <cellStyle name="40% - Accent1 51 2 2 3" xfId="14818" xr:uid="{00000000-0005-0000-0000-00003B590000}"/>
    <cellStyle name="40% - Accent1 51 2 2 3 2" xfId="37083" xr:uid="{00000000-0005-0000-0000-00003C590000}"/>
    <cellStyle name="40% - Accent1 51 2 2 4" xfId="25991" xr:uid="{00000000-0005-0000-0000-00003D590000}"/>
    <cellStyle name="40% - Accent1 51 2 3" xfId="6495" xr:uid="{00000000-0005-0000-0000-00003E590000}"/>
    <cellStyle name="40% - Accent1 51 2 3 2" xfId="17592" xr:uid="{00000000-0005-0000-0000-00003F590000}"/>
    <cellStyle name="40% - Accent1 51 2 3 2 2" xfId="39856" xr:uid="{00000000-0005-0000-0000-000040590000}"/>
    <cellStyle name="40% - Accent1 51 2 3 3" xfId="28764" xr:uid="{00000000-0005-0000-0000-000041590000}"/>
    <cellStyle name="40% - Accent1 51 2 4" xfId="13008" xr:uid="{00000000-0005-0000-0000-000042590000}"/>
    <cellStyle name="40% - Accent1 51 2 4 2" xfId="35273" xr:uid="{00000000-0005-0000-0000-000043590000}"/>
    <cellStyle name="40% - Accent1 51 2 5" xfId="24181" xr:uid="{00000000-0005-0000-0000-000044590000}"/>
    <cellStyle name="40% - Accent1 51 3" xfId="4645" xr:uid="{00000000-0005-0000-0000-000045590000}"/>
    <cellStyle name="40% - Accent1 51 3 2" xfId="9228" xr:uid="{00000000-0005-0000-0000-000046590000}"/>
    <cellStyle name="40% - Accent1 51 3 2 2" xfId="20325" xr:uid="{00000000-0005-0000-0000-000047590000}"/>
    <cellStyle name="40% - Accent1 51 3 2 2 2" xfId="42589" xr:uid="{00000000-0005-0000-0000-000048590000}"/>
    <cellStyle name="40% - Accent1 51 3 2 3" xfId="31497" xr:uid="{00000000-0005-0000-0000-000049590000}"/>
    <cellStyle name="40% - Accent1 51 3 3" xfId="15742" xr:uid="{00000000-0005-0000-0000-00004A590000}"/>
    <cellStyle name="40% - Accent1 51 3 3 2" xfId="38007" xr:uid="{00000000-0005-0000-0000-00004B590000}"/>
    <cellStyle name="40% - Accent1 51 3 4" xfId="26915" xr:uid="{00000000-0005-0000-0000-00004C590000}"/>
    <cellStyle name="40% - Accent1 51 4" xfId="2836" xr:uid="{00000000-0005-0000-0000-00004D590000}"/>
    <cellStyle name="40% - Accent1 51 4 2" xfId="7419" xr:uid="{00000000-0005-0000-0000-00004E590000}"/>
    <cellStyle name="40% - Accent1 51 4 2 2" xfId="18516" xr:uid="{00000000-0005-0000-0000-00004F590000}"/>
    <cellStyle name="40% - Accent1 51 4 2 2 2" xfId="40780" xr:uid="{00000000-0005-0000-0000-000050590000}"/>
    <cellStyle name="40% - Accent1 51 4 2 3" xfId="29688" xr:uid="{00000000-0005-0000-0000-000051590000}"/>
    <cellStyle name="40% - Accent1 51 4 3" xfId="13933" xr:uid="{00000000-0005-0000-0000-000052590000}"/>
    <cellStyle name="40% - Accent1 51 4 3 2" xfId="36198" xr:uid="{00000000-0005-0000-0000-000053590000}"/>
    <cellStyle name="40% - Accent1 51 4 4" xfId="25106" xr:uid="{00000000-0005-0000-0000-000054590000}"/>
    <cellStyle name="40% - Accent1 51 5" xfId="5570" xr:uid="{00000000-0005-0000-0000-000055590000}"/>
    <cellStyle name="40% - Accent1 51 5 2" xfId="16667" xr:uid="{00000000-0005-0000-0000-000056590000}"/>
    <cellStyle name="40% - Accent1 51 5 2 2" xfId="38931" xr:uid="{00000000-0005-0000-0000-000057590000}"/>
    <cellStyle name="40% - Accent1 51 5 3" xfId="27839" xr:uid="{00000000-0005-0000-0000-000058590000}"/>
    <cellStyle name="40% - Accent1 51 6" xfId="12082" xr:uid="{00000000-0005-0000-0000-000059590000}"/>
    <cellStyle name="40% - Accent1 51 6 2" xfId="34348" xr:uid="{00000000-0005-0000-0000-00005A590000}"/>
    <cellStyle name="40% - Accent1 51 7" xfId="23256" xr:uid="{00000000-0005-0000-0000-00005B590000}"/>
    <cellStyle name="40% - Accent1 52" xfId="986" xr:uid="{00000000-0005-0000-0000-00005C590000}"/>
    <cellStyle name="40% - Accent1 52 2" xfId="1923" xr:uid="{00000000-0005-0000-0000-00005D590000}"/>
    <cellStyle name="40% - Accent1 52 2 2" xfId="3734" xr:uid="{00000000-0005-0000-0000-00005E590000}"/>
    <cellStyle name="40% - Accent1 52 2 2 2" xfId="8317" xr:uid="{00000000-0005-0000-0000-00005F590000}"/>
    <cellStyle name="40% - Accent1 52 2 2 2 2" xfId="19414" xr:uid="{00000000-0005-0000-0000-000060590000}"/>
    <cellStyle name="40% - Accent1 52 2 2 2 2 2" xfId="41678" xr:uid="{00000000-0005-0000-0000-000061590000}"/>
    <cellStyle name="40% - Accent1 52 2 2 2 3" xfId="30586" xr:uid="{00000000-0005-0000-0000-000062590000}"/>
    <cellStyle name="40% - Accent1 52 2 2 3" xfId="14831" xr:uid="{00000000-0005-0000-0000-000063590000}"/>
    <cellStyle name="40% - Accent1 52 2 2 3 2" xfId="37096" xr:uid="{00000000-0005-0000-0000-000064590000}"/>
    <cellStyle name="40% - Accent1 52 2 2 4" xfId="26004" xr:uid="{00000000-0005-0000-0000-000065590000}"/>
    <cellStyle name="40% - Accent1 52 2 3" xfId="6508" xr:uid="{00000000-0005-0000-0000-000066590000}"/>
    <cellStyle name="40% - Accent1 52 2 3 2" xfId="17605" xr:uid="{00000000-0005-0000-0000-000067590000}"/>
    <cellStyle name="40% - Accent1 52 2 3 2 2" xfId="39869" xr:uid="{00000000-0005-0000-0000-000068590000}"/>
    <cellStyle name="40% - Accent1 52 2 3 3" xfId="28777" xr:uid="{00000000-0005-0000-0000-000069590000}"/>
    <cellStyle name="40% - Accent1 52 2 4" xfId="13021" xr:uid="{00000000-0005-0000-0000-00006A590000}"/>
    <cellStyle name="40% - Accent1 52 2 4 2" xfId="35286" xr:uid="{00000000-0005-0000-0000-00006B590000}"/>
    <cellStyle name="40% - Accent1 52 2 5" xfId="24194" xr:uid="{00000000-0005-0000-0000-00006C590000}"/>
    <cellStyle name="40% - Accent1 52 3" xfId="4658" xr:uid="{00000000-0005-0000-0000-00006D590000}"/>
    <cellStyle name="40% - Accent1 52 3 2" xfId="9241" xr:uid="{00000000-0005-0000-0000-00006E590000}"/>
    <cellStyle name="40% - Accent1 52 3 2 2" xfId="20338" xr:uid="{00000000-0005-0000-0000-00006F590000}"/>
    <cellStyle name="40% - Accent1 52 3 2 2 2" xfId="42602" xr:uid="{00000000-0005-0000-0000-000070590000}"/>
    <cellStyle name="40% - Accent1 52 3 2 3" xfId="31510" xr:uid="{00000000-0005-0000-0000-000071590000}"/>
    <cellStyle name="40% - Accent1 52 3 3" xfId="15755" xr:uid="{00000000-0005-0000-0000-000072590000}"/>
    <cellStyle name="40% - Accent1 52 3 3 2" xfId="38020" xr:uid="{00000000-0005-0000-0000-000073590000}"/>
    <cellStyle name="40% - Accent1 52 3 4" xfId="26928" xr:uid="{00000000-0005-0000-0000-000074590000}"/>
    <cellStyle name="40% - Accent1 52 4" xfId="2849" xr:uid="{00000000-0005-0000-0000-000075590000}"/>
    <cellStyle name="40% - Accent1 52 4 2" xfId="7432" xr:uid="{00000000-0005-0000-0000-000076590000}"/>
    <cellStyle name="40% - Accent1 52 4 2 2" xfId="18529" xr:uid="{00000000-0005-0000-0000-000077590000}"/>
    <cellStyle name="40% - Accent1 52 4 2 2 2" xfId="40793" xr:uid="{00000000-0005-0000-0000-000078590000}"/>
    <cellStyle name="40% - Accent1 52 4 2 3" xfId="29701" xr:uid="{00000000-0005-0000-0000-000079590000}"/>
    <cellStyle name="40% - Accent1 52 4 3" xfId="13946" xr:uid="{00000000-0005-0000-0000-00007A590000}"/>
    <cellStyle name="40% - Accent1 52 4 3 2" xfId="36211" xr:uid="{00000000-0005-0000-0000-00007B590000}"/>
    <cellStyle name="40% - Accent1 52 4 4" xfId="25119" xr:uid="{00000000-0005-0000-0000-00007C590000}"/>
    <cellStyle name="40% - Accent1 52 5" xfId="5583" xr:uid="{00000000-0005-0000-0000-00007D590000}"/>
    <cellStyle name="40% - Accent1 52 5 2" xfId="16680" xr:uid="{00000000-0005-0000-0000-00007E590000}"/>
    <cellStyle name="40% - Accent1 52 5 2 2" xfId="38944" xr:uid="{00000000-0005-0000-0000-00007F590000}"/>
    <cellStyle name="40% - Accent1 52 5 3" xfId="27852" xr:uid="{00000000-0005-0000-0000-000080590000}"/>
    <cellStyle name="40% - Accent1 52 6" xfId="12095" xr:uid="{00000000-0005-0000-0000-000081590000}"/>
    <cellStyle name="40% - Accent1 52 6 2" xfId="34361" xr:uid="{00000000-0005-0000-0000-000082590000}"/>
    <cellStyle name="40% - Accent1 52 7" xfId="23269" xr:uid="{00000000-0005-0000-0000-000083590000}"/>
    <cellStyle name="40% - Accent1 53" xfId="999" xr:uid="{00000000-0005-0000-0000-000084590000}"/>
    <cellStyle name="40% - Accent1 53 2" xfId="1936" xr:uid="{00000000-0005-0000-0000-000085590000}"/>
    <cellStyle name="40% - Accent1 53 2 2" xfId="3747" xr:uid="{00000000-0005-0000-0000-000086590000}"/>
    <cellStyle name="40% - Accent1 53 2 2 2" xfId="8330" xr:uid="{00000000-0005-0000-0000-000087590000}"/>
    <cellStyle name="40% - Accent1 53 2 2 2 2" xfId="19427" xr:uid="{00000000-0005-0000-0000-000088590000}"/>
    <cellStyle name="40% - Accent1 53 2 2 2 2 2" xfId="41691" xr:uid="{00000000-0005-0000-0000-000089590000}"/>
    <cellStyle name="40% - Accent1 53 2 2 2 3" xfId="30599" xr:uid="{00000000-0005-0000-0000-00008A590000}"/>
    <cellStyle name="40% - Accent1 53 2 2 3" xfId="14844" xr:uid="{00000000-0005-0000-0000-00008B590000}"/>
    <cellStyle name="40% - Accent1 53 2 2 3 2" xfId="37109" xr:uid="{00000000-0005-0000-0000-00008C590000}"/>
    <cellStyle name="40% - Accent1 53 2 2 4" xfId="26017" xr:uid="{00000000-0005-0000-0000-00008D590000}"/>
    <cellStyle name="40% - Accent1 53 2 3" xfId="6521" xr:uid="{00000000-0005-0000-0000-00008E590000}"/>
    <cellStyle name="40% - Accent1 53 2 3 2" xfId="17618" xr:uid="{00000000-0005-0000-0000-00008F590000}"/>
    <cellStyle name="40% - Accent1 53 2 3 2 2" xfId="39882" xr:uid="{00000000-0005-0000-0000-000090590000}"/>
    <cellStyle name="40% - Accent1 53 2 3 3" xfId="28790" xr:uid="{00000000-0005-0000-0000-000091590000}"/>
    <cellStyle name="40% - Accent1 53 2 4" xfId="13034" xr:uid="{00000000-0005-0000-0000-000092590000}"/>
    <cellStyle name="40% - Accent1 53 2 4 2" xfId="35299" xr:uid="{00000000-0005-0000-0000-000093590000}"/>
    <cellStyle name="40% - Accent1 53 2 5" xfId="24207" xr:uid="{00000000-0005-0000-0000-000094590000}"/>
    <cellStyle name="40% - Accent1 53 3" xfId="4671" xr:uid="{00000000-0005-0000-0000-000095590000}"/>
    <cellStyle name="40% - Accent1 53 3 2" xfId="9254" xr:uid="{00000000-0005-0000-0000-000096590000}"/>
    <cellStyle name="40% - Accent1 53 3 2 2" xfId="20351" xr:uid="{00000000-0005-0000-0000-000097590000}"/>
    <cellStyle name="40% - Accent1 53 3 2 2 2" xfId="42615" xr:uid="{00000000-0005-0000-0000-000098590000}"/>
    <cellStyle name="40% - Accent1 53 3 2 3" xfId="31523" xr:uid="{00000000-0005-0000-0000-000099590000}"/>
    <cellStyle name="40% - Accent1 53 3 3" xfId="15768" xr:uid="{00000000-0005-0000-0000-00009A590000}"/>
    <cellStyle name="40% - Accent1 53 3 3 2" xfId="38033" xr:uid="{00000000-0005-0000-0000-00009B590000}"/>
    <cellStyle name="40% - Accent1 53 3 4" xfId="26941" xr:uid="{00000000-0005-0000-0000-00009C590000}"/>
    <cellStyle name="40% - Accent1 53 4" xfId="2862" xr:uid="{00000000-0005-0000-0000-00009D590000}"/>
    <cellStyle name="40% - Accent1 53 4 2" xfId="7445" xr:uid="{00000000-0005-0000-0000-00009E590000}"/>
    <cellStyle name="40% - Accent1 53 4 2 2" xfId="18542" xr:uid="{00000000-0005-0000-0000-00009F590000}"/>
    <cellStyle name="40% - Accent1 53 4 2 2 2" xfId="40806" xr:uid="{00000000-0005-0000-0000-0000A0590000}"/>
    <cellStyle name="40% - Accent1 53 4 2 3" xfId="29714" xr:uid="{00000000-0005-0000-0000-0000A1590000}"/>
    <cellStyle name="40% - Accent1 53 4 3" xfId="13959" xr:uid="{00000000-0005-0000-0000-0000A2590000}"/>
    <cellStyle name="40% - Accent1 53 4 3 2" xfId="36224" xr:uid="{00000000-0005-0000-0000-0000A3590000}"/>
    <cellStyle name="40% - Accent1 53 4 4" xfId="25132" xr:uid="{00000000-0005-0000-0000-0000A4590000}"/>
    <cellStyle name="40% - Accent1 53 5" xfId="5596" xr:uid="{00000000-0005-0000-0000-0000A5590000}"/>
    <cellStyle name="40% - Accent1 53 5 2" xfId="16693" xr:uid="{00000000-0005-0000-0000-0000A6590000}"/>
    <cellStyle name="40% - Accent1 53 5 2 2" xfId="38957" xr:uid="{00000000-0005-0000-0000-0000A7590000}"/>
    <cellStyle name="40% - Accent1 53 5 3" xfId="27865" xr:uid="{00000000-0005-0000-0000-0000A8590000}"/>
    <cellStyle name="40% - Accent1 53 6" xfId="12108" xr:uid="{00000000-0005-0000-0000-0000A9590000}"/>
    <cellStyle name="40% - Accent1 53 6 2" xfId="34374" xr:uid="{00000000-0005-0000-0000-0000AA590000}"/>
    <cellStyle name="40% - Accent1 53 7" xfId="23282" xr:uid="{00000000-0005-0000-0000-0000AB590000}"/>
    <cellStyle name="40% - Accent1 54" xfId="1012" xr:uid="{00000000-0005-0000-0000-0000AC590000}"/>
    <cellStyle name="40% - Accent1 54 2" xfId="1949" xr:uid="{00000000-0005-0000-0000-0000AD590000}"/>
    <cellStyle name="40% - Accent1 54 2 2" xfId="3760" xr:uid="{00000000-0005-0000-0000-0000AE590000}"/>
    <cellStyle name="40% - Accent1 54 2 2 2" xfId="8343" xr:uid="{00000000-0005-0000-0000-0000AF590000}"/>
    <cellStyle name="40% - Accent1 54 2 2 2 2" xfId="19440" xr:uid="{00000000-0005-0000-0000-0000B0590000}"/>
    <cellStyle name="40% - Accent1 54 2 2 2 2 2" xfId="41704" xr:uid="{00000000-0005-0000-0000-0000B1590000}"/>
    <cellStyle name="40% - Accent1 54 2 2 2 3" xfId="30612" xr:uid="{00000000-0005-0000-0000-0000B2590000}"/>
    <cellStyle name="40% - Accent1 54 2 2 3" xfId="14857" xr:uid="{00000000-0005-0000-0000-0000B3590000}"/>
    <cellStyle name="40% - Accent1 54 2 2 3 2" xfId="37122" xr:uid="{00000000-0005-0000-0000-0000B4590000}"/>
    <cellStyle name="40% - Accent1 54 2 2 4" xfId="26030" xr:uid="{00000000-0005-0000-0000-0000B5590000}"/>
    <cellStyle name="40% - Accent1 54 2 3" xfId="6534" xr:uid="{00000000-0005-0000-0000-0000B6590000}"/>
    <cellStyle name="40% - Accent1 54 2 3 2" xfId="17631" xr:uid="{00000000-0005-0000-0000-0000B7590000}"/>
    <cellStyle name="40% - Accent1 54 2 3 2 2" xfId="39895" xr:uid="{00000000-0005-0000-0000-0000B8590000}"/>
    <cellStyle name="40% - Accent1 54 2 3 3" xfId="28803" xr:uid="{00000000-0005-0000-0000-0000B9590000}"/>
    <cellStyle name="40% - Accent1 54 2 4" xfId="13047" xr:uid="{00000000-0005-0000-0000-0000BA590000}"/>
    <cellStyle name="40% - Accent1 54 2 4 2" xfId="35312" xr:uid="{00000000-0005-0000-0000-0000BB590000}"/>
    <cellStyle name="40% - Accent1 54 2 5" xfId="24220" xr:uid="{00000000-0005-0000-0000-0000BC590000}"/>
    <cellStyle name="40% - Accent1 54 3" xfId="4684" xr:uid="{00000000-0005-0000-0000-0000BD590000}"/>
    <cellStyle name="40% - Accent1 54 3 2" xfId="9267" xr:uid="{00000000-0005-0000-0000-0000BE590000}"/>
    <cellStyle name="40% - Accent1 54 3 2 2" xfId="20364" xr:uid="{00000000-0005-0000-0000-0000BF590000}"/>
    <cellStyle name="40% - Accent1 54 3 2 2 2" xfId="42628" xr:uid="{00000000-0005-0000-0000-0000C0590000}"/>
    <cellStyle name="40% - Accent1 54 3 2 3" xfId="31536" xr:uid="{00000000-0005-0000-0000-0000C1590000}"/>
    <cellStyle name="40% - Accent1 54 3 3" xfId="15781" xr:uid="{00000000-0005-0000-0000-0000C2590000}"/>
    <cellStyle name="40% - Accent1 54 3 3 2" xfId="38046" xr:uid="{00000000-0005-0000-0000-0000C3590000}"/>
    <cellStyle name="40% - Accent1 54 3 4" xfId="26954" xr:uid="{00000000-0005-0000-0000-0000C4590000}"/>
    <cellStyle name="40% - Accent1 54 4" xfId="2875" xr:uid="{00000000-0005-0000-0000-0000C5590000}"/>
    <cellStyle name="40% - Accent1 54 4 2" xfId="7458" xr:uid="{00000000-0005-0000-0000-0000C6590000}"/>
    <cellStyle name="40% - Accent1 54 4 2 2" xfId="18555" xr:uid="{00000000-0005-0000-0000-0000C7590000}"/>
    <cellStyle name="40% - Accent1 54 4 2 2 2" xfId="40819" xr:uid="{00000000-0005-0000-0000-0000C8590000}"/>
    <cellStyle name="40% - Accent1 54 4 2 3" xfId="29727" xr:uid="{00000000-0005-0000-0000-0000C9590000}"/>
    <cellStyle name="40% - Accent1 54 4 3" xfId="13972" xr:uid="{00000000-0005-0000-0000-0000CA590000}"/>
    <cellStyle name="40% - Accent1 54 4 3 2" xfId="36237" xr:uid="{00000000-0005-0000-0000-0000CB590000}"/>
    <cellStyle name="40% - Accent1 54 4 4" xfId="25145" xr:uid="{00000000-0005-0000-0000-0000CC590000}"/>
    <cellStyle name="40% - Accent1 54 5" xfId="5609" xr:uid="{00000000-0005-0000-0000-0000CD590000}"/>
    <cellStyle name="40% - Accent1 54 5 2" xfId="16706" xr:uid="{00000000-0005-0000-0000-0000CE590000}"/>
    <cellStyle name="40% - Accent1 54 5 2 2" xfId="38970" xr:uid="{00000000-0005-0000-0000-0000CF590000}"/>
    <cellStyle name="40% - Accent1 54 5 3" xfId="27878" xr:uid="{00000000-0005-0000-0000-0000D0590000}"/>
    <cellStyle name="40% - Accent1 54 6" xfId="12121" xr:uid="{00000000-0005-0000-0000-0000D1590000}"/>
    <cellStyle name="40% - Accent1 54 6 2" xfId="34387" xr:uid="{00000000-0005-0000-0000-0000D2590000}"/>
    <cellStyle name="40% - Accent1 54 7" xfId="23295" xr:uid="{00000000-0005-0000-0000-0000D3590000}"/>
    <cellStyle name="40% - Accent1 55" xfId="1025" xr:uid="{00000000-0005-0000-0000-0000D4590000}"/>
    <cellStyle name="40% - Accent1 55 2" xfId="1962" xr:uid="{00000000-0005-0000-0000-0000D5590000}"/>
    <cellStyle name="40% - Accent1 55 2 2" xfId="3773" xr:uid="{00000000-0005-0000-0000-0000D6590000}"/>
    <cellStyle name="40% - Accent1 55 2 2 2" xfId="8356" xr:uid="{00000000-0005-0000-0000-0000D7590000}"/>
    <cellStyle name="40% - Accent1 55 2 2 2 2" xfId="19453" xr:uid="{00000000-0005-0000-0000-0000D8590000}"/>
    <cellStyle name="40% - Accent1 55 2 2 2 2 2" xfId="41717" xr:uid="{00000000-0005-0000-0000-0000D9590000}"/>
    <cellStyle name="40% - Accent1 55 2 2 2 3" xfId="30625" xr:uid="{00000000-0005-0000-0000-0000DA590000}"/>
    <cellStyle name="40% - Accent1 55 2 2 3" xfId="14870" xr:uid="{00000000-0005-0000-0000-0000DB590000}"/>
    <cellStyle name="40% - Accent1 55 2 2 3 2" xfId="37135" xr:uid="{00000000-0005-0000-0000-0000DC590000}"/>
    <cellStyle name="40% - Accent1 55 2 2 4" xfId="26043" xr:uid="{00000000-0005-0000-0000-0000DD590000}"/>
    <cellStyle name="40% - Accent1 55 2 3" xfId="6547" xr:uid="{00000000-0005-0000-0000-0000DE590000}"/>
    <cellStyle name="40% - Accent1 55 2 3 2" xfId="17644" xr:uid="{00000000-0005-0000-0000-0000DF590000}"/>
    <cellStyle name="40% - Accent1 55 2 3 2 2" xfId="39908" xr:uid="{00000000-0005-0000-0000-0000E0590000}"/>
    <cellStyle name="40% - Accent1 55 2 3 3" xfId="28816" xr:uid="{00000000-0005-0000-0000-0000E1590000}"/>
    <cellStyle name="40% - Accent1 55 2 4" xfId="13060" xr:uid="{00000000-0005-0000-0000-0000E2590000}"/>
    <cellStyle name="40% - Accent1 55 2 4 2" xfId="35325" xr:uid="{00000000-0005-0000-0000-0000E3590000}"/>
    <cellStyle name="40% - Accent1 55 2 5" xfId="24233" xr:uid="{00000000-0005-0000-0000-0000E4590000}"/>
    <cellStyle name="40% - Accent1 55 3" xfId="4697" xr:uid="{00000000-0005-0000-0000-0000E5590000}"/>
    <cellStyle name="40% - Accent1 55 3 2" xfId="9280" xr:uid="{00000000-0005-0000-0000-0000E6590000}"/>
    <cellStyle name="40% - Accent1 55 3 2 2" xfId="20377" xr:uid="{00000000-0005-0000-0000-0000E7590000}"/>
    <cellStyle name="40% - Accent1 55 3 2 2 2" xfId="42641" xr:uid="{00000000-0005-0000-0000-0000E8590000}"/>
    <cellStyle name="40% - Accent1 55 3 2 3" xfId="31549" xr:uid="{00000000-0005-0000-0000-0000E9590000}"/>
    <cellStyle name="40% - Accent1 55 3 3" xfId="15794" xr:uid="{00000000-0005-0000-0000-0000EA590000}"/>
    <cellStyle name="40% - Accent1 55 3 3 2" xfId="38059" xr:uid="{00000000-0005-0000-0000-0000EB590000}"/>
    <cellStyle name="40% - Accent1 55 3 4" xfId="26967" xr:uid="{00000000-0005-0000-0000-0000EC590000}"/>
    <cellStyle name="40% - Accent1 55 4" xfId="2888" xr:uid="{00000000-0005-0000-0000-0000ED590000}"/>
    <cellStyle name="40% - Accent1 55 4 2" xfId="7471" xr:uid="{00000000-0005-0000-0000-0000EE590000}"/>
    <cellStyle name="40% - Accent1 55 4 2 2" xfId="18568" xr:uid="{00000000-0005-0000-0000-0000EF590000}"/>
    <cellStyle name="40% - Accent1 55 4 2 2 2" xfId="40832" xr:uid="{00000000-0005-0000-0000-0000F0590000}"/>
    <cellStyle name="40% - Accent1 55 4 2 3" xfId="29740" xr:uid="{00000000-0005-0000-0000-0000F1590000}"/>
    <cellStyle name="40% - Accent1 55 4 3" xfId="13985" xr:uid="{00000000-0005-0000-0000-0000F2590000}"/>
    <cellStyle name="40% - Accent1 55 4 3 2" xfId="36250" xr:uid="{00000000-0005-0000-0000-0000F3590000}"/>
    <cellStyle name="40% - Accent1 55 4 4" xfId="25158" xr:uid="{00000000-0005-0000-0000-0000F4590000}"/>
    <cellStyle name="40% - Accent1 55 5" xfId="5622" xr:uid="{00000000-0005-0000-0000-0000F5590000}"/>
    <cellStyle name="40% - Accent1 55 5 2" xfId="16719" xr:uid="{00000000-0005-0000-0000-0000F6590000}"/>
    <cellStyle name="40% - Accent1 55 5 2 2" xfId="38983" xr:uid="{00000000-0005-0000-0000-0000F7590000}"/>
    <cellStyle name="40% - Accent1 55 5 3" xfId="27891" xr:uid="{00000000-0005-0000-0000-0000F8590000}"/>
    <cellStyle name="40% - Accent1 55 6" xfId="12134" xr:uid="{00000000-0005-0000-0000-0000F9590000}"/>
    <cellStyle name="40% - Accent1 55 6 2" xfId="34400" xr:uid="{00000000-0005-0000-0000-0000FA590000}"/>
    <cellStyle name="40% - Accent1 55 7" xfId="23308" xr:uid="{00000000-0005-0000-0000-0000FB590000}"/>
    <cellStyle name="40% - Accent1 56" xfId="1038" xr:uid="{00000000-0005-0000-0000-0000FC590000}"/>
    <cellStyle name="40% - Accent1 56 2" xfId="1975" xr:uid="{00000000-0005-0000-0000-0000FD590000}"/>
    <cellStyle name="40% - Accent1 56 2 2" xfId="3786" xr:uid="{00000000-0005-0000-0000-0000FE590000}"/>
    <cellStyle name="40% - Accent1 56 2 2 2" xfId="8369" xr:uid="{00000000-0005-0000-0000-0000FF590000}"/>
    <cellStyle name="40% - Accent1 56 2 2 2 2" xfId="19466" xr:uid="{00000000-0005-0000-0000-0000005A0000}"/>
    <cellStyle name="40% - Accent1 56 2 2 2 2 2" xfId="41730" xr:uid="{00000000-0005-0000-0000-0000015A0000}"/>
    <cellStyle name="40% - Accent1 56 2 2 2 3" xfId="30638" xr:uid="{00000000-0005-0000-0000-0000025A0000}"/>
    <cellStyle name="40% - Accent1 56 2 2 3" xfId="14883" xr:uid="{00000000-0005-0000-0000-0000035A0000}"/>
    <cellStyle name="40% - Accent1 56 2 2 3 2" xfId="37148" xr:uid="{00000000-0005-0000-0000-0000045A0000}"/>
    <cellStyle name="40% - Accent1 56 2 2 4" xfId="26056" xr:uid="{00000000-0005-0000-0000-0000055A0000}"/>
    <cellStyle name="40% - Accent1 56 2 3" xfId="6560" xr:uid="{00000000-0005-0000-0000-0000065A0000}"/>
    <cellStyle name="40% - Accent1 56 2 3 2" xfId="17657" xr:uid="{00000000-0005-0000-0000-0000075A0000}"/>
    <cellStyle name="40% - Accent1 56 2 3 2 2" xfId="39921" xr:uid="{00000000-0005-0000-0000-0000085A0000}"/>
    <cellStyle name="40% - Accent1 56 2 3 3" xfId="28829" xr:uid="{00000000-0005-0000-0000-0000095A0000}"/>
    <cellStyle name="40% - Accent1 56 2 4" xfId="13073" xr:uid="{00000000-0005-0000-0000-00000A5A0000}"/>
    <cellStyle name="40% - Accent1 56 2 4 2" xfId="35338" xr:uid="{00000000-0005-0000-0000-00000B5A0000}"/>
    <cellStyle name="40% - Accent1 56 2 5" xfId="24246" xr:uid="{00000000-0005-0000-0000-00000C5A0000}"/>
    <cellStyle name="40% - Accent1 56 3" xfId="4710" xr:uid="{00000000-0005-0000-0000-00000D5A0000}"/>
    <cellStyle name="40% - Accent1 56 3 2" xfId="9293" xr:uid="{00000000-0005-0000-0000-00000E5A0000}"/>
    <cellStyle name="40% - Accent1 56 3 2 2" xfId="20390" xr:uid="{00000000-0005-0000-0000-00000F5A0000}"/>
    <cellStyle name="40% - Accent1 56 3 2 2 2" xfId="42654" xr:uid="{00000000-0005-0000-0000-0000105A0000}"/>
    <cellStyle name="40% - Accent1 56 3 2 3" xfId="31562" xr:uid="{00000000-0005-0000-0000-0000115A0000}"/>
    <cellStyle name="40% - Accent1 56 3 3" xfId="15807" xr:uid="{00000000-0005-0000-0000-0000125A0000}"/>
    <cellStyle name="40% - Accent1 56 3 3 2" xfId="38072" xr:uid="{00000000-0005-0000-0000-0000135A0000}"/>
    <cellStyle name="40% - Accent1 56 3 4" xfId="26980" xr:uid="{00000000-0005-0000-0000-0000145A0000}"/>
    <cellStyle name="40% - Accent1 56 4" xfId="2901" xr:uid="{00000000-0005-0000-0000-0000155A0000}"/>
    <cellStyle name="40% - Accent1 56 4 2" xfId="7484" xr:uid="{00000000-0005-0000-0000-0000165A0000}"/>
    <cellStyle name="40% - Accent1 56 4 2 2" xfId="18581" xr:uid="{00000000-0005-0000-0000-0000175A0000}"/>
    <cellStyle name="40% - Accent1 56 4 2 2 2" xfId="40845" xr:uid="{00000000-0005-0000-0000-0000185A0000}"/>
    <cellStyle name="40% - Accent1 56 4 2 3" xfId="29753" xr:uid="{00000000-0005-0000-0000-0000195A0000}"/>
    <cellStyle name="40% - Accent1 56 4 3" xfId="13998" xr:uid="{00000000-0005-0000-0000-00001A5A0000}"/>
    <cellStyle name="40% - Accent1 56 4 3 2" xfId="36263" xr:uid="{00000000-0005-0000-0000-00001B5A0000}"/>
    <cellStyle name="40% - Accent1 56 4 4" xfId="25171" xr:uid="{00000000-0005-0000-0000-00001C5A0000}"/>
    <cellStyle name="40% - Accent1 56 5" xfId="5635" xr:uid="{00000000-0005-0000-0000-00001D5A0000}"/>
    <cellStyle name="40% - Accent1 56 5 2" xfId="16732" xr:uid="{00000000-0005-0000-0000-00001E5A0000}"/>
    <cellStyle name="40% - Accent1 56 5 2 2" xfId="38996" xr:uid="{00000000-0005-0000-0000-00001F5A0000}"/>
    <cellStyle name="40% - Accent1 56 5 3" xfId="27904" xr:uid="{00000000-0005-0000-0000-0000205A0000}"/>
    <cellStyle name="40% - Accent1 56 6" xfId="12147" xr:uid="{00000000-0005-0000-0000-0000215A0000}"/>
    <cellStyle name="40% - Accent1 56 6 2" xfId="34413" xr:uid="{00000000-0005-0000-0000-0000225A0000}"/>
    <cellStyle name="40% - Accent1 56 7" xfId="23321" xr:uid="{00000000-0005-0000-0000-0000235A0000}"/>
    <cellStyle name="40% - Accent1 57" xfId="1051" xr:uid="{00000000-0005-0000-0000-0000245A0000}"/>
    <cellStyle name="40% - Accent1 57 2" xfId="1988" xr:uid="{00000000-0005-0000-0000-0000255A0000}"/>
    <cellStyle name="40% - Accent1 57 2 2" xfId="3799" xr:uid="{00000000-0005-0000-0000-0000265A0000}"/>
    <cellStyle name="40% - Accent1 57 2 2 2" xfId="8382" xr:uid="{00000000-0005-0000-0000-0000275A0000}"/>
    <cellStyle name="40% - Accent1 57 2 2 2 2" xfId="19479" xr:uid="{00000000-0005-0000-0000-0000285A0000}"/>
    <cellStyle name="40% - Accent1 57 2 2 2 2 2" xfId="41743" xr:uid="{00000000-0005-0000-0000-0000295A0000}"/>
    <cellStyle name="40% - Accent1 57 2 2 2 3" xfId="30651" xr:uid="{00000000-0005-0000-0000-00002A5A0000}"/>
    <cellStyle name="40% - Accent1 57 2 2 3" xfId="14896" xr:uid="{00000000-0005-0000-0000-00002B5A0000}"/>
    <cellStyle name="40% - Accent1 57 2 2 3 2" xfId="37161" xr:uid="{00000000-0005-0000-0000-00002C5A0000}"/>
    <cellStyle name="40% - Accent1 57 2 2 4" xfId="26069" xr:uid="{00000000-0005-0000-0000-00002D5A0000}"/>
    <cellStyle name="40% - Accent1 57 2 3" xfId="6573" xr:uid="{00000000-0005-0000-0000-00002E5A0000}"/>
    <cellStyle name="40% - Accent1 57 2 3 2" xfId="17670" xr:uid="{00000000-0005-0000-0000-00002F5A0000}"/>
    <cellStyle name="40% - Accent1 57 2 3 2 2" xfId="39934" xr:uid="{00000000-0005-0000-0000-0000305A0000}"/>
    <cellStyle name="40% - Accent1 57 2 3 3" xfId="28842" xr:uid="{00000000-0005-0000-0000-0000315A0000}"/>
    <cellStyle name="40% - Accent1 57 2 4" xfId="13086" xr:uid="{00000000-0005-0000-0000-0000325A0000}"/>
    <cellStyle name="40% - Accent1 57 2 4 2" xfId="35351" xr:uid="{00000000-0005-0000-0000-0000335A0000}"/>
    <cellStyle name="40% - Accent1 57 2 5" xfId="24259" xr:uid="{00000000-0005-0000-0000-0000345A0000}"/>
    <cellStyle name="40% - Accent1 57 3" xfId="4723" xr:uid="{00000000-0005-0000-0000-0000355A0000}"/>
    <cellStyle name="40% - Accent1 57 3 2" xfId="9306" xr:uid="{00000000-0005-0000-0000-0000365A0000}"/>
    <cellStyle name="40% - Accent1 57 3 2 2" xfId="20403" xr:uid="{00000000-0005-0000-0000-0000375A0000}"/>
    <cellStyle name="40% - Accent1 57 3 2 2 2" xfId="42667" xr:uid="{00000000-0005-0000-0000-0000385A0000}"/>
    <cellStyle name="40% - Accent1 57 3 2 3" xfId="31575" xr:uid="{00000000-0005-0000-0000-0000395A0000}"/>
    <cellStyle name="40% - Accent1 57 3 3" xfId="15820" xr:uid="{00000000-0005-0000-0000-00003A5A0000}"/>
    <cellStyle name="40% - Accent1 57 3 3 2" xfId="38085" xr:uid="{00000000-0005-0000-0000-00003B5A0000}"/>
    <cellStyle name="40% - Accent1 57 3 4" xfId="26993" xr:uid="{00000000-0005-0000-0000-00003C5A0000}"/>
    <cellStyle name="40% - Accent1 57 4" xfId="2914" xr:uid="{00000000-0005-0000-0000-00003D5A0000}"/>
    <cellStyle name="40% - Accent1 57 4 2" xfId="7497" xr:uid="{00000000-0005-0000-0000-00003E5A0000}"/>
    <cellStyle name="40% - Accent1 57 4 2 2" xfId="18594" xr:uid="{00000000-0005-0000-0000-00003F5A0000}"/>
    <cellStyle name="40% - Accent1 57 4 2 2 2" xfId="40858" xr:uid="{00000000-0005-0000-0000-0000405A0000}"/>
    <cellStyle name="40% - Accent1 57 4 2 3" xfId="29766" xr:uid="{00000000-0005-0000-0000-0000415A0000}"/>
    <cellStyle name="40% - Accent1 57 4 3" xfId="14011" xr:uid="{00000000-0005-0000-0000-0000425A0000}"/>
    <cellStyle name="40% - Accent1 57 4 3 2" xfId="36276" xr:uid="{00000000-0005-0000-0000-0000435A0000}"/>
    <cellStyle name="40% - Accent1 57 4 4" xfId="25184" xr:uid="{00000000-0005-0000-0000-0000445A0000}"/>
    <cellStyle name="40% - Accent1 57 5" xfId="5648" xr:uid="{00000000-0005-0000-0000-0000455A0000}"/>
    <cellStyle name="40% - Accent1 57 5 2" xfId="16745" xr:uid="{00000000-0005-0000-0000-0000465A0000}"/>
    <cellStyle name="40% - Accent1 57 5 2 2" xfId="39009" xr:uid="{00000000-0005-0000-0000-0000475A0000}"/>
    <cellStyle name="40% - Accent1 57 5 3" xfId="27917" xr:uid="{00000000-0005-0000-0000-0000485A0000}"/>
    <cellStyle name="40% - Accent1 57 6" xfId="12160" xr:uid="{00000000-0005-0000-0000-0000495A0000}"/>
    <cellStyle name="40% - Accent1 57 6 2" xfId="34426" xr:uid="{00000000-0005-0000-0000-00004A5A0000}"/>
    <cellStyle name="40% - Accent1 57 7" xfId="23334" xr:uid="{00000000-0005-0000-0000-00004B5A0000}"/>
    <cellStyle name="40% - Accent1 58" xfId="1064" xr:uid="{00000000-0005-0000-0000-00004C5A0000}"/>
    <cellStyle name="40% - Accent1 58 2" xfId="2001" xr:uid="{00000000-0005-0000-0000-00004D5A0000}"/>
    <cellStyle name="40% - Accent1 58 2 2" xfId="3812" xr:uid="{00000000-0005-0000-0000-00004E5A0000}"/>
    <cellStyle name="40% - Accent1 58 2 2 2" xfId="8395" xr:uid="{00000000-0005-0000-0000-00004F5A0000}"/>
    <cellStyle name="40% - Accent1 58 2 2 2 2" xfId="19492" xr:uid="{00000000-0005-0000-0000-0000505A0000}"/>
    <cellStyle name="40% - Accent1 58 2 2 2 2 2" xfId="41756" xr:uid="{00000000-0005-0000-0000-0000515A0000}"/>
    <cellStyle name="40% - Accent1 58 2 2 2 3" xfId="30664" xr:uid="{00000000-0005-0000-0000-0000525A0000}"/>
    <cellStyle name="40% - Accent1 58 2 2 3" xfId="14909" xr:uid="{00000000-0005-0000-0000-0000535A0000}"/>
    <cellStyle name="40% - Accent1 58 2 2 3 2" xfId="37174" xr:uid="{00000000-0005-0000-0000-0000545A0000}"/>
    <cellStyle name="40% - Accent1 58 2 2 4" xfId="26082" xr:uid="{00000000-0005-0000-0000-0000555A0000}"/>
    <cellStyle name="40% - Accent1 58 2 3" xfId="6586" xr:uid="{00000000-0005-0000-0000-0000565A0000}"/>
    <cellStyle name="40% - Accent1 58 2 3 2" xfId="17683" xr:uid="{00000000-0005-0000-0000-0000575A0000}"/>
    <cellStyle name="40% - Accent1 58 2 3 2 2" xfId="39947" xr:uid="{00000000-0005-0000-0000-0000585A0000}"/>
    <cellStyle name="40% - Accent1 58 2 3 3" xfId="28855" xr:uid="{00000000-0005-0000-0000-0000595A0000}"/>
    <cellStyle name="40% - Accent1 58 2 4" xfId="13099" xr:uid="{00000000-0005-0000-0000-00005A5A0000}"/>
    <cellStyle name="40% - Accent1 58 2 4 2" xfId="35364" xr:uid="{00000000-0005-0000-0000-00005B5A0000}"/>
    <cellStyle name="40% - Accent1 58 2 5" xfId="24272" xr:uid="{00000000-0005-0000-0000-00005C5A0000}"/>
    <cellStyle name="40% - Accent1 58 3" xfId="4736" xr:uid="{00000000-0005-0000-0000-00005D5A0000}"/>
    <cellStyle name="40% - Accent1 58 3 2" xfId="9319" xr:uid="{00000000-0005-0000-0000-00005E5A0000}"/>
    <cellStyle name="40% - Accent1 58 3 2 2" xfId="20416" xr:uid="{00000000-0005-0000-0000-00005F5A0000}"/>
    <cellStyle name="40% - Accent1 58 3 2 2 2" xfId="42680" xr:uid="{00000000-0005-0000-0000-0000605A0000}"/>
    <cellStyle name="40% - Accent1 58 3 2 3" xfId="31588" xr:uid="{00000000-0005-0000-0000-0000615A0000}"/>
    <cellStyle name="40% - Accent1 58 3 3" xfId="15833" xr:uid="{00000000-0005-0000-0000-0000625A0000}"/>
    <cellStyle name="40% - Accent1 58 3 3 2" xfId="38098" xr:uid="{00000000-0005-0000-0000-0000635A0000}"/>
    <cellStyle name="40% - Accent1 58 3 4" xfId="27006" xr:uid="{00000000-0005-0000-0000-0000645A0000}"/>
    <cellStyle name="40% - Accent1 58 4" xfId="2927" xr:uid="{00000000-0005-0000-0000-0000655A0000}"/>
    <cellStyle name="40% - Accent1 58 4 2" xfId="7510" xr:uid="{00000000-0005-0000-0000-0000665A0000}"/>
    <cellStyle name="40% - Accent1 58 4 2 2" xfId="18607" xr:uid="{00000000-0005-0000-0000-0000675A0000}"/>
    <cellStyle name="40% - Accent1 58 4 2 2 2" xfId="40871" xr:uid="{00000000-0005-0000-0000-0000685A0000}"/>
    <cellStyle name="40% - Accent1 58 4 2 3" xfId="29779" xr:uid="{00000000-0005-0000-0000-0000695A0000}"/>
    <cellStyle name="40% - Accent1 58 4 3" xfId="14024" xr:uid="{00000000-0005-0000-0000-00006A5A0000}"/>
    <cellStyle name="40% - Accent1 58 4 3 2" xfId="36289" xr:uid="{00000000-0005-0000-0000-00006B5A0000}"/>
    <cellStyle name="40% - Accent1 58 4 4" xfId="25197" xr:uid="{00000000-0005-0000-0000-00006C5A0000}"/>
    <cellStyle name="40% - Accent1 58 5" xfId="5661" xr:uid="{00000000-0005-0000-0000-00006D5A0000}"/>
    <cellStyle name="40% - Accent1 58 5 2" xfId="16758" xr:uid="{00000000-0005-0000-0000-00006E5A0000}"/>
    <cellStyle name="40% - Accent1 58 5 2 2" xfId="39022" xr:uid="{00000000-0005-0000-0000-00006F5A0000}"/>
    <cellStyle name="40% - Accent1 58 5 3" xfId="27930" xr:uid="{00000000-0005-0000-0000-0000705A0000}"/>
    <cellStyle name="40% - Accent1 58 6" xfId="12173" xr:uid="{00000000-0005-0000-0000-0000715A0000}"/>
    <cellStyle name="40% - Accent1 58 6 2" xfId="34439" xr:uid="{00000000-0005-0000-0000-0000725A0000}"/>
    <cellStyle name="40% - Accent1 58 7" xfId="23347" xr:uid="{00000000-0005-0000-0000-0000735A0000}"/>
    <cellStyle name="40% - Accent1 59" xfId="1077" xr:uid="{00000000-0005-0000-0000-0000745A0000}"/>
    <cellStyle name="40% - Accent1 59 2" xfId="2014" xr:uid="{00000000-0005-0000-0000-0000755A0000}"/>
    <cellStyle name="40% - Accent1 59 2 2" xfId="3825" xr:uid="{00000000-0005-0000-0000-0000765A0000}"/>
    <cellStyle name="40% - Accent1 59 2 2 2" xfId="8408" xr:uid="{00000000-0005-0000-0000-0000775A0000}"/>
    <cellStyle name="40% - Accent1 59 2 2 2 2" xfId="19505" xr:uid="{00000000-0005-0000-0000-0000785A0000}"/>
    <cellStyle name="40% - Accent1 59 2 2 2 2 2" xfId="41769" xr:uid="{00000000-0005-0000-0000-0000795A0000}"/>
    <cellStyle name="40% - Accent1 59 2 2 2 3" xfId="30677" xr:uid="{00000000-0005-0000-0000-00007A5A0000}"/>
    <cellStyle name="40% - Accent1 59 2 2 3" xfId="14922" xr:uid="{00000000-0005-0000-0000-00007B5A0000}"/>
    <cellStyle name="40% - Accent1 59 2 2 3 2" xfId="37187" xr:uid="{00000000-0005-0000-0000-00007C5A0000}"/>
    <cellStyle name="40% - Accent1 59 2 2 4" xfId="26095" xr:uid="{00000000-0005-0000-0000-00007D5A0000}"/>
    <cellStyle name="40% - Accent1 59 2 3" xfId="6599" xr:uid="{00000000-0005-0000-0000-00007E5A0000}"/>
    <cellStyle name="40% - Accent1 59 2 3 2" xfId="17696" xr:uid="{00000000-0005-0000-0000-00007F5A0000}"/>
    <cellStyle name="40% - Accent1 59 2 3 2 2" xfId="39960" xr:uid="{00000000-0005-0000-0000-0000805A0000}"/>
    <cellStyle name="40% - Accent1 59 2 3 3" xfId="28868" xr:uid="{00000000-0005-0000-0000-0000815A0000}"/>
    <cellStyle name="40% - Accent1 59 2 4" xfId="13112" xr:uid="{00000000-0005-0000-0000-0000825A0000}"/>
    <cellStyle name="40% - Accent1 59 2 4 2" xfId="35377" xr:uid="{00000000-0005-0000-0000-0000835A0000}"/>
    <cellStyle name="40% - Accent1 59 2 5" xfId="24285" xr:uid="{00000000-0005-0000-0000-0000845A0000}"/>
    <cellStyle name="40% - Accent1 59 3" xfId="4749" xr:uid="{00000000-0005-0000-0000-0000855A0000}"/>
    <cellStyle name="40% - Accent1 59 3 2" xfId="9332" xr:uid="{00000000-0005-0000-0000-0000865A0000}"/>
    <cellStyle name="40% - Accent1 59 3 2 2" xfId="20429" xr:uid="{00000000-0005-0000-0000-0000875A0000}"/>
    <cellStyle name="40% - Accent1 59 3 2 2 2" xfId="42693" xr:uid="{00000000-0005-0000-0000-0000885A0000}"/>
    <cellStyle name="40% - Accent1 59 3 2 3" xfId="31601" xr:uid="{00000000-0005-0000-0000-0000895A0000}"/>
    <cellStyle name="40% - Accent1 59 3 3" xfId="15846" xr:uid="{00000000-0005-0000-0000-00008A5A0000}"/>
    <cellStyle name="40% - Accent1 59 3 3 2" xfId="38111" xr:uid="{00000000-0005-0000-0000-00008B5A0000}"/>
    <cellStyle name="40% - Accent1 59 3 4" xfId="27019" xr:uid="{00000000-0005-0000-0000-00008C5A0000}"/>
    <cellStyle name="40% - Accent1 59 4" xfId="2940" xr:uid="{00000000-0005-0000-0000-00008D5A0000}"/>
    <cellStyle name="40% - Accent1 59 4 2" xfId="7523" xr:uid="{00000000-0005-0000-0000-00008E5A0000}"/>
    <cellStyle name="40% - Accent1 59 4 2 2" xfId="18620" xr:uid="{00000000-0005-0000-0000-00008F5A0000}"/>
    <cellStyle name="40% - Accent1 59 4 2 2 2" xfId="40884" xr:uid="{00000000-0005-0000-0000-0000905A0000}"/>
    <cellStyle name="40% - Accent1 59 4 2 3" xfId="29792" xr:uid="{00000000-0005-0000-0000-0000915A0000}"/>
    <cellStyle name="40% - Accent1 59 4 3" xfId="14037" xr:uid="{00000000-0005-0000-0000-0000925A0000}"/>
    <cellStyle name="40% - Accent1 59 4 3 2" xfId="36302" xr:uid="{00000000-0005-0000-0000-0000935A0000}"/>
    <cellStyle name="40% - Accent1 59 4 4" xfId="25210" xr:uid="{00000000-0005-0000-0000-0000945A0000}"/>
    <cellStyle name="40% - Accent1 59 5" xfId="5674" xr:uid="{00000000-0005-0000-0000-0000955A0000}"/>
    <cellStyle name="40% - Accent1 59 5 2" xfId="16771" xr:uid="{00000000-0005-0000-0000-0000965A0000}"/>
    <cellStyle name="40% - Accent1 59 5 2 2" xfId="39035" xr:uid="{00000000-0005-0000-0000-0000975A0000}"/>
    <cellStyle name="40% - Accent1 59 5 3" xfId="27943" xr:uid="{00000000-0005-0000-0000-0000985A0000}"/>
    <cellStyle name="40% - Accent1 59 6" xfId="12186" xr:uid="{00000000-0005-0000-0000-0000995A0000}"/>
    <cellStyle name="40% - Accent1 59 6 2" xfId="34452" xr:uid="{00000000-0005-0000-0000-00009A5A0000}"/>
    <cellStyle name="40% - Accent1 59 7" xfId="23360" xr:uid="{00000000-0005-0000-0000-00009B5A0000}"/>
    <cellStyle name="40% - Accent1 6" xfId="153" xr:uid="{00000000-0005-0000-0000-00009C5A0000}"/>
    <cellStyle name="40% - Accent1 6 2" xfId="1318" xr:uid="{00000000-0005-0000-0000-00009D5A0000}"/>
    <cellStyle name="40% - Accent1 6 2 2" xfId="3136" xr:uid="{00000000-0005-0000-0000-00009E5A0000}"/>
    <cellStyle name="40% - Accent1 6 2 2 2" xfId="7719" xr:uid="{00000000-0005-0000-0000-00009F5A0000}"/>
    <cellStyle name="40% - Accent1 6 2 2 2 2" xfId="18816" xr:uid="{00000000-0005-0000-0000-0000A05A0000}"/>
    <cellStyle name="40% - Accent1 6 2 2 2 2 2" xfId="41080" xr:uid="{00000000-0005-0000-0000-0000A15A0000}"/>
    <cellStyle name="40% - Accent1 6 2 2 2 3" xfId="29988" xr:uid="{00000000-0005-0000-0000-0000A25A0000}"/>
    <cellStyle name="40% - Accent1 6 2 2 3" xfId="14233" xr:uid="{00000000-0005-0000-0000-0000A35A0000}"/>
    <cellStyle name="40% - Accent1 6 2 2 3 2" xfId="36498" xr:uid="{00000000-0005-0000-0000-0000A45A0000}"/>
    <cellStyle name="40% - Accent1 6 2 2 4" xfId="25406" xr:uid="{00000000-0005-0000-0000-0000A55A0000}"/>
    <cellStyle name="40% - Accent1 6 2 3" xfId="5910" xr:uid="{00000000-0005-0000-0000-0000A65A0000}"/>
    <cellStyle name="40% - Accent1 6 2 3 2" xfId="17007" xr:uid="{00000000-0005-0000-0000-0000A75A0000}"/>
    <cellStyle name="40% - Accent1 6 2 3 2 2" xfId="39271" xr:uid="{00000000-0005-0000-0000-0000A85A0000}"/>
    <cellStyle name="40% - Accent1 6 2 3 3" xfId="28179" xr:uid="{00000000-0005-0000-0000-0000A95A0000}"/>
    <cellStyle name="40% - Accent1 6 2 4" xfId="12423" xr:uid="{00000000-0005-0000-0000-0000AA5A0000}"/>
    <cellStyle name="40% - Accent1 6 2 4 2" xfId="34688" xr:uid="{00000000-0005-0000-0000-0000AB5A0000}"/>
    <cellStyle name="40% - Accent1 6 2 5" xfId="23596" xr:uid="{00000000-0005-0000-0000-0000AC5A0000}"/>
    <cellStyle name="40% - Accent1 6 3" xfId="4060" xr:uid="{00000000-0005-0000-0000-0000AD5A0000}"/>
    <cellStyle name="40% - Accent1 6 3 2" xfId="8643" xr:uid="{00000000-0005-0000-0000-0000AE5A0000}"/>
    <cellStyle name="40% - Accent1 6 3 2 2" xfId="19740" xr:uid="{00000000-0005-0000-0000-0000AF5A0000}"/>
    <cellStyle name="40% - Accent1 6 3 2 2 2" xfId="42004" xr:uid="{00000000-0005-0000-0000-0000B05A0000}"/>
    <cellStyle name="40% - Accent1 6 3 2 3" xfId="30912" xr:uid="{00000000-0005-0000-0000-0000B15A0000}"/>
    <cellStyle name="40% - Accent1 6 3 3" xfId="15157" xr:uid="{00000000-0005-0000-0000-0000B25A0000}"/>
    <cellStyle name="40% - Accent1 6 3 3 2" xfId="37422" xr:uid="{00000000-0005-0000-0000-0000B35A0000}"/>
    <cellStyle name="40% - Accent1 6 3 4" xfId="26330" xr:uid="{00000000-0005-0000-0000-0000B45A0000}"/>
    <cellStyle name="40% - Accent1 6 4" xfId="2251" xr:uid="{00000000-0005-0000-0000-0000B55A0000}"/>
    <cellStyle name="40% - Accent1 6 4 2" xfId="6834" xr:uid="{00000000-0005-0000-0000-0000B65A0000}"/>
    <cellStyle name="40% - Accent1 6 4 2 2" xfId="17931" xr:uid="{00000000-0005-0000-0000-0000B75A0000}"/>
    <cellStyle name="40% - Accent1 6 4 2 2 2" xfId="40195" xr:uid="{00000000-0005-0000-0000-0000B85A0000}"/>
    <cellStyle name="40% - Accent1 6 4 2 3" xfId="29103" xr:uid="{00000000-0005-0000-0000-0000B95A0000}"/>
    <cellStyle name="40% - Accent1 6 4 3" xfId="13348" xr:uid="{00000000-0005-0000-0000-0000BA5A0000}"/>
    <cellStyle name="40% - Accent1 6 4 3 2" xfId="35613" xr:uid="{00000000-0005-0000-0000-0000BB5A0000}"/>
    <cellStyle name="40% - Accent1 6 4 4" xfId="24521" xr:uid="{00000000-0005-0000-0000-0000BC5A0000}"/>
    <cellStyle name="40% - Accent1 6 5" xfId="4985" xr:uid="{00000000-0005-0000-0000-0000BD5A0000}"/>
    <cellStyle name="40% - Accent1 6 5 2" xfId="16082" xr:uid="{00000000-0005-0000-0000-0000BE5A0000}"/>
    <cellStyle name="40% - Accent1 6 5 2 2" xfId="38346" xr:uid="{00000000-0005-0000-0000-0000BF5A0000}"/>
    <cellStyle name="40% - Accent1 6 5 3" xfId="27254" xr:uid="{00000000-0005-0000-0000-0000C05A0000}"/>
    <cellStyle name="40% - Accent1 6 6" xfId="394" xr:uid="{00000000-0005-0000-0000-0000C15A0000}"/>
    <cellStyle name="40% - Accent1 6 6 2" xfId="11510" xr:uid="{00000000-0005-0000-0000-0000C25A0000}"/>
    <cellStyle name="40% - Accent1 6 6 2 2" xfId="33776" xr:uid="{00000000-0005-0000-0000-0000C35A0000}"/>
    <cellStyle name="40% - Accent1 6 6 3" xfId="22684" xr:uid="{00000000-0005-0000-0000-0000C45A0000}"/>
    <cellStyle name="40% - Accent1 6 7" xfId="11274" xr:uid="{00000000-0005-0000-0000-0000C55A0000}"/>
    <cellStyle name="40% - Accent1 6 7 2" xfId="33540" xr:uid="{00000000-0005-0000-0000-0000C65A0000}"/>
    <cellStyle name="40% - Accent1 6 8" xfId="22448" xr:uid="{00000000-0005-0000-0000-0000C75A0000}"/>
    <cellStyle name="40% - Accent1 60" xfId="1090" xr:uid="{00000000-0005-0000-0000-0000C85A0000}"/>
    <cellStyle name="40% - Accent1 60 2" xfId="2027" xr:uid="{00000000-0005-0000-0000-0000C95A0000}"/>
    <cellStyle name="40% - Accent1 60 2 2" xfId="3838" xr:uid="{00000000-0005-0000-0000-0000CA5A0000}"/>
    <cellStyle name="40% - Accent1 60 2 2 2" xfId="8421" xr:uid="{00000000-0005-0000-0000-0000CB5A0000}"/>
    <cellStyle name="40% - Accent1 60 2 2 2 2" xfId="19518" xr:uid="{00000000-0005-0000-0000-0000CC5A0000}"/>
    <cellStyle name="40% - Accent1 60 2 2 2 2 2" xfId="41782" xr:uid="{00000000-0005-0000-0000-0000CD5A0000}"/>
    <cellStyle name="40% - Accent1 60 2 2 2 3" xfId="30690" xr:uid="{00000000-0005-0000-0000-0000CE5A0000}"/>
    <cellStyle name="40% - Accent1 60 2 2 3" xfId="14935" xr:uid="{00000000-0005-0000-0000-0000CF5A0000}"/>
    <cellStyle name="40% - Accent1 60 2 2 3 2" xfId="37200" xr:uid="{00000000-0005-0000-0000-0000D05A0000}"/>
    <cellStyle name="40% - Accent1 60 2 2 4" xfId="26108" xr:uid="{00000000-0005-0000-0000-0000D15A0000}"/>
    <cellStyle name="40% - Accent1 60 2 3" xfId="6612" xr:uid="{00000000-0005-0000-0000-0000D25A0000}"/>
    <cellStyle name="40% - Accent1 60 2 3 2" xfId="17709" xr:uid="{00000000-0005-0000-0000-0000D35A0000}"/>
    <cellStyle name="40% - Accent1 60 2 3 2 2" xfId="39973" xr:uid="{00000000-0005-0000-0000-0000D45A0000}"/>
    <cellStyle name="40% - Accent1 60 2 3 3" xfId="28881" xr:uid="{00000000-0005-0000-0000-0000D55A0000}"/>
    <cellStyle name="40% - Accent1 60 2 4" xfId="13125" xr:uid="{00000000-0005-0000-0000-0000D65A0000}"/>
    <cellStyle name="40% - Accent1 60 2 4 2" xfId="35390" xr:uid="{00000000-0005-0000-0000-0000D75A0000}"/>
    <cellStyle name="40% - Accent1 60 2 5" xfId="24298" xr:uid="{00000000-0005-0000-0000-0000D85A0000}"/>
    <cellStyle name="40% - Accent1 60 3" xfId="4762" xr:uid="{00000000-0005-0000-0000-0000D95A0000}"/>
    <cellStyle name="40% - Accent1 60 3 2" xfId="9345" xr:uid="{00000000-0005-0000-0000-0000DA5A0000}"/>
    <cellStyle name="40% - Accent1 60 3 2 2" xfId="20442" xr:uid="{00000000-0005-0000-0000-0000DB5A0000}"/>
    <cellStyle name="40% - Accent1 60 3 2 2 2" xfId="42706" xr:uid="{00000000-0005-0000-0000-0000DC5A0000}"/>
    <cellStyle name="40% - Accent1 60 3 2 3" xfId="31614" xr:uid="{00000000-0005-0000-0000-0000DD5A0000}"/>
    <cellStyle name="40% - Accent1 60 3 3" xfId="15859" xr:uid="{00000000-0005-0000-0000-0000DE5A0000}"/>
    <cellStyle name="40% - Accent1 60 3 3 2" xfId="38124" xr:uid="{00000000-0005-0000-0000-0000DF5A0000}"/>
    <cellStyle name="40% - Accent1 60 3 4" xfId="27032" xr:uid="{00000000-0005-0000-0000-0000E05A0000}"/>
    <cellStyle name="40% - Accent1 60 4" xfId="2953" xr:uid="{00000000-0005-0000-0000-0000E15A0000}"/>
    <cellStyle name="40% - Accent1 60 4 2" xfId="7536" xr:uid="{00000000-0005-0000-0000-0000E25A0000}"/>
    <cellStyle name="40% - Accent1 60 4 2 2" xfId="18633" xr:uid="{00000000-0005-0000-0000-0000E35A0000}"/>
    <cellStyle name="40% - Accent1 60 4 2 2 2" xfId="40897" xr:uid="{00000000-0005-0000-0000-0000E45A0000}"/>
    <cellStyle name="40% - Accent1 60 4 2 3" xfId="29805" xr:uid="{00000000-0005-0000-0000-0000E55A0000}"/>
    <cellStyle name="40% - Accent1 60 4 3" xfId="14050" xr:uid="{00000000-0005-0000-0000-0000E65A0000}"/>
    <cellStyle name="40% - Accent1 60 4 3 2" xfId="36315" xr:uid="{00000000-0005-0000-0000-0000E75A0000}"/>
    <cellStyle name="40% - Accent1 60 4 4" xfId="25223" xr:uid="{00000000-0005-0000-0000-0000E85A0000}"/>
    <cellStyle name="40% - Accent1 60 5" xfId="5687" xr:uid="{00000000-0005-0000-0000-0000E95A0000}"/>
    <cellStyle name="40% - Accent1 60 5 2" xfId="16784" xr:uid="{00000000-0005-0000-0000-0000EA5A0000}"/>
    <cellStyle name="40% - Accent1 60 5 2 2" xfId="39048" xr:uid="{00000000-0005-0000-0000-0000EB5A0000}"/>
    <cellStyle name="40% - Accent1 60 5 3" xfId="27956" xr:uid="{00000000-0005-0000-0000-0000EC5A0000}"/>
    <cellStyle name="40% - Accent1 60 6" xfId="12199" xr:uid="{00000000-0005-0000-0000-0000ED5A0000}"/>
    <cellStyle name="40% - Accent1 60 6 2" xfId="34465" xr:uid="{00000000-0005-0000-0000-0000EE5A0000}"/>
    <cellStyle name="40% - Accent1 60 7" xfId="23373" xr:uid="{00000000-0005-0000-0000-0000EF5A0000}"/>
    <cellStyle name="40% - Accent1 61" xfId="1103" xr:uid="{00000000-0005-0000-0000-0000F05A0000}"/>
    <cellStyle name="40% - Accent1 61 2" xfId="2040" xr:uid="{00000000-0005-0000-0000-0000F15A0000}"/>
    <cellStyle name="40% - Accent1 61 2 2" xfId="3851" xr:uid="{00000000-0005-0000-0000-0000F25A0000}"/>
    <cellStyle name="40% - Accent1 61 2 2 2" xfId="8434" xr:uid="{00000000-0005-0000-0000-0000F35A0000}"/>
    <cellStyle name="40% - Accent1 61 2 2 2 2" xfId="19531" xr:uid="{00000000-0005-0000-0000-0000F45A0000}"/>
    <cellStyle name="40% - Accent1 61 2 2 2 2 2" xfId="41795" xr:uid="{00000000-0005-0000-0000-0000F55A0000}"/>
    <cellStyle name="40% - Accent1 61 2 2 2 3" xfId="30703" xr:uid="{00000000-0005-0000-0000-0000F65A0000}"/>
    <cellStyle name="40% - Accent1 61 2 2 3" xfId="14948" xr:uid="{00000000-0005-0000-0000-0000F75A0000}"/>
    <cellStyle name="40% - Accent1 61 2 2 3 2" xfId="37213" xr:uid="{00000000-0005-0000-0000-0000F85A0000}"/>
    <cellStyle name="40% - Accent1 61 2 2 4" xfId="26121" xr:uid="{00000000-0005-0000-0000-0000F95A0000}"/>
    <cellStyle name="40% - Accent1 61 2 3" xfId="6625" xr:uid="{00000000-0005-0000-0000-0000FA5A0000}"/>
    <cellStyle name="40% - Accent1 61 2 3 2" xfId="17722" xr:uid="{00000000-0005-0000-0000-0000FB5A0000}"/>
    <cellStyle name="40% - Accent1 61 2 3 2 2" xfId="39986" xr:uid="{00000000-0005-0000-0000-0000FC5A0000}"/>
    <cellStyle name="40% - Accent1 61 2 3 3" xfId="28894" xr:uid="{00000000-0005-0000-0000-0000FD5A0000}"/>
    <cellStyle name="40% - Accent1 61 2 4" xfId="13138" xr:uid="{00000000-0005-0000-0000-0000FE5A0000}"/>
    <cellStyle name="40% - Accent1 61 2 4 2" xfId="35403" xr:uid="{00000000-0005-0000-0000-0000FF5A0000}"/>
    <cellStyle name="40% - Accent1 61 2 5" xfId="24311" xr:uid="{00000000-0005-0000-0000-0000005B0000}"/>
    <cellStyle name="40% - Accent1 61 3" xfId="4775" xr:uid="{00000000-0005-0000-0000-0000015B0000}"/>
    <cellStyle name="40% - Accent1 61 3 2" xfId="9358" xr:uid="{00000000-0005-0000-0000-0000025B0000}"/>
    <cellStyle name="40% - Accent1 61 3 2 2" xfId="20455" xr:uid="{00000000-0005-0000-0000-0000035B0000}"/>
    <cellStyle name="40% - Accent1 61 3 2 2 2" xfId="42719" xr:uid="{00000000-0005-0000-0000-0000045B0000}"/>
    <cellStyle name="40% - Accent1 61 3 2 3" xfId="31627" xr:uid="{00000000-0005-0000-0000-0000055B0000}"/>
    <cellStyle name="40% - Accent1 61 3 3" xfId="15872" xr:uid="{00000000-0005-0000-0000-0000065B0000}"/>
    <cellStyle name="40% - Accent1 61 3 3 2" xfId="38137" xr:uid="{00000000-0005-0000-0000-0000075B0000}"/>
    <cellStyle name="40% - Accent1 61 3 4" xfId="27045" xr:uid="{00000000-0005-0000-0000-0000085B0000}"/>
    <cellStyle name="40% - Accent1 61 4" xfId="2966" xr:uid="{00000000-0005-0000-0000-0000095B0000}"/>
    <cellStyle name="40% - Accent1 61 4 2" xfId="7549" xr:uid="{00000000-0005-0000-0000-00000A5B0000}"/>
    <cellStyle name="40% - Accent1 61 4 2 2" xfId="18646" xr:uid="{00000000-0005-0000-0000-00000B5B0000}"/>
    <cellStyle name="40% - Accent1 61 4 2 2 2" xfId="40910" xr:uid="{00000000-0005-0000-0000-00000C5B0000}"/>
    <cellStyle name="40% - Accent1 61 4 2 3" xfId="29818" xr:uid="{00000000-0005-0000-0000-00000D5B0000}"/>
    <cellStyle name="40% - Accent1 61 4 3" xfId="14063" xr:uid="{00000000-0005-0000-0000-00000E5B0000}"/>
    <cellStyle name="40% - Accent1 61 4 3 2" xfId="36328" xr:uid="{00000000-0005-0000-0000-00000F5B0000}"/>
    <cellStyle name="40% - Accent1 61 4 4" xfId="25236" xr:uid="{00000000-0005-0000-0000-0000105B0000}"/>
    <cellStyle name="40% - Accent1 61 5" xfId="5700" xr:uid="{00000000-0005-0000-0000-0000115B0000}"/>
    <cellStyle name="40% - Accent1 61 5 2" xfId="16797" xr:uid="{00000000-0005-0000-0000-0000125B0000}"/>
    <cellStyle name="40% - Accent1 61 5 2 2" xfId="39061" xr:uid="{00000000-0005-0000-0000-0000135B0000}"/>
    <cellStyle name="40% - Accent1 61 5 3" xfId="27969" xr:uid="{00000000-0005-0000-0000-0000145B0000}"/>
    <cellStyle name="40% - Accent1 61 6" xfId="12212" xr:uid="{00000000-0005-0000-0000-0000155B0000}"/>
    <cellStyle name="40% - Accent1 61 6 2" xfId="34478" xr:uid="{00000000-0005-0000-0000-0000165B0000}"/>
    <cellStyle name="40% - Accent1 61 7" xfId="23386" xr:uid="{00000000-0005-0000-0000-0000175B0000}"/>
    <cellStyle name="40% - Accent1 62" xfId="1116" xr:uid="{00000000-0005-0000-0000-0000185B0000}"/>
    <cellStyle name="40% - Accent1 62 2" xfId="2053" xr:uid="{00000000-0005-0000-0000-0000195B0000}"/>
    <cellStyle name="40% - Accent1 62 2 2" xfId="3864" xr:uid="{00000000-0005-0000-0000-00001A5B0000}"/>
    <cellStyle name="40% - Accent1 62 2 2 2" xfId="8447" xr:uid="{00000000-0005-0000-0000-00001B5B0000}"/>
    <cellStyle name="40% - Accent1 62 2 2 2 2" xfId="19544" xr:uid="{00000000-0005-0000-0000-00001C5B0000}"/>
    <cellStyle name="40% - Accent1 62 2 2 2 2 2" xfId="41808" xr:uid="{00000000-0005-0000-0000-00001D5B0000}"/>
    <cellStyle name="40% - Accent1 62 2 2 2 3" xfId="30716" xr:uid="{00000000-0005-0000-0000-00001E5B0000}"/>
    <cellStyle name="40% - Accent1 62 2 2 3" xfId="14961" xr:uid="{00000000-0005-0000-0000-00001F5B0000}"/>
    <cellStyle name="40% - Accent1 62 2 2 3 2" xfId="37226" xr:uid="{00000000-0005-0000-0000-0000205B0000}"/>
    <cellStyle name="40% - Accent1 62 2 2 4" xfId="26134" xr:uid="{00000000-0005-0000-0000-0000215B0000}"/>
    <cellStyle name="40% - Accent1 62 2 3" xfId="6638" xr:uid="{00000000-0005-0000-0000-0000225B0000}"/>
    <cellStyle name="40% - Accent1 62 2 3 2" xfId="17735" xr:uid="{00000000-0005-0000-0000-0000235B0000}"/>
    <cellStyle name="40% - Accent1 62 2 3 2 2" xfId="39999" xr:uid="{00000000-0005-0000-0000-0000245B0000}"/>
    <cellStyle name="40% - Accent1 62 2 3 3" xfId="28907" xr:uid="{00000000-0005-0000-0000-0000255B0000}"/>
    <cellStyle name="40% - Accent1 62 2 4" xfId="13151" xr:uid="{00000000-0005-0000-0000-0000265B0000}"/>
    <cellStyle name="40% - Accent1 62 2 4 2" xfId="35416" xr:uid="{00000000-0005-0000-0000-0000275B0000}"/>
    <cellStyle name="40% - Accent1 62 2 5" xfId="24324" xr:uid="{00000000-0005-0000-0000-0000285B0000}"/>
    <cellStyle name="40% - Accent1 62 3" xfId="4788" xr:uid="{00000000-0005-0000-0000-0000295B0000}"/>
    <cellStyle name="40% - Accent1 62 3 2" xfId="9371" xr:uid="{00000000-0005-0000-0000-00002A5B0000}"/>
    <cellStyle name="40% - Accent1 62 3 2 2" xfId="20468" xr:uid="{00000000-0005-0000-0000-00002B5B0000}"/>
    <cellStyle name="40% - Accent1 62 3 2 2 2" xfId="42732" xr:uid="{00000000-0005-0000-0000-00002C5B0000}"/>
    <cellStyle name="40% - Accent1 62 3 2 3" xfId="31640" xr:uid="{00000000-0005-0000-0000-00002D5B0000}"/>
    <cellStyle name="40% - Accent1 62 3 3" xfId="15885" xr:uid="{00000000-0005-0000-0000-00002E5B0000}"/>
    <cellStyle name="40% - Accent1 62 3 3 2" xfId="38150" xr:uid="{00000000-0005-0000-0000-00002F5B0000}"/>
    <cellStyle name="40% - Accent1 62 3 4" xfId="27058" xr:uid="{00000000-0005-0000-0000-0000305B0000}"/>
    <cellStyle name="40% - Accent1 62 4" xfId="2979" xr:uid="{00000000-0005-0000-0000-0000315B0000}"/>
    <cellStyle name="40% - Accent1 62 4 2" xfId="7562" xr:uid="{00000000-0005-0000-0000-0000325B0000}"/>
    <cellStyle name="40% - Accent1 62 4 2 2" xfId="18659" xr:uid="{00000000-0005-0000-0000-0000335B0000}"/>
    <cellStyle name="40% - Accent1 62 4 2 2 2" xfId="40923" xr:uid="{00000000-0005-0000-0000-0000345B0000}"/>
    <cellStyle name="40% - Accent1 62 4 2 3" xfId="29831" xr:uid="{00000000-0005-0000-0000-0000355B0000}"/>
    <cellStyle name="40% - Accent1 62 4 3" xfId="14076" xr:uid="{00000000-0005-0000-0000-0000365B0000}"/>
    <cellStyle name="40% - Accent1 62 4 3 2" xfId="36341" xr:uid="{00000000-0005-0000-0000-0000375B0000}"/>
    <cellStyle name="40% - Accent1 62 4 4" xfId="25249" xr:uid="{00000000-0005-0000-0000-0000385B0000}"/>
    <cellStyle name="40% - Accent1 62 5" xfId="5713" xr:uid="{00000000-0005-0000-0000-0000395B0000}"/>
    <cellStyle name="40% - Accent1 62 5 2" xfId="16810" xr:uid="{00000000-0005-0000-0000-00003A5B0000}"/>
    <cellStyle name="40% - Accent1 62 5 2 2" xfId="39074" xr:uid="{00000000-0005-0000-0000-00003B5B0000}"/>
    <cellStyle name="40% - Accent1 62 5 3" xfId="27982" xr:uid="{00000000-0005-0000-0000-00003C5B0000}"/>
    <cellStyle name="40% - Accent1 62 6" xfId="12225" xr:uid="{00000000-0005-0000-0000-00003D5B0000}"/>
    <cellStyle name="40% - Accent1 62 6 2" xfId="34491" xr:uid="{00000000-0005-0000-0000-00003E5B0000}"/>
    <cellStyle name="40% - Accent1 62 7" xfId="23399" xr:uid="{00000000-0005-0000-0000-00003F5B0000}"/>
    <cellStyle name="40% - Accent1 63" xfId="1129" xr:uid="{00000000-0005-0000-0000-0000405B0000}"/>
    <cellStyle name="40% - Accent1 63 2" xfId="2066" xr:uid="{00000000-0005-0000-0000-0000415B0000}"/>
    <cellStyle name="40% - Accent1 63 2 2" xfId="3877" xr:uid="{00000000-0005-0000-0000-0000425B0000}"/>
    <cellStyle name="40% - Accent1 63 2 2 2" xfId="8460" xr:uid="{00000000-0005-0000-0000-0000435B0000}"/>
    <cellStyle name="40% - Accent1 63 2 2 2 2" xfId="19557" xr:uid="{00000000-0005-0000-0000-0000445B0000}"/>
    <cellStyle name="40% - Accent1 63 2 2 2 2 2" xfId="41821" xr:uid="{00000000-0005-0000-0000-0000455B0000}"/>
    <cellStyle name="40% - Accent1 63 2 2 2 3" xfId="30729" xr:uid="{00000000-0005-0000-0000-0000465B0000}"/>
    <cellStyle name="40% - Accent1 63 2 2 3" xfId="14974" xr:uid="{00000000-0005-0000-0000-0000475B0000}"/>
    <cellStyle name="40% - Accent1 63 2 2 3 2" xfId="37239" xr:uid="{00000000-0005-0000-0000-0000485B0000}"/>
    <cellStyle name="40% - Accent1 63 2 2 4" xfId="26147" xr:uid="{00000000-0005-0000-0000-0000495B0000}"/>
    <cellStyle name="40% - Accent1 63 2 3" xfId="6651" xr:uid="{00000000-0005-0000-0000-00004A5B0000}"/>
    <cellStyle name="40% - Accent1 63 2 3 2" xfId="17748" xr:uid="{00000000-0005-0000-0000-00004B5B0000}"/>
    <cellStyle name="40% - Accent1 63 2 3 2 2" xfId="40012" xr:uid="{00000000-0005-0000-0000-00004C5B0000}"/>
    <cellStyle name="40% - Accent1 63 2 3 3" xfId="28920" xr:uid="{00000000-0005-0000-0000-00004D5B0000}"/>
    <cellStyle name="40% - Accent1 63 2 4" xfId="13164" xr:uid="{00000000-0005-0000-0000-00004E5B0000}"/>
    <cellStyle name="40% - Accent1 63 2 4 2" xfId="35429" xr:uid="{00000000-0005-0000-0000-00004F5B0000}"/>
    <cellStyle name="40% - Accent1 63 2 5" xfId="24337" xr:uid="{00000000-0005-0000-0000-0000505B0000}"/>
    <cellStyle name="40% - Accent1 63 3" xfId="4801" xr:uid="{00000000-0005-0000-0000-0000515B0000}"/>
    <cellStyle name="40% - Accent1 63 3 2" xfId="9384" xr:uid="{00000000-0005-0000-0000-0000525B0000}"/>
    <cellStyle name="40% - Accent1 63 3 2 2" xfId="20481" xr:uid="{00000000-0005-0000-0000-0000535B0000}"/>
    <cellStyle name="40% - Accent1 63 3 2 2 2" xfId="42745" xr:uid="{00000000-0005-0000-0000-0000545B0000}"/>
    <cellStyle name="40% - Accent1 63 3 2 3" xfId="31653" xr:uid="{00000000-0005-0000-0000-0000555B0000}"/>
    <cellStyle name="40% - Accent1 63 3 3" xfId="15898" xr:uid="{00000000-0005-0000-0000-0000565B0000}"/>
    <cellStyle name="40% - Accent1 63 3 3 2" xfId="38163" xr:uid="{00000000-0005-0000-0000-0000575B0000}"/>
    <cellStyle name="40% - Accent1 63 3 4" xfId="27071" xr:uid="{00000000-0005-0000-0000-0000585B0000}"/>
    <cellStyle name="40% - Accent1 63 4" xfId="2992" xr:uid="{00000000-0005-0000-0000-0000595B0000}"/>
    <cellStyle name="40% - Accent1 63 4 2" xfId="7575" xr:uid="{00000000-0005-0000-0000-00005A5B0000}"/>
    <cellStyle name="40% - Accent1 63 4 2 2" xfId="18672" xr:uid="{00000000-0005-0000-0000-00005B5B0000}"/>
    <cellStyle name="40% - Accent1 63 4 2 2 2" xfId="40936" xr:uid="{00000000-0005-0000-0000-00005C5B0000}"/>
    <cellStyle name="40% - Accent1 63 4 2 3" xfId="29844" xr:uid="{00000000-0005-0000-0000-00005D5B0000}"/>
    <cellStyle name="40% - Accent1 63 4 3" xfId="14089" xr:uid="{00000000-0005-0000-0000-00005E5B0000}"/>
    <cellStyle name="40% - Accent1 63 4 3 2" xfId="36354" xr:uid="{00000000-0005-0000-0000-00005F5B0000}"/>
    <cellStyle name="40% - Accent1 63 4 4" xfId="25262" xr:uid="{00000000-0005-0000-0000-0000605B0000}"/>
    <cellStyle name="40% - Accent1 63 5" xfId="5726" xr:uid="{00000000-0005-0000-0000-0000615B0000}"/>
    <cellStyle name="40% - Accent1 63 5 2" xfId="16823" xr:uid="{00000000-0005-0000-0000-0000625B0000}"/>
    <cellStyle name="40% - Accent1 63 5 2 2" xfId="39087" xr:uid="{00000000-0005-0000-0000-0000635B0000}"/>
    <cellStyle name="40% - Accent1 63 5 3" xfId="27995" xr:uid="{00000000-0005-0000-0000-0000645B0000}"/>
    <cellStyle name="40% - Accent1 63 6" xfId="12238" xr:uid="{00000000-0005-0000-0000-0000655B0000}"/>
    <cellStyle name="40% - Accent1 63 6 2" xfId="34504" xr:uid="{00000000-0005-0000-0000-0000665B0000}"/>
    <cellStyle name="40% - Accent1 63 7" xfId="23412" xr:uid="{00000000-0005-0000-0000-0000675B0000}"/>
    <cellStyle name="40% - Accent1 64" xfId="1144" xr:uid="{00000000-0005-0000-0000-0000685B0000}"/>
    <cellStyle name="40% - Accent1 64 2" xfId="2081" xr:uid="{00000000-0005-0000-0000-0000695B0000}"/>
    <cellStyle name="40% - Accent1 64 2 2" xfId="3890" xr:uid="{00000000-0005-0000-0000-00006A5B0000}"/>
    <cellStyle name="40% - Accent1 64 2 2 2" xfId="8473" xr:uid="{00000000-0005-0000-0000-00006B5B0000}"/>
    <cellStyle name="40% - Accent1 64 2 2 2 2" xfId="19570" xr:uid="{00000000-0005-0000-0000-00006C5B0000}"/>
    <cellStyle name="40% - Accent1 64 2 2 2 2 2" xfId="41834" xr:uid="{00000000-0005-0000-0000-00006D5B0000}"/>
    <cellStyle name="40% - Accent1 64 2 2 2 3" xfId="30742" xr:uid="{00000000-0005-0000-0000-00006E5B0000}"/>
    <cellStyle name="40% - Accent1 64 2 2 3" xfId="14987" xr:uid="{00000000-0005-0000-0000-00006F5B0000}"/>
    <cellStyle name="40% - Accent1 64 2 2 3 2" xfId="37252" xr:uid="{00000000-0005-0000-0000-0000705B0000}"/>
    <cellStyle name="40% - Accent1 64 2 2 4" xfId="26160" xr:uid="{00000000-0005-0000-0000-0000715B0000}"/>
    <cellStyle name="40% - Accent1 64 2 3" xfId="6664" xr:uid="{00000000-0005-0000-0000-0000725B0000}"/>
    <cellStyle name="40% - Accent1 64 2 3 2" xfId="17761" xr:uid="{00000000-0005-0000-0000-0000735B0000}"/>
    <cellStyle name="40% - Accent1 64 2 3 2 2" xfId="40025" xr:uid="{00000000-0005-0000-0000-0000745B0000}"/>
    <cellStyle name="40% - Accent1 64 2 3 3" xfId="28933" xr:uid="{00000000-0005-0000-0000-0000755B0000}"/>
    <cellStyle name="40% - Accent1 64 2 4" xfId="13178" xr:uid="{00000000-0005-0000-0000-0000765B0000}"/>
    <cellStyle name="40% - Accent1 64 2 4 2" xfId="35443" xr:uid="{00000000-0005-0000-0000-0000775B0000}"/>
    <cellStyle name="40% - Accent1 64 2 5" xfId="24351" xr:uid="{00000000-0005-0000-0000-0000785B0000}"/>
    <cellStyle name="40% - Accent1 64 3" xfId="4814" xr:uid="{00000000-0005-0000-0000-0000795B0000}"/>
    <cellStyle name="40% - Accent1 64 3 2" xfId="9397" xr:uid="{00000000-0005-0000-0000-00007A5B0000}"/>
    <cellStyle name="40% - Accent1 64 3 2 2" xfId="20494" xr:uid="{00000000-0005-0000-0000-00007B5B0000}"/>
    <cellStyle name="40% - Accent1 64 3 2 2 2" xfId="42758" xr:uid="{00000000-0005-0000-0000-00007C5B0000}"/>
    <cellStyle name="40% - Accent1 64 3 2 3" xfId="31666" xr:uid="{00000000-0005-0000-0000-00007D5B0000}"/>
    <cellStyle name="40% - Accent1 64 3 3" xfId="15911" xr:uid="{00000000-0005-0000-0000-00007E5B0000}"/>
    <cellStyle name="40% - Accent1 64 3 3 2" xfId="38176" xr:uid="{00000000-0005-0000-0000-00007F5B0000}"/>
    <cellStyle name="40% - Accent1 64 3 4" xfId="27084" xr:uid="{00000000-0005-0000-0000-0000805B0000}"/>
    <cellStyle name="40% - Accent1 64 4" xfId="3005" xr:uid="{00000000-0005-0000-0000-0000815B0000}"/>
    <cellStyle name="40% - Accent1 64 4 2" xfId="7588" xr:uid="{00000000-0005-0000-0000-0000825B0000}"/>
    <cellStyle name="40% - Accent1 64 4 2 2" xfId="18685" xr:uid="{00000000-0005-0000-0000-0000835B0000}"/>
    <cellStyle name="40% - Accent1 64 4 2 2 2" xfId="40949" xr:uid="{00000000-0005-0000-0000-0000845B0000}"/>
    <cellStyle name="40% - Accent1 64 4 2 3" xfId="29857" xr:uid="{00000000-0005-0000-0000-0000855B0000}"/>
    <cellStyle name="40% - Accent1 64 4 3" xfId="14102" xr:uid="{00000000-0005-0000-0000-0000865B0000}"/>
    <cellStyle name="40% - Accent1 64 4 3 2" xfId="36367" xr:uid="{00000000-0005-0000-0000-0000875B0000}"/>
    <cellStyle name="40% - Accent1 64 4 4" xfId="25275" xr:uid="{00000000-0005-0000-0000-0000885B0000}"/>
    <cellStyle name="40% - Accent1 64 5" xfId="5740" xr:uid="{00000000-0005-0000-0000-0000895B0000}"/>
    <cellStyle name="40% - Accent1 64 5 2" xfId="16837" xr:uid="{00000000-0005-0000-0000-00008A5B0000}"/>
    <cellStyle name="40% - Accent1 64 5 2 2" xfId="39101" xr:uid="{00000000-0005-0000-0000-00008B5B0000}"/>
    <cellStyle name="40% - Accent1 64 5 3" xfId="28009" xr:uid="{00000000-0005-0000-0000-00008C5B0000}"/>
    <cellStyle name="40% - Accent1 64 6" xfId="12252" xr:uid="{00000000-0005-0000-0000-00008D5B0000}"/>
    <cellStyle name="40% - Accent1 64 6 2" xfId="34518" xr:uid="{00000000-0005-0000-0000-00008E5B0000}"/>
    <cellStyle name="40% - Accent1 64 7" xfId="23426" xr:uid="{00000000-0005-0000-0000-00008F5B0000}"/>
    <cellStyle name="40% - Accent1 65" xfId="1157" xr:uid="{00000000-0005-0000-0000-0000905B0000}"/>
    <cellStyle name="40% - Accent1 65 2" xfId="2094" xr:uid="{00000000-0005-0000-0000-0000915B0000}"/>
    <cellStyle name="40% - Accent1 65 2 2" xfId="3903" xr:uid="{00000000-0005-0000-0000-0000925B0000}"/>
    <cellStyle name="40% - Accent1 65 2 2 2" xfId="8486" xr:uid="{00000000-0005-0000-0000-0000935B0000}"/>
    <cellStyle name="40% - Accent1 65 2 2 2 2" xfId="19583" xr:uid="{00000000-0005-0000-0000-0000945B0000}"/>
    <cellStyle name="40% - Accent1 65 2 2 2 2 2" xfId="41847" xr:uid="{00000000-0005-0000-0000-0000955B0000}"/>
    <cellStyle name="40% - Accent1 65 2 2 2 3" xfId="30755" xr:uid="{00000000-0005-0000-0000-0000965B0000}"/>
    <cellStyle name="40% - Accent1 65 2 2 3" xfId="15000" xr:uid="{00000000-0005-0000-0000-0000975B0000}"/>
    <cellStyle name="40% - Accent1 65 2 2 3 2" xfId="37265" xr:uid="{00000000-0005-0000-0000-0000985B0000}"/>
    <cellStyle name="40% - Accent1 65 2 2 4" xfId="26173" xr:uid="{00000000-0005-0000-0000-0000995B0000}"/>
    <cellStyle name="40% - Accent1 65 2 3" xfId="6677" xr:uid="{00000000-0005-0000-0000-00009A5B0000}"/>
    <cellStyle name="40% - Accent1 65 2 3 2" xfId="17774" xr:uid="{00000000-0005-0000-0000-00009B5B0000}"/>
    <cellStyle name="40% - Accent1 65 2 3 2 2" xfId="40038" xr:uid="{00000000-0005-0000-0000-00009C5B0000}"/>
    <cellStyle name="40% - Accent1 65 2 3 3" xfId="28946" xr:uid="{00000000-0005-0000-0000-00009D5B0000}"/>
    <cellStyle name="40% - Accent1 65 2 4" xfId="13191" xr:uid="{00000000-0005-0000-0000-00009E5B0000}"/>
    <cellStyle name="40% - Accent1 65 2 4 2" xfId="35456" xr:uid="{00000000-0005-0000-0000-00009F5B0000}"/>
    <cellStyle name="40% - Accent1 65 2 5" xfId="24364" xr:uid="{00000000-0005-0000-0000-0000A05B0000}"/>
    <cellStyle name="40% - Accent1 65 3" xfId="4827" xr:uid="{00000000-0005-0000-0000-0000A15B0000}"/>
    <cellStyle name="40% - Accent1 65 3 2" xfId="9410" xr:uid="{00000000-0005-0000-0000-0000A25B0000}"/>
    <cellStyle name="40% - Accent1 65 3 2 2" xfId="20507" xr:uid="{00000000-0005-0000-0000-0000A35B0000}"/>
    <cellStyle name="40% - Accent1 65 3 2 2 2" xfId="42771" xr:uid="{00000000-0005-0000-0000-0000A45B0000}"/>
    <cellStyle name="40% - Accent1 65 3 2 3" xfId="31679" xr:uid="{00000000-0005-0000-0000-0000A55B0000}"/>
    <cellStyle name="40% - Accent1 65 3 3" xfId="15924" xr:uid="{00000000-0005-0000-0000-0000A65B0000}"/>
    <cellStyle name="40% - Accent1 65 3 3 2" xfId="38189" xr:uid="{00000000-0005-0000-0000-0000A75B0000}"/>
    <cellStyle name="40% - Accent1 65 3 4" xfId="27097" xr:uid="{00000000-0005-0000-0000-0000A85B0000}"/>
    <cellStyle name="40% - Accent1 65 4" xfId="3018" xr:uid="{00000000-0005-0000-0000-0000A95B0000}"/>
    <cellStyle name="40% - Accent1 65 4 2" xfId="7601" xr:uid="{00000000-0005-0000-0000-0000AA5B0000}"/>
    <cellStyle name="40% - Accent1 65 4 2 2" xfId="18698" xr:uid="{00000000-0005-0000-0000-0000AB5B0000}"/>
    <cellStyle name="40% - Accent1 65 4 2 2 2" xfId="40962" xr:uid="{00000000-0005-0000-0000-0000AC5B0000}"/>
    <cellStyle name="40% - Accent1 65 4 2 3" xfId="29870" xr:uid="{00000000-0005-0000-0000-0000AD5B0000}"/>
    <cellStyle name="40% - Accent1 65 4 3" xfId="14115" xr:uid="{00000000-0005-0000-0000-0000AE5B0000}"/>
    <cellStyle name="40% - Accent1 65 4 3 2" xfId="36380" xr:uid="{00000000-0005-0000-0000-0000AF5B0000}"/>
    <cellStyle name="40% - Accent1 65 4 4" xfId="25288" xr:uid="{00000000-0005-0000-0000-0000B05B0000}"/>
    <cellStyle name="40% - Accent1 65 5" xfId="5753" xr:uid="{00000000-0005-0000-0000-0000B15B0000}"/>
    <cellStyle name="40% - Accent1 65 5 2" xfId="16850" xr:uid="{00000000-0005-0000-0000-0000B25B0000}"/>
    <cellStyle name="40% - Accent1 65 5 2 2" xfId="39114" xr:uid="{00000000-0005-0000-0000-0000B35B0000}"/>
    <cellStyle name="40% - Accent1 65 5 3" xfId="28022" xr:uid="{00000000-0005-0000-0000-0000B45B0000}"/>
    <cellStyle name="40% - Accent1 65 6" xfId="12265" xr:uid="{00000000-0005-0000-0000-0000B55B0000}"/>
    <cellStyle name="40% - Accent1 65 6 2" xfId="34531" xr:uid="{00000000-0005-0000-0000-0000B65B0000}"/>
    <cellStyle name="40% - Accent1 65 7" xfId="23439" xr:uid="{00000000-0005-0000-0000-0000B75B0000}"/>
    <cellStyle name="40% - Accent1 66" xfId="1170" xr:uid="{00000000-0005-0000-0000-0000B85B0000}"/>
    <cellStyle name="40% - Accent1 66 2" xfId="2107" xr:uid="{00000000-0005-0000-0000-0000B95B0000}"/>
    <cellStyle name="40% - Accent1 66 2 2" xfId="3916" xr:uid="{00000000-0005-0000-0000-0000BA5B0000}"/>
    <cellStyle name="40% - Accent1 66 2 2 2" xfId="8499" xr:uid="{00000000-0005-0000-0000-0000BB5B0000}"/>
    <cellStyle name="40% - Accent1 66 2 2 2 2" xfId="19596" xr:uid="{00000000-0005-0000-0000-0000BC5B0000}"/>
    <cellStyle name="40% - Accent1 66 2 2 2 2 2" xfId="41860" xr:uid="{00000000-0005-0000-0000-0000BD5B0000}"/>
    <cellStyle name="40% - Accent1 66 2 2 2 3" xfId="30768" xr:uid="{00000000-0005-0000-0000-0000BE5B0000}"/>
    <cellStyle name="40% - Accent1 66 2 2 3" xfId="15013" xr:uid="{00000000-0005-0000-0000-0000BF5B0000}"/>
    <cellStyle name="40% - Accent1 66 2 2 3 2" xfId="37278" xr:uid="{00000000-0005-0000-0000-0000C05B0000}"/>
    <cellStyle name="40% - Accent1 66 2 2 4" xfId="26186" xr:uid="{00000000-0005-0000-0000-0000C15B0000}"/>
    <cellStyle name="40% - Accent1 66 2 3" xfId="6690" xr:uid="{00000000-0005-0000-0000-0000C25B0000}"/>
    <cellStyle name="40% - Accent1 66 2 3 2" xfId="17787" xr:uid="{00000000-0005-0000-0000-0000C35B0000}"/>
    <cellStyle name="40% - Accent1 66 2 3 2 2" xfId="40051" xr:uid="{00000000-0005-0000-0000-0000C45B0000}"/>
    <cellStyle name="40% - Accent1 66 2 3 3" xfId="28959" xr:uid="{00000000-0005-0000-0000-0000C55B0000}"/>
    <cellStyle name="40% - Accent1 66 2 4" xfId="13204" xr:uid="{00000000-0005-0000-0000-0000C65B0000}"/>
    <cellStyle name="40% - Accent1 66 2 4 2" xfId="35469" xr:uid="{00000000-0005-0000-0000-0000C75B0000}"/>
    <cellStyle name="40% - Accent1 66 2 5" xfId="24377" xr:uid="{00000000-0005-0000-0000-0000C85B0000}"/>
    <cellStyle name="40% - Accent1 66 3" xfId="4840" xr:uid="{00000000-0005-0000-0000-0000C95B0000}"/>
    <cellStyle name="40% - Accent1 66 3 2" xfId="9423" xr:uid="{00000000-0005-0000-0000-0000CA5B0000}"/>
    <cellStyle name="40% - Accent1 66 3 2 2" xfId="20520" xr:uid="{00000000-0005-0000-0000-0000CB5B0000}"/>
    <cellStyle name="40% - Accent1 66 3 2 2 2" xfId="42784" xr:uid="{00000000-0005-0000-0000-0000CC5B0000}"/>
    <cellStyle name="40% - Accent1 66 3 2 3" xfId="31692" xr:uid="{00000000-0005-0000-0000-0000CD5B0000}"/>
    <cellStyle name="40% - Accent1 66 3 3" xfId="15937" xr:uid="{00000000-0005-0000-0000-0000CE5B0000}"/>
    <cellStyle name="40% - Accent1 66 3 3 2" xfId="38202" xr:uid="{00000000-0005-0000-0000-0000CF5B0000}"/>
    <cellStyle name="40% - Accent1 66 3 4" xfId="27110" xr:uid="{00000000-0005-0000-0000-0000D05B0000}"/>
    <cellStyle name="40% - Accent1 66 4" xfId="3031" xr:uid="{00000000-0005-0000-0000-0000D15B0000}"/>
    <cellStyle name="40% - Accent1 66 4 2" xfId="7614" xr:uid="{00000000-0005-0000-0000-0000D25B0000}"/>
    <cellStyle name="40% - Accent1 66 4 2 2" xfId="18711" xr:uid="{00000000-0005-0000-0000-0000D35B0000}"/>
    <cellStyle name="40% - Accent1 66 4 2 2 2" xfId="40975" xr:uid="{00000000-0005-0000-0000-0000D45B0000}"/>
    <cellStyle name="40% - Accent1 66 4 2 3" xfId="29883" xr:uid="{00000000-0005-0000-0000-0000D55B0000}"/>
    <cellStyle name="40% - Accent1 66 4 3" xfId="14128" xr:uid="{00000000-0005-0000-0000-0000D65B0000}"/>
    <cellStyle name="40% - Accent1 66 4 3 2" xfId="36393" xr:uid="{00000000-0005-0000-0000-0000D75B0000}"/>
    <cellStyle name="40% - Accent1 66 4 4" xfId="25301" xr:uid="{00000000-0005-0000-0000-0000D85B0000}"/>
    <cellStyle name="40% - Accent1 66 5" xfId="5766" xr:uid="{00000000-0005-0000-0000-0000D95B0000}"/>
    <cellStyle name="40% - Accent1 66 5 2" xfId="16863" xr:uid="{00000000-0005-0000-0000-0000DA5B0000}"/>
    <cellStyle name="40% - Accent1 66 5 2 2" xfId="39127" xr:uid="{00000000-0005-0000-0000-0000DB5B0000}"/>
    <cellStyle name="40% - Accent1 66 5 3" xfId="28035" xr:uid="{00000000-0005-0000-0000-0000DC5B0000}"/>
    <cellStyle name="40% - Accent1 66 6" xfId="12278" xr:uid="{00000000-0005-0000-0000-0000DD5B0000}"/>
    <cellStyle name="40% - Accent1 66 6 2" xfId="34544" xr:uid="{00000000-0005-0000-0000-0000DE5B0000}"/>
    <cellStyle name="40% - Accent1 66 7" xfId="23452" xr:uid="{00000000-0005-0000-0000-0000DF5B0000}"/>
    <cellStyle name="40% - Accent1 67" xfId="1183" xr:uid="{00000000-0005-0000-0000-0000E05B0000}"/>
    <cellStyle name="40% - Accent1 67 2" xfId="2120" xr:uid="{00000000-0005-0000-0000-0000E15B0000}"/>
    <cellStyle name="40% - Accent1 67 2 2" xfId="3929" xr:uid="{00000000-0005-0000-0000-0000E25B0000}"/>
    <cellStyle name="40% - Accent1 67 2 2 2" xfId="8512" xr:uid="{00000000-0005-0000-0000-0000E35B0000}"/>
    <cellStyle name="40% - Accent1 67 2 2 2 2" xfId="19609" xr:uid="{00000000-0005-0000-0000-0000E45B0000}"/>
    <cellStyle name="40% - Accent1 67 2 2 2 2 2" xfId="41873" xr:uid="{00000000-0005-0000-0000-0000E55B0000}"/>
    <cellStyle name="40% - Accent1 67 2 2 2 3" xfId="30781" xr:uid="{00000000-0005-0000-0000-0000E65B0000}"/>
    <cellStyle name="40% - Accent1 67 2 2 3" xfId="15026" xr:uid="{00000000-0005-0000-0000-0000E75B0000}"/>
    <cellStyle name="40% - Accent1 67 2 2 3 2" xfId="37291" xr:uid="{00000000-0005-0000-0000-0000E85B0000}"/>
    <cellStyle name="40% - Accent1 67 2 2 4" xfId="26199" xr:uid="{00000000-0005-0000-0000-0000E95B0000}"/>
    <cellStyle name="40% - Accent1 67 2 3" xfId="6703" xr:uid="{00000000-0005-0000-0000-0000EA5B0000}"/>
    <cellStyle name="40% - Accent1 67 2 3 2" xfId="17800" xr:uid="{00000000-0005-0000-0000-0000EB5B0000}"/>
    <cellStyle name="40% - Accent1 67 2 3 2 2" xfId="40064" xr:uid="{00000000-0005-0000-0000-0000EC5B0000}"/>
    <cellStyle name="40% - Accent1 67 2 3 3" xfId="28972" xr:uid="{00000000-0005-0000-0000-0000ED5B0000}"/>
    <cellStyle name="40% - Accent1 67 2 4" xfId="13217" xr:uid="{00000000-0005-0000-0000-0000EE5B0000}"/>
    <cellStyle name="40% - Accent1 67 2 4 2" xfId="35482" xr:uid="{00000000-0005-0000-0000-0000EF5B0000}"/>
    <cellStyle name="40% - Accent1 67 2 5" xfId="24390" xr:uid="{00000000-0005-0000-0000-0000F05B0000}"/>
    <cellStyle name="40% - Accent1 67 3" xfId="4853" xr:uid="{00000000-0005-0000-0000-0000F15B0000}"/>
    <cellStyle name="40% - Accent1 67 3 2" xfId="9436" xr:uid="{00000000-0005-0000-0000-0000F25B0000}"/>
    <cellStyle name="40% - Accent1 67 3 2 2" xfId="20533" xr:uid="{00000000-0005-0000-0000-0000F35B0000}"/>
    <cellStyle name="40% - Accent1 67 3 2 2 2" xfId="42797" xr:uid="{00000000-0005-0000-0000-0000F45B0000}"/>
    <cellStyle name="40% - Accent1 67 3 2 3" xfId="31705" xr:uid="{00000000-0005-0000-0000-0000F55B0000}"/>
    <cellStyle name="40% - Accent1 67 3 3" xfId="15950" xr:uid="{00000000-0005-0000-0000-0000F65B0000}"/>
    <cellStyle name="40% - Accent1 67 3 3 2" xfId="38215" xr:uid="{00000000-0005-0000-0000-0000F75B0000}"/>
    <cellStyle name="40% - Accent1 67 3 4" xfId="27123" xr:uid="{00000000-0005-0000-0000-0000F85B0000}"/>
    <cellStyle name="40% - Accent1 67 4" xfId="3044" xr:uid="{00000000-0005-0000-0000-0000F95B0000}"/>
    <cellStyle name="40% - Accent1 67 4 2" xfId="7627" xr:uid="{00000000-0005-0000-0000-0000FA5B0000}"/>
    <cellStyle name="40% - Accent1 67 4 2 2" xfId="18724" xr:uid="{00000000-0005-0000-0000-0000FB5B0000}"/>
    <cellStyle name="40% - Accent1 67 4 2 2 2" xfId="40988" xr:uid="{00000000-0005-0000-0000-0000FC5B0000}"/>
    <cellStyle name="40% - Accent1 67 4 2 3" xfId="29896" xr:uid="{00000000-0005-0000-0000-0000FD5B0000}"/>
    <cellStyle name="40% - Accent1 67 4 3" xfId="14141" xr:uid="{00000000-0005-0000-0000-0000FE5B0000}"/>
    <cellStyle name="40% - Accent1 67 4 3 2" xfId="36406" xr:uid="{00000000-0005-0000-0000-0000FF5B0000}"/>
    <cellStyle name="40% - Accent1 67 4 4" xfId="25314" xr:uid="{00000000-0005-0000-0000-0000005C0000}"/>
    <cellStyle name="40% - Accent1 67 5" xfId="5779" xr:uid="{00000000-0005-0000-0000-0000015C0000}"/>
    <cellStyle name="40% - Accent1 67 5 2" xfId="16876" xr:uid="{00000000-0005-0000-0000-0000025C0000}"/>
    <cellStyle name="40% - Accent1 67 5 2 2" xfId="39140" xr:uid="{00000000-0005-0000-0000-0000035C0000}"/>
    <cellStyle name="40% - Accent1 67 5 3" xfId="28048" xr:uid="{00000000-0005-0000-0000-0000045C0000}"/>
    <cellStyle name="40% - Accent1 67 6" xfId="12291" xr:uid="{00000000-0005-0000-0000-0000055C0000}"/>
    <cellStyle name="40% - Accent1 67 6 2" xfId="34557" xr:uid="{00000000-0005-0000-0000-0000065C0000}"/>
    <cellStyle name="40% - Accent1 67 7" xfId="23465" xr:uid="{00000000-0005-0000-0000-0000075C0000}"/>
    <cellStyle name="40% - Accent1 68" xfId="1196" xr:uid="{00000000-0005-0000-0000-0000085C0000}"/>
    <cellStyle name="40% - Accent1 68 2" xfId="2133" xr:uid="{00000000-0005-0000-0000-0000095C0000}"/>
    <cellStyle name="40% - Accent1 68 2 2" xfId="3942" xr:uid="{00000000-0005-0000-0000-00000A5C0000}"/>
    <cellStyle name="40% - Accent1 68 2 2 2" xfId="8525" xr:uid="{00000000-0005-0000-0000-00000B5C0000}"/>
    <cellStyle name="40% - Accent1 68 2 2 2 2" xfId="19622" xr:uid="{00000000-0005-0000-0000-00000C5C0000}"/>
    <cellStyle name="40% - Accent1 68 2 2 2 2 2" xfId="41886" xr:uid="{00000000-0005-0000-0000-00000D5C0000}"/>
    <cellStyle name="40% - Accent1 68 2 2 2 3" xfId="30794" xr:uid="{00000000-0005-0000-0000-00000E5C0000}"/>
    <cellStyle name="40% - Accent1 68 2 2 3" xfId="15039" xr:uid="{00000000-0005-0000-0000-00000F5C0000}"/>
    <cellStyle name="40% - Accent1 68 2 2 3 2" xfId="37304" xr:uid="{00000000-0005-0000-0000-0000105C0000}"/>
    <cellStyle name="40% - Accent1 68 2 2 4" xfId="26212" xr:uid="{00000000-0005-0000-0000-0000115C0000}"/>
    <cellStyle name="40% - Accent1 68 2 3" xfId="6716" xr:uid="{00000000-0005-0000-0000-0000125C0000}"/>
    <cellStyle name="40% - Accent1 68 2 3 2" xfId="17813" xr:uid="{00000000-0005-0000-0000-0000135C0000}"/>
    <cellStyle name="40% - Accent1 68 2 3 2 2" xfId="40077" xr:uid="{00000000-0005-0000-0000-0000145C0000}"/>
    <cellStyle name="40% - Accent1 68 2 3 3" xfId="28985" xr:uid="{00000000-0005-0000-0000-0000155C0000}"/>
    <cellStyle name="40% - Accent1 68 2 4" xfId="13230" xr:uid="{00000000-0005-0000-0000-0000165C0000}"/>
    <cellStyle name="40% - Accent1 68 2 4 2" xfId="35495" xr:uid="{00000000-0005-0000-0000-0000175C0000}"/>
    <cellStyle name="40% - Accent1 68 2 5" xfId="24403" xr:uid="{00000000-0005-0000-0000-0000185C0000}"/>
    <cellStyle name="40% - Accent1 68 3" xfId="4866" xr:uid="{00000000-0005-0000-0000-0000195C0000}"/>
    <cellStyle name="40% - Accent1 68 3 2" xfId="9449" xr:uid="{00000000-0005-0000-0000-00001A5C0000}"/>
    <cellStyle name="40% - Accent1 68 3 2 2" xfId="20546" xr:uid="{00000000-0005-0000-0000-00001B5C0000}"/>
    <cellStyle name="40% - Accent1 68 3 2 2 2" xfId="42810" xr:uid="{00000000-0005-0000-0000-00001C5C0000}"/>
    <cellStyle name="40% - Accent1 68 3 2 3" xfId="31718" xr:uid="{00000000-0005-0000-0000-00001D5C0000}"/>
    <cellStyle name="40% - Accent1 68 3 3" xfId="15963" xr:uid="{00000000-0005-0000-0000-00001E5C0000}"/>
    <cellStyle name="40% - Accent1 68 3 3 2" xfId="38228" xr:uid="{00000000-0005-0000-0000-00001F5C0000}"/>
    <cellStyle name="40% - Accent1 68 3 4" xfId="27136" xr:uid="{00000000-0005-0000-0000-0000205C0000}"/>
    <cellStyle name="40% - Accent1 68 4" xfId="3057" xr:uid="{00000000-0005-0000-0000-0000215C0000}"/>
    <cellStyle name="40% - Accent1 68 4 2" xfId="7640" xr:uid="{00000000-0005-0000-0000-0000225C0000}"/>
    <cellStyle name="40% - Accent1 68 4 2 2" xfId="18737" xr:uid="{00000000-0005-0000-0000-0000235C0000}"/>
    <cellStyle name="40% - Accent1 68 4 2 2 2" xfId="41001" xr:uid="{00000000-0005-0000-0000-0000245C0000}"/>
    <cellStyle name="40% - Accent1 68 4 2 3" xfId="29909" xr:uid="{00000000-0005-0000-0000-0000255C0000}"/>
    <cellStyle name="40% - Accent1 68 4 3" xfId="14154" xr:uid="{00000000-0005-0000-0000-0000265C0000}"/>
    <cellStyle name="40% - Accent1 68 4 3 2" xfId="36419" xr:uid="{00000000-0005-0000-0000-0000275C0000}"/>
    <cellStyle name="40% - Accent1 68 4 4" xfId="25327" xr:uid="{00000000-0005-0000-0000-0000285C0000}"/>
    <cellStyle name="40% - Accent1 68 5" xfId="5792" xr:uid="{00000000-0005-0000-0000-0000295C0000}"/>
    <cellStyle name="40% - Accent1 68 5 2" xfId="16889" xr:uid="{00000000-0005-0000-0000-00002A5C0000}"/>
    <cellStyle name="40% - Accent1 68 5 2 2" xfId="39153" xr:uid="{00000000-0005-0000-0000-00002B5C0000}"/>
    <cellStyle name="40% - Accent1 68 5 3" xfId="28061" xr:uid="{00000000-0005-0000-0000-00002C5C0000}"/>
    <cellStyle name="40% - Accent1 68 6" xfId="12304" xr:uid="{00000000-0005-0000-0000-00002D5C0000}"/>
    <cellStyle name="40% - Accent1 68 6 2" xfId="34570" xr:uid="{00000000-0005-0000-0000-00002E5C0000}"/>
    <cellStyle name="40% - Accent1 68 7" xfId="23478" xr:uid="{00000000-0005-0000-0000-00002F5C0000}"/>
    <cellStyle name="40% - Accent1 69" xfId="1209" xr:uid="{00000000-0005-0000-0000-0000305C0000}"/>
    <cellStyle name="40% - Accent1 69 2" xfId="2146" xr:uid="{00000000-0005-0000-0000-0000315C0000}"/>
    <cellStyle name="40% - Accent1 69 2 2" xfId="6729" xr:uid="{00000000-0005-0000-0000-0000325C0000}"/>
    <cellStyle name="40% - Accent1 69 2 2 2" xfId="17826" xr:uid="{00000000-0005-0000-0000-0000335C0000}"/>
    <cellStyle name="40% - Accent1 69 2 2 2 2" xfId="40090" xr:uid="{00000000-0005-0000-0000-0000345C0000}"/>
    <cellStyle name="40% - Accent1 69 2 2 3" xfId="28998" xr:uid="{00000000-0005-0000-0000-0000355C0000}"/>
    <cellStyle name="40% - Accent1 69 2 3" xfId="13243" xr:uid="{00000000-0005-0000-0000-0000365C0000}"/>
    <cellStyle name="40% - Accent1 69 2 3 2" xfId="35508" xr:uid="{00000000-0005-0000-0000-0000375C0000}"/>
    <cellStyle name="40% - Accent1 69 2 4" xfId="24416" xr:uid="{00000000-0005-0000-0000-0000385C0000}"/>
    <cellStyle name="40% - Accent1 69 3" xfId="3955" xr:uid="{00000000-0005-0000-0000-0000395C0000}"/>
    <cellStyle name="40% - Accent1 69 3 2" xfId="8538" xr:uid="{00000000-0005-0000-0000-00003A5C0000}"/>
    <cellStyle name="40% - Accent1 69 3 2 2" xfId="19635" xr:uid="{00000000-0005-0000-0000-00003B5C0000}"/>
    <cellStyle name="40% - Accent1 69 3 2 2 2" xfId="41899" xr:uid="{00000000-0005-0000-0000-00003C5C0000}"/>
    <cellStyle name="40% - Accent1 69 3 2 3" xfId="30807" xr:uid="{00000000-0005-0000-0000-00003D5C0000}"/>
    <cellStyle name="40% - Accent1 69 3 3" xfId="15052" xr:uid="{00000000-0005-0000-0000-00003E5C0000}"/>
    <cellStyle name="40% - Accent1 69 3 3 2" xfId="37317" xr:uid="{00000000-0005-0000-0000-00003F5C0000}"/>
    <cellStyle name="40% - Accent1 69 3 4" xfId="26225" xr:uid="{00000000-0005-0000-0000-0000405C0000}"/>
    <cellStyle name="40% - Accent1 69 4" xfId="5805" xr:uid="{00000000-0005-0000-0000-0000415C0000}"/>
    <cellStyle name="40% - Accent1 69 4 2" xfId="16902" xr:uid="{00000000-0005-0000-0000-0000425C0000}"/>
    <cellStyle name="40% - Accent1 69 4 2 2" xfId="39166" xr:uid="{00000000-0005-0000-0000-0000435C0000}"/>
    <cellStyle name="40% - Accent1 69 4 3" xfId="28074" xr:uid="{00000000-0005-0000-0000-0000445C0000}"/>
    <cellStyle name="40% - Accent1 69 5" xfId="12317" xr:uid="{00000000-0005-0000-0000-0000455C0000}"/>
    <cellStyle name="40% - Accent1 69 5 2" xfId="34583" xr:uid="{00000000-0005-0000-0000-0000465C0000}"/>
    <cellStyle name="40% - Accent1 69 6" xfId="23491" xr:uid="{00000000-0005-0000-0000-0000475C0000}"/>
    <cellStyle name="40% - Accent1 7" xfId="179" xr:uid="{00000000-0005-0000-0000-0000485C0000}"/>
    <cellStyle name="40% - Accent1 7 2" xfId="1331" xr:uid="{00000000-0005-0000-0000-0000495C0000}"/>
    <cellStyle name="40% - Accent1 7 2 2" xfId="3149" xr:uid="{00000000-0005-0000-0000-00004A5C0000}"/>
    <cellStyle name="40% - Accent1 7 2 2 2" xfId="7732" xr:uid="{00000000-0005-0000-0000-00004B5C0000}"/>
    <cellStyle name="40% - Accent1 7 2 2 2 2" xfId="18829" xr:uid="{00000000-0005-0000-0000-00004C5C0000}"/>
    <cellStyle name="40% - Accent1 7 2 2 2 2 2" xfId="41093" xr:uid="{00000000-0005-0000-0000-00004D5C0000}"/>
    <cellStyle name="40% - Accent1 7 2 2 2 3" xfId="30001" xr:uid="{00000000-0005-0000-0000-00004E5C0000}"/>
    <cellStyle name="40% - Accent1 7 2 2 3" xfId="14246" xr:uid="{00000000-0005-0000-0000-00004F5C0000}"/>
    <cellStyle name="40% - Accent1 7 2 2 3 2" xfId="36511" xr:uid="{00000000-0005-0000-0000-0000505C0000}"/>
    <cellStyle name="40% - Accent1 7 2 2 4" xfId="25419" xr:uid="{00000000-0005-0000-0000-0000515C0000}"/>
    <cellStyle name="40% - Accent1 7 2 3" xfId="5923" xr:uid="{00000000-0005-0000-0000-0000525C0000}"/>
    <cellStyle name="40% - Accent1 7 2 3 2" xfId="17020" xr:uid="{00000000-0005-0000-0000-0000535C0000}"/>
    <cellStyle name="40% - Accent1 7 2 3 2 2" xfId="39284" xr:uid="{00000000-0005-0000-0000-0000545C0000}"/>
    <cellStyle name="40% - Accent1 7 2 3 3" xfId="28192" xr:uid="{00000000-0005-0000-0000-0000555C0000}"/>
    <cellStyle name="40% - Accent1 7 2 4" xfId="12436" xr:uid="{00000000-0005-0000-0000-0000565C0000}"/>
    <cellStyle name="40% - Accent1 7 2 4 2" xfId="34701" xr:uid="{00000000-0005-0000-0000-0000575C0000}"/>
    <cellStyle name="40% - Accent1 7 2 5" xfId="23609" xr:uid="{00000000-0005-0000-0000-0000585C0000}"/>
    <cellStyle name="40% - Accent1 7 3" xfId="4073" xr:uid="{00000000-0005-0000-0000-0000595C0000}"/>
    <cellStyle name="40% - Accent1 7 3 2" xfId="8656" xr:uid="{00000000-0005-0000-0000-00005A5C0000}"/>
    <cellStyle name="40% - Accent1 7 3 2 2" xfId="19753" xr:uid="{00000000-0005-0000-0000-00005B5C0000}"/>
    <cellStyle name="40% - Accent1 7 3 2 2 2" xfId="42017" xr:uid="{00000000-0005-0000-0000-00005C5C0000}"/>
    <cellStyle name="40% - Accent1 7 3 2 3" xfId="30925" xr:uid="{00000000-0005-0000-0000-00005D5C0000}"/>
    <cellStyle name="40% - Accent1 7 3 3" xfId="15170" xr:uid="{00000000-0005-0000-0000-00005E5C0000}"/>
    <cellStyle name="40% - Accent1 7 3 3 2" xfId="37435" xr:uid="{00000000-0005-0000-0000-00005F5C0000}"/>
    <cellStyle name="40% - Accent1 7 3 4" xfId="26343" xr:uid="{00000000-0005-0000-0000-0000605C0000}"/>
    <cellStyle name="40% - Accent1 7 4" xfId="2264" xr:uid="{00000000-0005-0000-0000-0000615C0000}"/>
    <cellStyle name="40% - Accent1 7 4 2" xfId="6847" xr:uid="{00000000-0005-0000-0000-0000625C0000}"/>
    <cellStyle name="40% - Accent1 7 4 2 2" xfId="17944" xr:uid="{00000000-0005-0000-0000-0000635C0000}"/>
    <cellStyle name="40% - Accent1 7 4 2 2 2" xfId="40208" xr:uid="{00000000-0005-0000-0000-0000645C0000}"/>
    <cellStyle name="40% - Accent1 7 4 2 3" xfId="29116" xr:uid="{00000000-0005-0000-0000-0000655C0000}"/>
    <cellStyle name="40% - Accent1 7 4 3" xfId="13361" xr:uid="{00000000-0005-0000-0000-0000665C0000}"/>
    <cellStyle name="40% - Accent1 7 4 3 2" xfId="35626" xr:uid="{00000000-0005-0000-0000-0000675C0000}"/>
    <cellStyle name="40% - Accent1 7 4 4" xfId="24534" xr:uid="{00000000-0005-0000-0000-0000685C0000}"/>
    <cellStyle name="40% - Accent1 7 5" xfId="4998" xr:uid="{00000000-0005-0000-0000-0000695C0000}"/>
    <cellStyle name="40% - Accent1 7 5 2" xfId="16095" xr:uid="{00000000-0005-0000-0000-00006A5C0000}"/>
    <cellStyle name="40% - Accent1 7 5 2 2" xfId="38359" xr:uid="{00000000-0005-0000-0000-00006B5C0000}"/>
    <cellStyle name="40% - Accent1 7 5 3" xfId="27267" xr:uid="{00000000-0005-0000-0000-00006C5C0000}"/>
    <cellStyle name="40% - Accent1 7 6" xfId="407" xr:uid="{00000000-0005-0000-0000-00006D5C0000}"/>
    <cellStyle name="40% - Accent1 7 6 2" xfId="11523" xr:uid="{00000000-0005-0000-0000-00006E5C0000}"/>
    <cellStyle name="40% - Accent1 7 6 2 2" xfId="33789" xr:uid="{00000000-0005-0000-0000-00006F5C0000}"/>
    <cellStyle name="40% - Accent1 7 6 3" xfId="22697" xr:uid="{00000000-0005-0000-0000-0000705C0000}"/>
    <cellStyle name="40% - Accent1 7 7" xfId="11300" xr:uid="{00000000-0005-0000-0000-0000715C0000}"/>
    <cellStyle name="40% - Accent1 7 7 2" xfId="33566" xr:uid="{00000000-0005-0000-0000-0000725C0000}"/>
    <cellStyle name="40% - Accent1 7 8" xfId="22474" xr:uid="{00000000-0005-0000-0000-0000735C0000}"/>
    <cellStyle name="40% - Accent1 70" xfId="1222" xr:uid="{00000000-0005-0000-0000-0000745C0000}"/>
    <cellStyle name="40% - Accent1 70 2" xfId="2159" xr:uid="{00000000-0005-0000-0000-0000755C0000}"/>
    <cellStyle name="40% - Accent1 70 2 2" xfId="6742" xr:uid="{00000000-0005-0000-0000-0000765C0000}"/>
    <cellStyle name="40% - Accent1 70 2 2 2" xfId="17839" xr:uid="{00000000-0005-0000-0000-0000775C0000}"/>
    <cellStyle name="40% - Accent1 70 2 2 2 2" xfId="40103" xr:uid="{00000000-0005-0000-0000-0000785C0000}"/>
    <cellStyle name="40% - Accent1 70 2 2 3" xfId="29011" xr:uid="{00000000-0005-0000-0000-0000795C0000}"/>
    <cellStyle name="40% - Accent1 70 2 3" xfId="13256" xr:uid="{00000000-0005-0000-0000-00007A5C0000}"/>
    <cellStyle name="40% - Accent1 70 2 3 2" xfId="35521" xr:uid="{00000000-0005-0000-0000-00007B5C0000}"/>
    <cellStyle name="40% - Accent1 70 2 4" xfId="24429" xr:uid="{00000000-0005-0000-0000-00007C5C0000}"/>
    <cellStyle name="40% - Accent1 70 3" xfId="3968" xr:uid="{00000000-0005-0000-0000-00007D5C0000}"/>
    <cellStyle name="40% - Accent1 70 3 2" xfId="8551" xr:uid="{00000000-0005-0000-0000-00007E5C0000}"/>
    <cellStyle name="40% - Accent1 70 3 2 2" xfId="19648" xr:uid="{00000000-0005-0000-0000-00007F5C0000}"/>
    <cellStyle name="40% - Accent1 70 3 2 2 2" xfId="41912" xr:uid="{00000000-0005-0000-0000-0000805C0000}"/>
    <cellStyle name="40% - Accent1 70 3 2 3" xfId="30820" xr:uid="{00000000-0005-0000-0000-0000815C0000}"/>
    <cellStyle name="40% - Accent1 70 3 3" xfId="15065" xr:uid="{00000000-0005-0000-0000-0000825C0000}"/>
    <cellStyle name="40% - Accent1 70 3 3 2" xfId="37330" xr:uid="{00000000-0005-0000-0000-0000835C0000}"/>
    <cellStyle name="40% - Accent1 70 3 4" xfId="26238" xr:uid="{00000000-0005-0000-0000-0000845C0000}"/>
    <cellStyle name="40% - Accent1 70 4" xfId="5818" xr:uid="{00000000-0005-0000-0000-0000855C0000}"/>
    <cellStyle name="40% - Accent1 70 4 2" xfId="16915" xr:uid="{00000000-0005-0000-0000-0000865C0000}"/>
    <cellStyle name="40% - Accent1 70 4 2 2" xfId="39179" xr:uid="{00000000-0005-0000-0000-0000875C0000}"/>
    <cellStyle name="40% - Accent1 70 4 3" xfId="28087" xr:uid="{00000000-0005-0000-0000-0000885C0000}"/>
    <cellStyle name="40% - Accent1 70 5" xfId="12330" xr:uid="{00000000-0005-0000-0000-0000895C0000}"/>
    <cellStyle name="40% - Accent1 70 5 2" xfId="34596" xr:uid="{00000000-0005-0000-0000-00008A5C0000}"/>
    <cellStyle name="40% - Accent1 70 6" xfId="23504" xr:uid="{00000000-0005-0000-0000-00008B5C0000}"/>
    <cellStyle name="40% - Accent1 71" xfId="1235" xr:uid="{00000000-0005-0000-0000-00008C5C0000}"/>
    <cellStyle name="40% - Accent1 71 2" xfId="2172" xr:uid="{00000000-0005-0000-0000-00008D5C0000}"/>
    <cellStyle name="40% - Accent1 71 2 2" xfId="6755" xr:uid="{00000000-0005-0000-0000-00008E5C0000}"/>
    <cellStyle name="40% - Accent1 71 2 2 2" xfId="17852" xr:uid="{00000000-0005-0000-0000-00008F5C0000}"/>
    <cellStyle name="40% - Accent1 71 2 2 2 2" xfId="40116" xr:uid="{00000000-0005-0000-0000-0000905C0000}"/>
    <cellStyle name="40% - Accent1 71 2 2 3" xfId="29024" xr:uid="{00000000-0005-0000-0000-0000915C0000}"/>
    <cellStyle name="40% - Accent1 71 2 3" xfId="13269" xr:uid="{00000000-0005-0000-0000-0000925C0000}"/>
    <cellStyle name="40% - Accent1 71 2 3 2" xfId="35534" xr:uid="{00000000-0005-0000-0000-0000935C0000}"/>
    <cellStyle name="40% - Accent1 71 2 4" xfId="24442" xr:uid="{00000000-0005-0000-0000-0000945C0000}"/>
    <cellStyle name="40% - Accent1 71 3" xfId="3981" xr:uid="{00000000-0005-0000-0000-0000955C0000}"/>
    <cellStyle name="40% - Accent1 71 3 2" xfId="8564" xr:uid="{00000000-0005-0000-0000-0000965C0000}"/>
    <cellStyle name="40% - Accent1 71 3 2 2" xfId="19661" xr:uid="{00000000-0005-0000-0000-0000975C0000}"/>
    <cellStyle name="40% - Accent1 71 3 2 2 2" xfId="41925" xr:uid="{00000000-0005-0000-0000-0000985C0000}"/>
    <cellStyle name="40% - Accent1 71 3 2 3" xfId="30833" xr:uid="{00000000-0005-0000-0000-0000995C0000}"/>
    <cellStyle name="40% - Accent1 71 3 3" xfId="15078" xr:uid="{00000000-0005-0000-0000-00009A5C0000}"/>
    <cellStyle name="40% - Accent1 71 3 3 2" xfId="37343" xr:uid="{00000000-0005-0000-0000-00009B5C0000}"/>
    <cellStyle name="40% - Accent1 71 3 4" xfId="26251" xr:uid="{00000000-0005-0000-0000-00009C5C0000}"/>
    <cellStyle name="40% - Accent1 71 4" xfId="5831" xr:uid="{00000000-0005-0000-0000-00009D5C0000}"/>
    <cellStyle name="40% - Accent1 71 4 2" xfId="16928" xr:uid="{00000000-0005-0000-0000-00009E5C0000}"/>
    <cellStyle name="40% - Accent1 71 4 2 2" xfId="39192" xr:uid="{00000000-0005-0000-0000-00009F5C0000}"/>
    <cellStyle name="40% - Accent1 71 4 3" xfId="28100" xr:uid="{00000000-0005-0000-0000-0000A05C0000}"/>
    <cellStyle name="40% - Accent1 71 5" xfId="12343" xr:uid="{00000000-0005-0000-0000-0000A15C0000}"/>
    <cellStyle name="40% - Accent1 71 5 2" xfId="34609" xr:uid="{00000000-0005-0000-0000-0000A25C0000}"/>
    <cellStyle name="40% - Accent1 71 6" xfId="23517" xr:uid="{00000000-0005-0000-0000-0000A35C0000}"/>
    <cellStyle name="40% - Accent1 72" xfId="1253" xr:uid="{00000000-0005-0000-0000-0000A45C0000}"/>
    <cellStyle name="40% - Accent1 72 2" xfId="3074" xr:uid="{00000000-0005-0000-0000-0000A55C0000}"/>
    <cellStyle name="40% - Accent1 72 2 2" xfId="7657" xr:uid="{00000000-0005-0000-0000-0000A65C0000}"/>
    <cellStyle name="40% - Accent1 72 2 2 2" xfId="18754" xr:uid="{00000000-0005-0000-0000-0000A75C0000}"/>
    <cellStyle name="40% - Accent1 72 2 2 2 2" xfId="41018" xr:uid="{00000000-0005-0000-0000-0000A85C0000}"/>
    <cellStyle name="40% - Accent1 72 2 2 3" xfId="29926" xr:uid="{00000000-0005-0000-0000-0000A95C0000}"/>
    <cellStyle name="40% - Accent1 72 2 3" xfId="14171" xr:uid="{00000000-0005-0000-0000-0000AA5C0000}"/>
    <cellStyle name="40% - Accent1 72 2 3 2" xfId="36436" xr:uid="{00000000-0005-0000-0000-0000AB5C0000}"/>
    <cellStyle name="40% - Accent1 72 2 4" xfId="25344" xr:uid="{00000000-0005-0000-0000-0000AC5C0000}"/>
    <cellStyle name="40% - Accent1 72 3" xfId="5848" xr:uid="{00000000-0005-0000-0000-0000AD5C0000}"/>
    <cellStyle name="40% - Accent1 72 3 2" xfId="16945" xr:uid="{00000000-0005-0000-0000-0000AE5C0000}"/>
    <cellStyle name="40% - Accent1 72 3 2 2" xfId="39209" xr:uid="{00000000-0005-0000-0000-0000AF5C0000}"/>
    <cellStyle name="40% - Accent1 72 3 3" xfId="28117" xr:uid="{00000000-0005-0000-0000-0000B05C0000}"/>
    <cellStyle name="40% - Accent1 72 4" xfId="12361" xr:uid="{00000000-0005-0000-0000-0000B15C0000}"/>
    <cellStyle name="40% - Accent1 72 4 2" xfId="34626" xr:uid="{00000000-0005-0000-0000-0000B25C0000}"/>
    <cellStyle name="40% - Accent1 72 5" xfId="23534" xr:uid="{00000000-0005-0000-0000-0000B35C0000}"/>
    <cellStyle name="40% - Accent1 73" xfId="3998" xr:uid="{00000000-0005-0000-0000-0000B45C0000}"/>
    <cellStyle name="40% - Accent1 73 2" xfId="8581" xr:uid="{00000000-0005-0000-0000-0000B55C0000}"/>
    <cellStyle name="40% - Accent1 73 2 2" xfId="19678" xr:uid="{00000000-0005-0000-0000-0000B65C0000}"/>
    <cellStyle name="40% - Accent1 73 2 2 2" xfId="41942" xr:uid="{00000000-0005-0000-0000-0000B75C0000}"/>
    <cellStyle name="40% - Accent1 73 2 3" xfId="30850" xr:uid="{00000000-0005-0000-0000-0000B85C0000}"/>
    <cellStyle name="40% - Accent1 73 3" xfId="15095" xr:uid="{00000000-0005-0000-0000-0000B95C0000}"/>
    <cellStyle name="40% - Accent1 73 3 2" xfId="37360" xr:uid="{00000000-0005-0000-0000-0000BA5C0000}"/>
    <cellStyle name="40% - Accent1 73 4" xfId="26268" xr:uid="{00000000-0005-0000-0000-0000BB5C0000}"/>
    <cellStyle name="40% - Accent1 74" xfId="2189" xr:uid="{00000000-0005-0000-0000-0000BC5C0000}"/>
    <cellStyle name="40% - Accent1 74 2" xfId="6772" xr:uid="{00000000-0005-0000-0000-0000BD5C0000}"/>
    <cellStyle name="40% - Accent1 74 2 2" xfId="17869" xr:uid="{00000000-0005-0000-0000-0000BE5C0000}"/>
    <cellStyle name="40% - Accent1 74 2 2 2" xfId="40133" xr:uid="{00000000-0005-0000-0000-0000BF5C0000}"/>
    <cellStyle name="40% - Accent1 74 2 3" xfId="29041" xr:uid="{00000000-0005-0000-0000-0000C05C0000}"/>
    <cellStyle name="40% - Accent1 74 3" xfId="13286" xr:uid="{00000000-0005-0000-0000-0000C15C0000}"/>
    <cellStyle name="40% - Accent1 74 3 2" xfId="35551" xr:uid="{00000000-0005-0000-0000-0000C25C0000}"/>
    <cellStyle name="40% - Accent1 74 4" xfId="24459" xr:uid="{00000000-0005-0000-0000-0000C35C0000}"/>
    <cellStyle name="40% - Accent1 75" xfId="4879" xr:uid="{00000000-0005-0000-0000-0000C45C0000}"/>
    <cellStyle name="40% - Accent1 75 2" xfId="9462" xr:uid="{00000000-0005-0000-0000-0000C55C0000}"/>
    <cellStyle name="40% - Accent1 75 2 2" xfId="20559" xr:uid="{00000000-0005-0000-0000-0000C65C0000}"/>
    <cellStyle name="40% - Accent1 75 2 2 2" xfId="42823" xr:uid="{00000000-0005-0000-0000-0000C75C0000}"/>
    <cellStyle name="40% - Accent1 75 2 3" xfId="31731" xr:uid="{00000000-0005-0000-0000-0000C85C0000}"/>
    <cellStyle name="40% - Accent1 75 3" xfId="15976" xr:uid="{00000000-0005-0000-0000-0000C95C0000}"/>
    <cellStyle name="40% - Accent1 75 3 2" xfId="38241" xr:uid="{00000000-0005-0000-0000-0000CA5C0000}"/>
    <cellStyle name="40% - Accent1 75 4" xfId="27149" xr:uid="{00000000-0005-0000-0000-0000CB5C0000}"/>
    <cellStyle name="40% - Accent1 76" xfId="4905" xr:uid="{00000000-0005-0000-0000-0000CC5C0000}"/>
    <cellStyle name="40% - Accent1 76 2" xfId="16002" xr:uid="{00000000-0005-0000-0000-0000CD5C0000}"/>
    <cellStyle name="40% - Accent1 76 2 2" xfId="38267" xr:uid="{00000000-0005-0000-0000-0000CE5C0000}"/>
    <cellStyle name="40% - Accent1 76 3" xfId="27175" xr:uid="{00000000-0005-0000-0000-0000CF5C0000}"/>
    <cellStyle name="40% - Accent1 77" xfId="4923" xr:uid="{00000000-0005-0000-0000-0000D05C0000}"/>
    <cellStyle name="40% - Accent1 77 2" xfId="16020" xr:uid="{00000000-0005-0000-0000-0000D15C0000}"/>
    <cellStyle name="40% - Accent1 77 2 2" xfId="38284" xr:uid="{00000000-0005-0000-0000-0000D25C0000}"/>
    <cellStyle name="40% - Accent1 77 3" xfId="27192" xr:uid="{00000000-0005-0000-0000-0000D35C0000}"/>
    <cellStyle name="40% - Accent1 78" xfId="9488" xr:uid="{00000000-0005-0000-0000-0000D45C0000}"/>
    <cellStyle name="40% - Accent1 78 2" xfId="20585" xr:uid="{00000000-0005-0000-0000-0000D55C0000}"/>
    <cellStyle name="40% - Accent1 78 2 2" xfId="42849" xr:uid="{00000000-0005-0000-0000-0000D65C0000}"/>
    <cellStyle name="40% - Accent1 78 3" xfId="31757" xr:uid="{00000000-0005-0000-0000-0000D75C0000}"/>
    <cellStyle name="40% - Accent1 79" xfId="9502" xr:uid="{00000000-0005-0000-0000-0000D85C0000}"/>
    <cellStyle name="40% - Accent1 79 2" xfId="20598" xr:uid="{00000000-0005-0000-0000-0000D95C0000}"/>
    <cellStyle name="40% - Accent1 79 2 2" xfId="42862" xr:uid="{00000000-0005-0000-0000-0000DA5C0000}"/>
    <cellStyle name="40% - Accent1 79 3" xfId="31770" xr:uid="{00000000-0005-0000-0000-0000DB5C0000}"/>
    <cellStyle name="40% - Accent1 8" xfId="192" xr:uid="{00000000-0005-0000-0000-0000DC5C0000}"/>
    <cellStyle name="40% - Accent1 8 2" xfId="1344" xr:uid="{00000000-0005-0000-0000-0000DD5C0000}"/>
    <cellStyle name="40% - Accent1 8 2 2" xfId="3162" xr:uid="{00000000-0005-0000-0000-0000DE5C0000}"/>
    <cellStyle name="40% - Accent1 8 2 2 2" xfId="7745" xr:uid="{00000000-0005-0000-0000-0000DF5C0000}"/>
    <cellStyle name="40% - Accent1 8 2 2 2 2" xfId="18842" xr:uid="{00000000-0005-0000-0000-0000E05C0000}"/>
    <cellStyle name="40% - Accent1 8 2 2 2 2 2" xfId="41106" xr:uid="{00000000-0005-0000-0000-0000E15C0000}"/>
    <cellStyle name="40% - Accent1 8 2 2 2 3" xfId="30014" xr:uid="{00000000-0005-0000-0000-0000E25C0000}"/>
    <cellStyle name="40% - Accent1 8 2 2 3" xfId="14259" xr:uid="{00000000-0005-0000-0000-0000E35C0000}"/>
    <cellStyle name="40% - Accent1 8 2 2 3 2" xfId="36524" xr:uid="{00000000-0005-0000-0000-0000E45C0000}"/>
    <cellStyle name="40% - Accent1 8 2 2 4" xfId="25432" xr:uid="{00000000-0005-0000-0000-0000E55C0000}"/>
    <cellStyle name="40% - Accent1 8 2 3" xfId="5936" xr:uid="{00000000-0005-0000-0000-0000E65C0000}"/>
    <cellStyle name="40% - Accent1 8 2 3 2" xfId="17033" xr:uid="{00000000-0005-0000-0000-0000E75C0000}"/>
    <cellStyle name="40% - Accent1 8 2 3 2 2" xfId="39297" xr:uid="{00000000-0005-0000-0000-0000E85C0000}"/>
    <cellStyle name="40% - Accent1 8 2 3 3" xfId="28205" xr:uid="{00000000-0005-0000-0000-0000E95C0000}"/>
    <cellStyle name="40% - Accent1 8 2 4" xfId="12449" xr:uid="{00000000-0005-0000-0000-0000EA5C0000}"/>
    <cellStyle name="40% - Accent1 8 2 4 2" xfId="34714" xr:uid="{00000000-0005-0000-0000-0000EB5C0000}"/>
    <cellStyle name="40% - Accent1 8 2 5" xfId="23622" xr:uid="{00000000-0005-0000-0000-0000EC5C0000}"/>
    <cellStyle name="40% - Accent1 8 3" xfId="4086" xr:uid="{00000000-0005-0000-0000-0000ED5C0000}"/>
    <cellStyle name="40% - Accent1 8 3 2" xfId="8669" xr:uid="{00000000-0005-0000-0000-0000EE5C0000}"/>
    <cellStyle name="40% - Accent1 8 3 2 2" xfId="19766" xr:uid="{00000000-0005-0000-0000-0000EF5C0000}"/>
    <cellStyle name="40% - Accent1 8 3 2 2 2" xfId="42030" xr:uid="{00000000-0005-0000-0000-0000F05C0000}"/>
    <cellStyle name="40% - Accent1 8 3 2 3" xfId="30938" xr:uid="{00000000-0005-0000-0000-0000F15C0000}"/>
    <cellStyle name="40% - Accent1 8 3 3" xfId="15183" xr:uid="{00000000-0005-0000-0000-0000F25C0000}"/>
    <cellStyle name="40% - Accent1 8 3 3 2" xfId="37448" xr:uid="{00000000-0005-0000-0000-0000F35C0000}"/>
    <cellStyle name="40% - Accent1 8 3 4" xfId="26356" xr:uid="{00000000-0005-0000-0000-0000F45C0000}"/>
    <cellStyle name="40% - Accent1 8 4" xfId="2277" xr:uid="{00000000-0005-0000-0000-0000F55C0000}"/>
    <cellStyle name="40% - Accent1 8 4 2" xfId="6860" xr:uid="{00000000-0005-0000-0000-0000F65C0000}"/>
    <cellStyle name="40% - Accent1 8 4 2 2" xfId="17957" xr:uid="{00000000-0005-0000-0000-0000F75C0000}"/>
    <cellStyle name="40% - Accent1 8 4 2 2 2" xfId="40221" xr:uid="{00000000-0005-0000-0000-0000F85C0000}"/>
    <cellStyle name="40% - Accent1 8 4 2 3" xfId="29129" xr:uid="{00000000-0005-0000-0000-0000F95C0000}"/>
    <cellStyle name="40% - Accent1 8 4 3" xfId="13374" xr:uid="{00000000-0005-0000-0000-0000FA5C0000}"/>
    <cellStyle name="40% - Accent1 8 4 3 2" xfId="35639" xr:uid="{00000000-0005-0000-0000-0000FB5C0000}"/>
    <cellStyle name="40% - Accent1 8 4 4" xfId="24547" xr:uid="{00000000-0005-0000-0000-0000FC5C0000}"/>
    <cellStyle name="40% - Accent1 8 5" xfId="5011" xr:uid="{00000000-0005-0000-0000-0000FD5C0000}"/>
    <cellStyle name="40% - Accent1 8 5 2" xfId="16108" xr:uid="{00000000-0005-0000-0000-0000FE5C0000}"/>
    <cellStyle name="40% - Accent1 8 5 2 2" xfId="38372" xr:uid="{00000000-0005-0000-0000-0000FF5C0000}"/>
    <cellStyle name="40% - Accent1 8 5 3" xfId="27280" xr:uid="{00000000-0005-0000-0000-0000005D0000}"/>
    <cellStyle name="40% - Accent1 8 6" xfId="420" xr:uid="{00000000-0005-0000-0000-0000015D0000}"/>
    <cellStyle name="40% - Accent1 8 6 2" xfId="11536" xr:uid="{00000000-0005-0000-0000-0000025D0000}"/>
    <cellStyle name="40% - Accent1 8 6 2 2" xfId="33802" xr:uid="{00000000-0005-0000-0000-0000035D0000}"/>
    <cellStyle name="40% - Accent1 8 6 3" xfId="22710" xr:uid="{00000000-0005-0000-0000-0000045D0000}"/>
    <cellStyle name="40% - Accent1 8 7" xfId="11313" xr:uid="{00000000-0005-0000-0000-0000055D0000}"/>
    <cellStyle name="40% - Accent1 8 7 2" xfId="33579" xr:uid="{00000000-0005-0000-0000-0000065D0000}"/>
    <cellStyle name="40% - Accent1 8 8" xfId="22487" xr:uid="{00000000-0005-0000-0000-0000075D0000}"/>
    <cellStyle name="40% - Accent1 80" xfId="9515" xr:uid="{00000000-0005-0000-0000-0000085D0000}"/>
    <cellStyle name="40% - Accent1 80 2" xfId="20611" xr:uid="{00000000-0005-0000-0000-0000095D0000}"/>
    <cellStyle name="40% - Accent1 80 2 2" xfId="42875" xr:uid="{00000000-0005-0000-0000-00000A5D0000}"/>
    <cellStyle name="40% - Accent1 80 3" xfId="31783" xr:uid="{00000000-0005-0000-0000-00000B5D0000}"/>
    <cellStyle name="40% - Accent1 81" xfId="9528" xr:uid="{00000000-0005-0000-0000-00000C5D0000}"/>
    <cellStyle name="40% - Accent1 81 2" xfId="20624" xr:uid="{00000000-0005-0000-0000-00000D5D0000}"/>
    <cellStyle name="40% - Accent1 81 2 2" xfId="42888" xr:uid="{00000000-0005-0000-0000-00000E5D0000}"/>
    <cellStyle name="40% - Accent1 81 3" xfId="31796" xr:uid="{00000000-0005-0000-0000-00000F5D0000}"/>
    <cellStyle name="40% - Accent1 82" xfId="9554" xr:uid="{00000000-0005-0000-0000-0000105D0000}"/>
    <cellStyle name="40% - Accent1 82 2" xfId="20650" xr:uid="{00000000-0005-0000-0000-0000115D0000}"/>
    <cellStyle name="40% - Accent1 82 2 2" xfId="42914" xr:uid="{00000000-0005-0000-0000-0000125D0000}"/>
    <cellStyle name="40% - Accent1 82 3" xfId="31822" xr:uid="{00000000-0005-0000-0000-0000135D0000}"/>
    <cellStyle name="40% - Accent1 83" xfId="9580" xr:uid="{00000000-0005-0000-0000-0000145D0000}"/>
    <cellStyle name="40% - Accent1 83 2" xfId="20676" xr:uid="{00000000-0005-0000-0000-0000155D0000}"/>
    <cellStyle name="40% - Accent1 83 2 2" xfId="42940" xr:uid="{00000000-0005-0000-0000-0000165D0000}"/>
    <cellStyle name="40% - Accent1 83 3" xfId="31848" xr:uid="{00000000-0005-0000-0000-0000175D0000}"/>
    <cellStyle name="40% - Accent1 84" xfId="9606" xr:uid="{00000000-0005-0000-0000-0000185D0000}"/>
    <cellStyle name="40% - Accent1 84 2" xfId="20702" xr:uid="{00000000-0005-0000-0000-0000195D0000}"/>
    <cellStyle name="40% - Accent1 84 2 2" xfId="42966" xr:uid="{00000000-0005-0000-0000-00001A5D0000}"/>
    <cellStyle name="40% - Accent1 84 3" xfId="31874" xr:uid="{00000000-0005-0000-0000-00001B5D0000}"/>
    <cellStyle name="40% - Accent1 85" xfId="9632" xr:uid="{00000000-0005-0000-0000-00001C5D0000}"/>
    <cellStyle name="40% - Accent1 85 2" xfId="20728" xr:uid="{00000000-0005-0000-0000-00001D5D0000}"/>
    <cellStyle name="40% - Accent1 85 2 2" xfId="42992" xr:uid="{00000000-0005-0000-0000-00001E5D0000}"/>
    <cellStyle name="40% - Accent1 85 3" xfId="31900" xr:uid="{00000000-0005-0000-0000-00001F5D0000}"/>
    <cellStyle name="40% - Accent1 86" xfId="9658" xr:uid="{00000000-0005-0000-0000-0000205D0000}"/>
    <cellStyle name="40% - Accent1 86 2" xfId="20754" xr:uid="{00000000-0005-0000-0000-0000215D0000}"/>
    <cellStyle name="40% - Accent1 86 2 2" xfId="43018" xr:uid="{00000000-0005-0000-0000-0000225D0000}"/>
    <cellStyle name="40% - Accent1 86 3" xfId="31926" xr:uid="{00000000-0005-0000-0000-0000235D0000}"/>
    <cellStyle name="40% - Accent1 87" xfId="9684" xr:uid="{00000000-0005-0000-0000-0000245D0000}"/>
    <cellStyle name="40% - Accent1 87 2" xfId="20780" xr:uid="{00000000-0005-0000-0000-0000255D0000}"/>
    <cellStyle name="40% - Accent1 87 2 2" xfId="43044" xr:uid="{00000000-0005-0000-0000-0000265D0000}"/>
    <cellStyle name="40% - Accent1 87 3" xfId="31952" xr:uid="{00000000-0005-0000-0000-0000275D0000}"/>
    <cellStyle name="40% - Accent1 88" xfId="9710" xr:uid="{00000000-0005-0000-0000-0000285D0000}"/>
    <cellStyle name="40% - Accent1 88 2" xfId="20806" xr:uid="{00000000-0005-0000-0000-0000295D0000}"/>
    <cellStyle name="40% - Accent1 88 2 2" xfId="43070" xr:uid="{00000000-0005-0000-0000-00002A5D0000}"/>
    <cellStyle name="40% - Accent1 88 3" xfId="31978" xr:uid="{00000000-0005-0000-0000-00002B5D0000}"/>
    <cellStyle name="40% - Accent1 89" xfId="9736" xr:uid="{00000000-0005-0000-0000-00002C5D0000}"/>
    <cellStyle name="40% - Accent1 89 2" xfId="20832" xr:uid="{00000000-0005-0000-0000-00002D5D0000}"/>
    <cellStyle name="40% - Accent1 89 2 2" xfId="43096" xr:uid="{00000000-0005-0000-0000-00002E5D0000}"/>
    <cellStyle name="40% - Accent1 89 3" xfId="32004" xr:uid="{00000000-0005-0000-0000-00002F5D0000}"/>
    <cellStyle name="40% - Accent1 9" xfId="205" xr:uid="{00000000-0005-0000-0000-0000305D0000}"/>
    <cellStyle name="40% - Accent1 9 2" xfId="1357" xr:uid="{00000000-0005-0000-0000-0000315D0000}"/>
    <cellStyle name="40% - Accent1 9 2 2" xfId="3175" xr:uid="{00000000-0005-0000-0000-0000325D0000}"/>
    <cellStyle name="40% - Accent1 9 2 2 2" xfId="7758" xr:uid="{00000000-0005-0000-0000-0000335D0000}"/>
    <cellStyle name="40% - Accent1 9 2 2 2 2" xfId="18855" xr:uid="{00000000-0005-0000-0000-0000345D0000}"/>
    <cellStyle name="40% - Accent1 9 2 2 2 2 2" xfId="41119" xr:uid="{00000000-0005-0000-0000-0000355D0000}"/>
    <cellStyle name="40% - Accent1 9 2 2 2 3" xfId="30027" xr:uid="{00000000-0005-0000-0000-0000365D0000}"/>
    <cellStyle name="40% - Accent1 9 2 2 3" xfId="14272" xr:uid="{00000000-0005-0000-0000-0000375D0000}"/>
    <cellStyle name="40% - Accent1 9 2 2 3 2" xfId="36537" xr:uid="{00000000-0005-0000-0000-0000385D0000}"/>
    <cellStyle name="40% - Accent1 9 2 2 4" xfId="25445" xr:uid="{00000000-0005-0000-0000-0000395D0000}"/>
    <cellStyle name="40% - Accent1 9 2 3" xfId="5949" xr:uid="{00000000-0005-0000-0000-00003A5D0000}"/>
    <cellStyle name="40% - Accent1 9 2 3 2" xfId="17046" xr:uid="{00000000-0005-0000-0000-00003B5D0000}"/>
    <cellStyle name="40% - Accent1 9 2 3 2 2" xfId="39310" xr:uid="{00000000-0005-0000-0000-00003C5D0000}"/>
    <cellStyle name="40% - Accent1 9 2 3 3" xfId="28218" xr:uid="{00000000-0005-0000-0000-00003D5D0000}"/>
    <cellStyle name="40% - Accent1 9 2 4" xfId="12462" xr:uid="{00000000-0005-0000-0000-00003E5D0000}"/>
    <cellStyle name="40% - Accent1 9 2 4 2" xfId="34727" xr:uid="{00000000-0005-0000-0000-00003F5D0000}"/>
    <cellStyle name="40% - Accent1 9 2 5" xfId="23635" xr:uid="{00000000-0005-0000-0000-0000405D0000}"/>
    <cellStyle name="40% - Accent1 9 3" xfId="4099" xr:uid="{00000000-0005-0000-0000-0000415D0000}"/>
    <cellStyle name="40% - Accent1 9 3 2" xfId="8682" xr:uid="{00000000-0005-0000-0000-0000425D0000}"/>
    <cellStyle name="40% - Accent1 9 3 2 2" xfId="19779" xr:uid="{00000000-0005-0000-0000-0000435D0000}"/>
    <cellStyle name="40% - Accent1 9 3 2 2 2" xfId="42043" xr:uid="{00000000-0005-0000-0000-0000445D0000}"/>
    <cellStyle name="40% - Accent1 9 3 2 3" xfId="30951" xr:uid="{00000000-0005-0000-0000-0000455D0000}"/>
    <cellStyle name="40% - Accent1 9 3 3" xfId="15196" xr:uid="{00000000-0005-0000-0000-0000465D0000}"/>
    <cellStyle name="40% - Accent1 9 3 3 2" xfId="37461" xr:uid="{00000000-0005-0000-0000-0000475D0000}"/>
    <cellStyle name="40% - Accent1 9 3 4" xfId="26369" xr:uid="{00000000-0005-0000-0000-0000485D0000}"/>
    <cellStyle name="40% - Accent1 9 4" xfId="2290" xr:uid="{00000000-0005-0000-0000-0000495D0000}"/>
    <cellStyle name="40% - Accent1 9 4 2" xfId="6873" xr:uid="{00000000-0005-0000-0000-00004A5D0000}"/>
    <cellStyle name="40% - Accent1 9 4 2 2" xfId="17970" xr:uid="{00000000-0005-0000-0000-00004B5D0000}"/>
    <cellStyle name="40% - Accent1 9 4 2 2 2" xfId="40234" xr:uid="{00000000-0005-0000-0000-00004C5D0000}"/>
    <cellStyle name="40% - Accent1 9 4 2 3" xfId="29142" xr:uid="{00000000-0005-0000-0000-00004D5D0000}"/>
    <cellStyle name="40% - Accent1 9 4 3" xfId="13387" xr:uid="{00000000-0005-0000-0000-00004E5D0000}"/>
    <cellStyle name="40% - Accent1 9 4 3 2" xfId="35652" xr:uid="{00000000-0005-0000-0000-00004F5D0000}"/>
    <cellStyle name="40% - Accent1 9 4 4" xfId="24560" xr:uid="{00000000-0005-0000-0000-0000505D0000}"/>
    <cellStyle name="40% - Accent1 9 5" xfId="5024" xr:uid="{00000000-0005-0000-0000-0000515D0000}"/>
    <cellStyle name="40% - Accent1 9 5 2" xfId="16121" xr:uid="{00000000-0005-0000-0000-0000525D0000}"/>
    <cellStyle name="40% - Accent1 9 5 2 2" xfId="38385" xr:uid="{00000000-0005-0000-0000-0000535D0000}"/>
    <cellStyle name="40% - Accent1 9 5 3" xfId="27293" xr:uid="{00000000-0005-0000-0000-0000545D0000}"/>
    <cellStyle name="40% - Accent1 9 6" xfId="433" xr:uid="{00000000-0005-0000-0000-0000555D0000}"/>
    <cellStyle name="40% - Accent1 9 6 2" xfId="11549" xr:uid="{00000000-0005-0000-0000-0000565D0000}"/>
    <cellStyle name="40% - Accent1 9 6 2 2" xfId="33815" xr:uid="{00000000-0005-0000-0000-0000575D0000}"/>
    <cellStyle name="40% - Accent1 9 6 3" xfId="22723" xr:uid="{00000000-0005-0000-0000-0000585D0000}"/>
    <cellStyle name="40% - Accent1 9 7" xfId="11326" xr:uid="{00000000-0005-0000-0000-0000595D0000}"/>
    <cellStyle name="40% - Accent1 9 7 2" xfId="33592" xr:uid="{00000000-0005-0000-0000-00005A5D0000}"/>
    <cellStyle name="40% - Accent1 9 8" xfId="22500" xr:uid="{00000000-0005-0000-0000-00005B5D0000}"/>
    <cellStyle name="40% - Accent1 90" xfId="9762" xr:uid="{00000000-0005-0000-0000-00005C5D0000}"/>
    <cellStyle name="40% - Accent1 90 2" xfId="20858" xr:uid="{00000000-0005-0000-0000-00005D5D0000}"/>
    <cellStyle name="40% - Accent1 90 2 2" xfId="43122" xr:uid="{00000000-0005-0000-0000-00005E5D0000}"/>
    <cellStyle name="40% - Accent1 90 3" xfId="32030" xr:uid="{00000000-0005-0000-0000-00005F5D0000}"/>
    <cellStyle name="40% - Accent1 91" xfId="9788" xr:uid="{00000000-0005-0000-0000-0000605D0000}"/>
    <cellStyle name="40% - Accent1 91 2" xfId="20884" xr:uid="{00000000-0005-0000-0000-0000615D0000}"/>
    <cellStyle name="40% - Accent1 91 2 2" xfId="43148" xr:uid="{00000000-0005-0000-0000-0000625D0000}"/>
    <cellStyle name="40% - Accent1 91 3" xfId="32056" xr:uid="{00000000-0005-0000-0000-0000635D0000}"/>
    <cellStyle name="40% - Accent1 92" xfId="9814" xr:uid="{00000000-0005-0000-0000-0000645D0000}"/>
    <cellStyle name="40% - Accent1 92 2" xfId="20910" xr:uid="{00000000-0005-0000-0000-0000655D0000}"/>
    <cellStyle name="40% - Accent1 92 2 2" xfId="43174" xr:uid="{00000000-0005-0000-0000-0000665D0000}"/>
    <cellStyle name="40% - Accent1 92 3" xfId="32082" xr:uid="{00000000-0005-0000-0000-0000675D0000}"/>
    <cellStyle name="40% - Accent1 93" xfId="9840" xr:uid="{00000000-0005-0000-0000-0000685D0000}"/>
    <cellStyle name="40% - Accent1 93 2" xfId="20936" xr:uid="{00000000-0005-0000-0000-0000695D0000}"/>
    <cellStyle name="40% - Accent1 93 2 2" xfId="43200" xr:uid="{00000000-0005-0000-0000-00006A5D0000}"/>
    <cellStyle name="40% - Accent1 93 3" xfId="32108" xr:uid="{00000000-0005-0000-0000-00006B5D0000}"/>
    <cellStyle name="40% - Accent1 94" xfId="9866" xr:uid="{00000000-0005-0000-0000-00006C5D0000}"/>
    <cellStyle name="40% - Accent1 94 2" xfId="20962" xr:uid="{00000000-0005-0000-0000-00006D5D0000}"/>
    <cellStyle name="40% - Accent1 94 2 2" xfId="43226" xr:uid="{00000000-0005-0000-0000-00006E5D0000}"/>
    <cellStyle name="40% - Accent1 94 3" xfId="32134" xr:uid="{00000000-0005-0000-0000-00006F5D0000}"/>
    <cellStyle name="40% - Accent1 95" xfId="9892" xr:uid="{00000000-0005-0000-0000-0000705D0000}"/>
    <cellStyle name="40% - Accent1 95 2" xfId="20988" xr:uid="{00000000-0005-0000-0000-0000715D0000}"/>
    <cellStyle name="40% - Accent1 95 2 2" xfId="43252" xr:uid="{00000000-0005-0000-0000-0000725D0000}"/>
    <cellStyle name="40% - Accent1 95 3" xfId="32160" xr:uid="{00000000-0005-0000-0000-0000735D0000}"/>
    <cellStyle name="40% - Accent1 96" xfId="9905" xr:uid="{00000000-0005-0000-0000-0000745D0000}"/>
    <cellStyle name="40% - Accent1 96 2" xfId="21001" xr:uid="{00000000-0005-0000-0000-0000755D0000}"/>
    <cellStyle name="40% - Accent1 96 2 2" xfId="43265" xr:uid="{00000000-0005-0000-0000-0000765D0000}"/>
    <cellStyle name="40% - Accent1 96 3" xfId="32173" xr:uid="{00000000-0005-0000-0000-0000775D0000}"/>
    <cellStyle name="40% - Accent1 97" xfId="9931" xr:uid="{00000000-0005-0000-0000-0000785D0000}"/>
    <cellStyle name="40% - Accent1 97 2" xfId="21027" xr:uid="{00000000-0005-0000-0000-0000795D0000}"/>
    <cellStyle name="40% - Accent1 97 2 2" xfId="43291" xr:uid="{00000000-0005-0000-0000-00007A5D0000}"/>
    <cellStyle name="40% - Accent1 97 3" xfId="32199" xr:uid="{00000000-0005-0000-0000-00007B5D0000}"/>
    <cellStyle name="40% - Accent1 98" xfId="9944" xr:uid="{00000000-0005-0000-0000-00007C5D0000}"/>
    <cellStyle name="40% - Accent1 98 2" xfId="21040" xr:uid="{00000000-0005-0000-0000-00007D5D0000}"/>
    <cellStyle name="40% - Accent1 98 2 2" xfId="43304" xr:uid="{00000000-0005-0000-0000-00007E5D0000}"/>
    <cellStyle name="40% - Accent1 98 3" xfId="32212" xr:uid="{00000000-0005-0000-0000-00007F5D0000}"/>
    <cellStyle name="40% - Accent1 99" xfId="9957" xr:uid="{00000000-0005-0000-0000-0000805D0000}"/>
    <cellStyle name="40% - Accent1 99 2" xfId="21053" xr:uid="{00000000-0005-0000-0000-0000815D0000}"/>
    <cellStyle name="40% - Accent1 99 2 2" xfId="43317" xr:uid="{00000000-0005-0000-0000-0000825D0000}"/>
    <cellStyle name="40% - Accent1 99 3" xfId="32225" xr:uid="{00000000-0005-0000-0000-0000835D0000}"/>
    <cellStyle name="40% - Accent2" xfId="77" builtinId="35" customBuiltin="1"/>
    <cellStyle name="40% - Accent2 10" xfId="220" xr:uid="{00000000-0005-0000-0000-0000855D0000}"/>
    <cellStyle name="40% - Accent2 10 2" xfId="1372" xr:uid="{00000000-0005-0000-0000-0000865D0000}"/>
    <cellStyle name="40% - Accent2 10 2 2" xfId="3190" xr:uid="{00000000-0005-0000-0000-0000875D0000}"/>
    <cellStyle name="40% - Accent2 10 2 2 2" xfId="7773" xr:uid="{00000000-0005-0000-0000-0000885D0000}"/>
    <cellStyle name="40% - Accent2 10 2 2 2 2" xfId="18870" xr:uid="{00000000-0005-0000-0000-0000895D0000}"/>
    <cellStyle name="40% - Accent2 10 2 2 2 2 2" xfId="41134" xr:uid="{00000000-0005-0000-0000-00008A5D0000}"/>
    <cellStyle name="40% - Accent2 10 2 2 2 3" xfId="30042" xr:uid="{00000000-0005-0000-0000-00008B5D0000}"/>
    <cellStyle name="40% - Accent2 10 2 2 3" xfId="14287" xr:uid="{00000000-0005-0000-0000-00008C5D0000}"/>
    <cellStyle name="40% - Accent2 10 2 2 3 2" xfId="36552" xr:uid="{00000000-0005-0000-0000-00008D5D0000}"/>
    <cellStyle name="40% - Accent2 10 2 2 4" xfId="25460" xr:uid="{00000000-0005-0000-0000-00008E5D0000}"/>
    <cellStyle name="40% - Accent2 10 2 3" xfId="5964" xr:uid="{00000000-0005-0000-0000-00008F5D0000}"/>
    <cellStyle name="40% - Accent2 10 2 3 2" xfId="17061" xr:uid="{00000000-0005-0000-0000-0000905D0000}"/>
    <cellStyle name="40% - Accent2 10 2 3 2 2" xfId="39325" xr:uid="{00000000-0005-0000-0000-0000915D0000}"/>
    <cellStyle name="40% - Accent2 10 2 3 3" xfId="28233" xr:uid="{00000000-0005-0000-0000-0000925D0000}"/>
    <cellStyle name="40% - Accent2 10 2 4" xfId="12477" xr:uid="{00000000-0005-0000-0000-0000935D0000}"/>
    <cellStyle name="40% - Accent2 10 2 4 2" xfId="34742" xr:uid="{00000000-0005-0000-0000-0000945D0000}"/>
    <cellStyle name="40% - Accent2 10 2 5" xfId="23650" xr:uid="{00000000-0005-0000-0000-0000955D0000}"/>
    <cellStyle name="40% - Accent2 10 3" xfId="4114" xr:uid="{00000000-0005-0000-0000-0000965D0000}"/>
    <cellStyle name="40% - Accent2 10 3 2" xfId="8697" xr:uid="{00000000-0005-0000-0000-0000975D0000}"/>
    <cellStyle name="40% - Accent2 10 3 2 2" xfId="19794" xr:uid="{00000000-0005-0000-0000-0000985D0000}"/>
    <cellStyle name="40% - Accent2 10 3 2 2 2" xfId="42058" xr:uid="{00000000-0005-0000-0000-0000995D0000}"/>
    <cellStyle name="40% - Accent2 10 3 2 3" xfId="30966" xr:uid="{00000000-0005-0000-0000-00009A5D0000}"/>
    <cellStyle name="40% - Accent2 10 3 3" xfId="15211" xr:uid="{00000000-0005-0000-0000-00009B5D0000}"/>
    <cellStyle name="40% - Accent2 10 3 3 2" xfId="37476" xr:uid="{00000000-0005-0000-0000-00009C5D0000}"/>
    <cellStyle name="40% - Accent2 10 3 4" xfId="26384" xr:uid="{00000000-0005-0000-0000-00009D5D0000}"/>
    <cellStyle name="40% - Accent2 10 4" xfId="2305" xr:uid="{00000000-0005-0000-0000-00009E5D0000}"/>
    <cellStyle name="40% - Accent2 10 4 2" xfId="6888" xr:uid="{00000000-0005-0000-0000-00009F5D0000}"/>
    <cellStyle name="40% - Accent2 10 4 2 2" xfId="17985" xr:uid="{00000000-0005-0000-0000-0000A05D0000}"/>
    <cellStyle name="40% - Accent2 10 4 2 2 2" xfId="40249" xr:uid="{00000000-0005-0000-0000-0000A15D0000}"/>
    <cellStyle name="40% - Accent2 10 4 2 3" xfId="29157" xr:uid="{00000000-0005-0000-0000-0000A25D0000}"/>
    <cellStyle name="40% - Accent2 10 4 3" xfId="13402" xr:uid="{00000000-0005-0000-0000-0000A35D0000}"/>
    <cellStyle name="40% - Accent2 10 4 3 2" xfId="35667" xr:uid="{00000000-0005-0000-0000-0000A45D0000}"/>
    <cellStyle name="40% - Accent2 10 4 4" xfId="24575" xr:uid="{00000000-0005-0000-0000-0000A55D0000}"/>
    <cellStyle name="40% - Accent2 10 5" xfId="5039" xr:uid="{00000000-0005-0000-0000-0000A65D0000}"/>
    <cellStyle name="40% - Accent2 10 5 2" xfId="16136" xr:uid="{00000000-0005-0000-0000-0000A75D0000}"/>
    <cellStyle name="40% - Accent2 10 5 2 2" xfId="38400" xr:uid="{00000000-0005-0000-0000-0000A85D0000}"/>
    <cellStyle name="40% - Accent2 10 5 3" xfId="27308" xr:uid="{00000000-0005-0000-0000-0000A95D0000}"/>
    <cellStyle name="40% - Accent2 10 6" xfId="448" xr:uid="{00000000-0005-0000-0000-0000AA5D0000}"/>
    <cellStyle name="40% - Accent2 10 6 2" xfId="11564" xr:uid="{00000000-0005-0000-0000-0000AB5D0000}"/>
    <cellStyle name="40% - Accent2 10 6 2 2" xfId="33830" xr:uid="{00000000-0005-0000-0000-0000AC5D0000}"/>
    <cellStyle name="40% - Accent2 10 6 3" xfId="22738" xr:uid="{00000000-0005-0000-0000-0000AD5D0000}"/>
    <cellStyle name="40% - Accent2 10 7" xfId="11341" xr:uid="{00000000-0005-0000-0000-0000AE5D0000}"/>
    <cellStyle name="40% - Accent2 10 7 2" xfId="33607" xr:uid="{00000000-0005-0000-0000-0000AF5D0000}"/>
    <cellStyle name="40% - Accent2 10 8" xfId="22515" xr:uid="{00000000-0005-0000-0000-0000B05D0000}"/>
    <cellStyle name="40% - Accent2 100" xfId="9972" xr:uid="{00000000-0005-0000-0000-0000B15D0000}"/>
    <cellStyle name="40% - Accent2 100 2" xfId="21068" xr:uid="{00000000-0005-0000-0000-0000B25D0000}"/>
    <cellStyle name="40% - Accent2 100 2 2" xfId="43332" xr:uid="{00000000-0005-0000-0000-0000B35D0000}"/>
    <cellStyle name="40% - Accent2 100 3" xfId="32240" xr:uid="{00000000-0005-0000-0000-0000B45D0000}"/>
    <cellStyle name="40% - Accent2 101" xfId="9985" xr:uid="{00000000-0005-0000-0000-0000B55D0000}"/>
    <cellStyle name="40% - Accent2 101 2" xfId="21081" xr:uid="{00000000-0005-0000-0000-0000B65D0000}"/>
    <cellStyle name="40% - Accent2 101 2 2" xfId="43345" xr:uid="{00000000-0005-0000-0000-0000B75D0000}"/>
    <cellStyle name="40% - Accent2 101 3" xfId="32253" xr:uid="{00000000-0005-0000-0000-0000B85D0000}"/>
    <cellStyle name="40% - Accent2 102" xfId="9998" xr:uid="{00000000-0005-0000-0000-0000B95D0000}"/>
    <cellStyle name="40% - Accent2 102 2" xfId="21094" xr:uid="{00000000-0005-0000-0000-0000BA5D0000}"/>
    <cellStyle name="40% - Accent2 102 2 2" xfId="43358" xr:uid="{00000000-0005-0000-0000-0000BB5D0000}"/>
    <cellStyle name="40% - Accent2 102 3" xfId="32266" xr:uid="{00000000-0005-0000-0000-0000BC5D0000}"/>
    <cellStyle name="40% - Accent2 103" xfId="10011" xr:uid="{00000000-0005-0000-0000-0000BD5D0000}"/>
    <cellStyle name="40% - Accent2 103 2" xfId="21107" xr:uid="{00000000-0005-0000-0000-0000BE5D0000}"/>
    <cellStyle name="40% - Accent2 103 2 2" xfId="43371" xr:uid="{00000000-0005-0000-0000-0000BF5D0000}"/>
    <cellStyle name="40% - Accent2 103 3" xfId="32279" xr:uid="{00000000-0005-0000-0000-0000C05D0000}"/>
    <cellStyle name="40% - Accent2 104" xfId="10024" xr:uid="{00000000-0005-0000-0000-0000C15D0000}"/>
    <cellStyle name="40% - Accent2 104 2" xfId="21120" xr:uid="{00000000-0005-0000-0000-0000C25D0000}"/>
    <cellStyle name="40% - Accent2 104 2 2" xfId="43384" xr:uid="{00000000-0005-0000-0000-0000C35D0000}"/>
    <cellStyle name="40% - Accent2 104 3" xfId="32292" xr:uid="{00000000-0005-0000-0000-0000C45D0000}"/>
    <cellStyle name="40% - Accent2 105" xfId="10037" xr:uid="{00000000-0005-0000-0000-0000C55D0000}"/>
    <cellStyle name="40% - Accent2 105 2" xfId="21133" xr:uid="{00000000-0005-0000-0000-0000C65D0000}"/>
    <cellStyle name="40% - Accent2 105 2 2" xfId="43397" xr:uid="{00000000-0005-0000-0000-0000C75D0000}"/>
    <cellStyle name="40% - Accent2 105 3" xfId="32305" xr:uid="{00000000-0005-0000-0000-0000C85D0000}"/>
    <cellStyle name="40% - Accent2 106" xfId="10050" xr:uid="{00000000-0005-0000-0000-0000C95D0000}"/>
    <cellStyle name="40% - Accent2 106 2" xfId="21146" xr:uid="{00000000-0005-0000-0000-0000CA5D0000}"/>
    <cellStyle name="40% - Accent2 106 2 2" xfId="43410" xr:uid="{00000000-0005-0000-0000-0000CB5D0000}"/>
    <cellStyle name="40% - Accent2 106 3" xfId="32318" xr:uid="{00000000-0005-0000-0000-0000CC5D0000}"/>
    <cellStyle name="40% - Accent2 107" xfId="10063" xr:uid="{00000000-0005-0000-0000-0000CD5D0000}"/>
    <cellStyle name="40% - Accent2 107 2" xfId="21159" xr:uid="{00000000-0005-0000-0000-0000CE5D0000}"/>
    <cellStyle name="40% - Accent2 107 2 2" xfId="43423" xr:uid="{00000000-0005-0000-0000-0000CF5D0000}"/>
    <cellStyle name="40% - Accent2 107 3" xfId="32331" xr:uid="{00000000-0005-0000-0000-0000D05D0000}"/>
    <cellStyle name="40% - Accent2 108" xfId="10076" xr:uid="{00000000-0005-0000-0000-0000D15D0000}"/>
    <cellStyle name="40% - Accent2 108 2" xfId="21172" xr:uid="{00000000-0005-0000-0000-0000D25D0000}"/>
    <cellStyle name="40% - Accent2 108 2 2" xfId="43436" xr:uid="{00000000-0005-0000-0000-0000D35D0000}"/>
    <cellStyle name="40% - Accent2 108 3" xfId="32344" xr:uid="{00000000-0005-0000-0000-0000D45D0000}"/>
    <cellStyle name="40% - Accent2 109" xfId="10089" xr:uid="{00000000-0005-0000-0000-0000D55D0000}"/>
    <cellStyle name="40% - Accent2 109 2" xfId="21185" xr:uid="{00000000-0005-0000-0000-0000D65D0000}"/>
    <cellStyle name="40% - Accent2 109 2 2" xfId="43449" xr:uid="{00000000-0005-0000-0000-0000D75D0000}"/>
    <cellStyle name="40% - Accent2 109 3" xfId="32357" xr:uid="{00000000-0005-0000-0000-0000D85D0000}"/>
    <cellStyle name="40% - Accent2 11" xfId="233" xr:uid="{00000000-0005-0000-0000-0000D95D0000}"/>
    <cellStyle name="40% - Accent2 11 2" xfId="1385" xr:uid="{00000000-0005-0000-0000-0000DA5D0000}"/>
    <cellStyle name="40% - Accent2 11 2 2" xfId="3203" xr:uid="{00000000-0005-0000-0000-0000DB5D0000}"/>
    <cellStyle name="40% - Accent2 11 2 2 2" xfId="7786" xr:uid="{00000000-0005-0000-0000-0000DC5D0000}"/>
    <cellStyle name="40% - Accent2 11 2 2 2 2" xfId="18883" xr:uid="{00000000-0005-0000-0000-0000DD5D0000}"/>
    <cellStyle name="40% - Accent2 11 2 2 2 2 2" xfId="41147" xr:uid="{00000000-0005-0000-0000-0000DE5D0000}"/>
    <cellStyle name="40% - Accent2 11 2 2 2 3" xfId="30055" xr:uid="{00000000-0005-0000-0000-0000DF5D0000}"/>
    <cellStyle name="40% - Accent2 11 2 2 3" xfId="14300" xr:uid="{00000000-0005-0000-0000-0000E05D0000}"/>
    <cellStyle name="40% - Accent2 11 2 2 3 2" xfId="36565" xr:uid="{00000000-0005-0000-0000-0000E15D0000}"/>
    <cellStyle name="40% - Accent2 11 2 2 4" xfId="25473" xr:uid="{00000000-0005-0000-0000-0000E25D0000}"/>
    <cellStyle name="40% - Accent2 11 2 3" xfId="5977" xr:uid="{00000000-0005-0000-0000-0000E35D0000}"/>
    <cellStyle name="40% - Accent2 11 2 3 2" xfId="17074" xr:uid="{00000000-0005-0000-0000-0000E45D0000}"/>
    <cellStyle name="40% - Accent2 11 2 3 2 2" xfId="39338" xr:uid="{00000000-0005-0000-0000-0000E55D0000}"/>
    <cellStyle name="40% - Accent2 11 2 3 3" xfId="28246" xr:uid="{00000000-0005-0000-0000-0000E65D0000}"/>
    <cellStyle name="40% - Accent2 11 2 4" xfId="12490" xr:uid="{00000000-0005-0000-0000-0000E75D0000}"/>
    <cellStyle name="40% - Accent2 11 2 4 2" xfId="34755" xr:uid="{00000000-0005-0000-0000-0000E85D0000}"/>
    <cellStyle name="40% - Accent2 11 2 5" xfId="23663" xr:uid="{00000000-0005-0000-0000-0000E95D0000}"/>
    <cellStyle name="40% - Accent2 11 3" xfId="4127" xr:uid="{00000000-0005-0000-0000-0000EA5D0000}"/>
    <cellStyle name="40% - Accent2 11 3 2" xfId="8710" xr:uid="{00000000-0005-0000-0000-0000EB5D0000}"/>
    <cellStyle name="40% - Accent2 11 3 2 2" xfId="19807" xr:uid="{00000000-0005-0000-0000-0000EC5D0000}"/>
    <cellStyle name="40% - Accent2 11 3 2 2 2" xfId="42071" xr:uid="{00000000-0005-0000-0000-0000ED5D0000}"/>
    <cellStyle name="40% - Accent2 11 3 2 3" xfId="30979" xr:uid="{00000000-0005-0000-0000-0000EE5D0000}"/>
    <cellStyle name="40% - Accent2 11 3 3" xfId="15224" xr:uid="{00000000-0005-0000-0000-0000EF5D0000}"/>
    <cellStyle name="40% - Accent2 11 3 3 2" xfId="37489" xr:uid="{00000000-0005-0000-0000-0000F05D0000}"/>
    <cellStyle name="40% - Accent2 11 3 4" xfId="26397" xr:uid="{00000000-0005-0000-0000-0000F15D0000}"/>
    <cellStyle name="40% - Accent2 11 4" xfId="2318" xr:uid="{00000000-0005-0000-0000-0000F25D0000}"/>
    <cellStyle name="40% - Accent2 11 4 2" xfId="6901" xr:uid="{00000000-0005-0000-0000-0000F35D0000}"/>
    <cellStyle name="40% - Accent2 11 4 2 2" xfId="17998" xr:uid="{00000000-0005-0000-0000-0000F45D0000}"/>
    <cellStyle name="40% - Accent2 11 4 2 2 2" xfId="40262" xr:uid="{00000000-0005-0000-0000-0000F55D0000}"/>
    <cellStyle name="40% - Accent2 11 4 2 3" xfId="29170" xr:uid="{00000000-0005-0000-0000-0000F65D0000}"/>
    <cellStyle name="40% - Accent2 11 4 3" xfId="13415" xr:uid="{00000000-0005-0000-0000-0000F75D0000}"/>
    <cellStyle name="40% - Accent2 11 4 3 2" xfId="35680" xr:uid="{00000000-0005-0000-0000-0000F85D0000}"/>
    <cellStyle name="40% - Accent2 11 4 4" xfId="24588" xr:uid="{00000000-0005-0000-0000-0000F95D0000}"/>
    <cellStyle name="40% - Accent2 11 5" xfId="5052" xr:uid="{00000000-0005-0000-0000-0000FA5D0000}"/>
    <cellStyle name="40% - Accent2 11 5 2" xfId="16149" xr:uid="{00000000-0005-0000-0000-0000FB5D0000}"/>
    <cellStyle name="40% - Accent2 11 5 2 2" xfId="38413" xr:uid="{00000000-0005-0000-0000-0000FC5D0000}"/>
    <cellStyle name="40% - Accent2 11 5 3" xfId="27321" xr:uid="{00000000-0005-0000-0000-0000FD5D0000}"/>
    <cellStyle name="40% - Accent2 11 6" xfId="461" xr:uid="{00000000-0005-0000-0000-0000FE5D0000}"/>
    <cellStyle name="40% - Accent2 11 6 2" xfId="11577" xr:uid="{00000000-0005-0000-0000-0000FF5D0000}"/>
    <cellStyle name="40% - Accent2 11 6 2 2" xfId="33843" xr:uid="{00000000-0005-0000-0000-0000005E0000}"/>
    <cellStyle name="40% - Accent2 11 6 3" xfId="22751" xr:uid="{00000000-0005-0000-0000-0000015E0000}"/>
    <cellStyle name="40% - Accent2 11 7" xfId="11354" xr:uid="{00000000-0005-0000-0000-0000025E0000}"/>
    <cellStyle name="40% - Accent2 11 7 2" xfId="33620" xr:uid="{00000000-0005-0000-0000-0000035E0000}"/>
    <cellStyle name="40% - Accent2 11 8" xfId="22528" xr:uid="{00000000-0005-0000-0000-0000045E0000}"/>
    <cellStyle name="40% - Accent2 110" xfId="10102" xr:uid="{00000000-0005-0000-0000-0000055E0000}"/>
    <cellStyle name="40% - Accent2 110 2" xfId="21198" xr:uid="{00000000-0005-0000-0000-0000065E0000}"/>
    <cellStyle name="40% - Accent2 110 2 2" xfId="43462" xr:uid="{00000000-0005-0000-0000-0000075E0000}"/>
    <cellStyle name="40% - Accent2 110 3" xfId="32370" xr:uid="{00000000-0005-0000-0000-0000085E0000}"/>
    <cellStyle name="40% - Accent2 111" xfId="10115" xr:uid="{00000000-0005-0000-0000-0000095E0000}"/>
    <cellStyle name="40% - Accent2 111 2" xfId="21211" xr:uid="{00000000-0005-0000-0000-00000A5E0000}"/>
    <cellStyle name="40% - Accent2 111 2 2" xfId="43475" xr:uid="{00000000-0005-0000-0000-00000B5E0000}"/>
    <cellStyle name="40% - Accent2 111 3" xfId="32383" xr:uid="{00000000-0005-0000-0000-00000C5E0000}"/>
    <cellStyle name="40% - Accent2 112" xfId="10128" xr:uid="{00000000-0005-0000-0000-00000D5E0000}"/>
    <cellStyle name="40% - Accent2 112 2" xfId="21224" xr:uid="{00000000-0005-0000-0000-00000E5E0000}"/>
    <cellStyle name="40% - Accent2 112 2 2" xfId="43488" xr:uid="{00000000-0005-0000-0000-00000F5E0000}"/>
    <cellStyle name="40% - Accent2 112 3" xfId="32396" xr:uid="{00000000-0005-0000-0000-0000105E0000}"/>
    <cellStyle name="40% - Accent2 113" xfId="10141" xr:uid="{00000000-0005-0000-0000-0000115E0000}"/>
    <cellStyle name="40% - Accent2 113 2" xfId="21237" xr:uid="{00000000-0005-0000-0000-0000125E0000}"/>
    <cellStyle name="40% - Accent2 113 2 2" xfId="43501" xr:uid="{00000000-0005-0000-0000-0000135E0000}"/>
    <cellStyle name="40% - Accent2 113 3" xfId="32409" xr:uid="{00000000-0005-0000-0000-0000145E0000}"/>
    <cellStyle name="40% - Accent2 114" xfId="10154" xr:uid="{00000000-0005-0000-0000-0000155E0000}"/>
    <cellStyle name="40% - Accent2 114 2" xfId="21250" xr:uid="{00000000-0005-0000-0000-0000165E0000}"/>
    <cellStyle name="40% - Accent2 114 2 2" xfId="43514" xr:uid="{00000000-0005-0000-0000-0000175E0000}"/>
    <cellStyle name="40% - Accent2 114 3" xfId="32422" xr:uid="{00000000-0005-0000-0000-0000185E0000}"/>
    <cellStyle name="40% - Accent2 115" xfId="10167" xr:uid="{00000000-0005-0000-0000-0000195E0000}"/>
    <cellStyle name="40% - Accent2 115 2" xfId="21263" xr:uid="{00000000-0005-0000-0000-00001A5E0000}"/>
    <cellStyle name="40% - Accent2 115 2 2" xfId="43527" xr:uid="{00000000-0005-0000-0000-00001B5E0000}"/>
    <cellStyle name="40% - Accent2 115 3" xfId="32435" xr:uid="{00000000-0005-0000-0000-00001C5E0000}"/>
    <cellStyle name="40% - Accent2 116" xfId="10180" xr:uid="{00000000-0005-0000-0000-00001D5E0000}"/>
    <cellStyle name="40% - Accent2 116 2" xfId="21276" xr:uid="{00000000-0005-0000-0000-00001E5E0000}"/>
    <cellStyle name="40% - Accent2 116 2 2" xfId="43540" xr:uid="{00000000-0005-0000-0000-00001F5E0000}"/>
    <cellStyle name="40% - Accent2 116 3" xfId="32448" xr:uid="{00000000-0005-0000-0000-0000205E0000}"/>
    <cellStyle name="40% - Accent2 117" xfId="10193" xr:uid="{00000000-0005-0000-0000-0000215E0000}"/>
    <cellStyle name="40% - Accent2 117 2" xfId="21289" xr:uid="{00000000-0005-0000-0000-0000225E0000}"/>
    <cellStyle name="40% - Accent2 117 2 2" xfId="43553" xr:uid="{00000000-0005-0000-0000-0000235E0000}"/>
    <cellStyle name="40% - Accent2 117 3" xfId="32461" xr:uid="{00000000-0005-0000-0000-0000245E0000}"/>
    <cellStyle name="40% - Accent2 118" xfId="10206" xr:uid="{00000000-0005-0000-0000-0000255E0000}"/>
    <cellStyle name="40% - Accent2 118 2" xfId="21302" xr:uid="{00000000-0005-0000-0000-0000265E0000}"/>
    <cellStyle name="40% - Accent2 118 2 2" xfId="43566" xr:uid="{00000000-0005-0000-0000-0000275E0000}"/>
    <cellStyle name="40% - Accent2 118 3" xfId="32474" xr:uid="{00000000-0005-0000-0000-0000285E0000}"/>
    <cellStyle name="40% - Accent2 119" xfId="10219" xr:uid="{00000000-0005-0000-0000-0000295E0000}"/>
    <cellStyle name="40% - Accent2 119 2" xfId="21315" xr:uid="{00000000-0005-0000-0000-00002A5E0000}"/>
    <cellStyle name="40% - Accent2 119 2 2" xfId="43579" xr:uid="{00000000-0005-0000-0000-00002B5E0000}"/>
    <cellStyle name="40% - Accent2 119 3" xfId="32487" xr:uid="{00000000-0005-0000-0000-00002C5E0000}"/>
    <cellStyle name="40% - Accent2 12" xfId="246" xr:uid="{00000000-0005-0000-0000-00002D5E0000}"/>
    <cellStyle name="40% - Accent2 12 2" xfId="1398" xr:uid="{00000000-0005-0000-0000-00002E5E0000}"/>
    <cellStyle name="40% - Accent2 12 2 2" xfId="3216" xr:uid="{00000000-0005-0000-0000-00002F5E0000}"/>
    <cellStyle name="40% - Accent2 12 2 2 2" xfId="7799" xr:uid="{00000000-0005-0000-0000-0000305E0000}"/>
    <cellStyle name="40% - Accent2 12 2 2 2 2" xfId="18896" xr:uid="{00000000-0005-0000-0000-0000315E0000}"/>
    <cellStyle name="40% - Accent2 12 2 2 2 2 2" xfId="41160" xr:uid="{00000000-0005-0000-0000-0000325E0000}"/>
    <cellStyle name="40% - Accent2 12 2 2 2 3" xfId="30068" xr:uid="{00000000-0005-0000-0000-0000335E0000}"/>
    <cellStyle name="40% - Accent2 12 2 2 3" xfId="14313" xr:uid="{00000000-0005-0000-0000-0000345E0000}"/>
    <cellStyle name="40% - Accent2 12 2 2 3 2" xfId="36578" xr:uid="{00000000-0005-0000-0000-0000355E0000}"/>
    <cellStyle name="40% - Accent2 12 2 2 4" xfId="25486" xr:uid="{00000000-0005-0000-0000-0000365E0000}"/>
    <cellStyle name="40% - Accent2 12 2 3" xfId="5990" xr:uid="{00000000-0005-0000-0000-0000375E0000}"/>
    <cellStyle name="40% - Accent2 12 2 3 2" xfId="17087" xr:uid="{00000000-0005-0000-0000-0000385E0000}"/>
    <cellStyle name="40% - Accent2 12 2 3 2 2" xfId="39351" xr:uid="{00000000-0005-0000-0000-0000395E0000}"/>
    <cellStyle name="40% - Accent2 12 2 3 3" xfId="28259" xr:uid="{00000000-0005-0000-0000-00003A5E0000}"/>
    <cellStyle name="40% - Accent2 12 2 4" xfId="12503" xr:uid="{00000000-0005-0000-0000-00003B5E0000}"/>
    <cellStyle name="40% - Accent2 12 2 4 2" xfId="34768" xr:uid="{00000000-0005-0000-0000-00003C5E0000}"/>
    <cellStyle name="40% - Accent2 12 2 5" xfId="23676" xr:uid="{00000000-0005-0000-0000-00003D5E0000}"/>
    <cellStyle name="40% - Accent2 12 3" xfId="4140" xr:uid="{00000000-0005-0000-0000-00003E5E0000}"/>
    <cellStyle name="40% - Accent2 12 3 2" xfId="8723" xr:uid="{00000000-0005-0000-0000-00003F5E0000}"/>
    <cellStyle name="40% - Accent2 12 3 2 2" xfId="19820" xr:uid="{00000000-0005-0000-0000-0000405E0000}"/>
    <cellStyle name="40% - Accent2 12 3 2 2 2" xfId="42084" xr:uid="{00000000-0005-0000-0000-0000415E0000}"/>
    <cellStyle name="40% - Accent2 12 3 2 3" xfId="30992" xr:uid="{00000000-0005-0000-0000-0000425E0000}"/>
    <cellStyle name="40% - Accent2 12 3 3" xfId="15237" xr:uid="{00000000-0005-0000-0000-0000435E0000}"/>
    <cellStyle name="40% - Accent2 12 3 3 2" xfId="37502" xr:uid="{00000000-0005-0000-0000-0000445E0000}"/>
    <cellStyle name="40% - Accent2 12 3 4" xfId="26410" xr:uid="{00000000-0005-0000-0000-0000455E0000}"/>
    <cellStyle name="40% - Accent2 12 4" xfId="2331" xr:uid="{00000000-0005-0000-0000-0000465E0000}"/>
    <cellStyle name="40% - Accent2 12 4 2" xfId="6914" xr:uid="{00000000-0005-0000-0000-0000475E0000}"/>
    <cellStyle name="40% - Accent2 12 4 2 2" xfId="18011" xr:uid="{00000000-0005-0000-0000-0000485E0000}"/>
    <cellStyle name="40% - Accent2 12 4 2 2 2" xfId="40275" xr:uid="{00000000-0005-0000-0000-0000495E0000}"/>
    <cellStyle name="40% - Accent2 12 4 2 3" xfId="29183" xr:uid="{00000000-0005-0000-0000-00004A5E0000}"/>
    <cellStyle name="40% - Accent2 12 4 3" xfId="13428" xr:uid="{00000000-0005-0000-0000-00004B5E0000}"/>
    <cellStyle name="40% - Accent2 12 4 3 2" xfId="35693" xr:uid="{00000000-0005-0000-0000-00004C5E0000}"/>
    <cellStyle name="40% - Accent2 12 4 4" xfId="24601" xr:uid="{00000000-0005-0000-0000-00004D5E0000}"/>
    <cellStyle name="40% - Accent2 12 5" xfId="5065" xr:uid="{00000000-0005-0000-0000-00004E5E0000}"/>
    <cellStyle name="40% - Accent2 12 5 2" xfId="16162" xr:uid="{00000000-0005-0000-0000-00004F5E0000}"/>
    <cellStyle name="40% - Accent2 12 5 2 2" xfId="38426" xr:uid="{00000000-0005-0000-0000-0000505E0000}"/>
    <cellStyle name="40% - Accent2 12 5 3" xfId="27334" xr:uid="{00000000-0005-0000-0000-0000515E0000}"/>
    <cellStyle name="40% - Accent2 12 6" xfId="474" xr:uid="{00000000-0005-0000-0000-0000525E0000}"/>
    <cellStyle name="40% - Accent2 12 6 2" xfId="11590" xr:uid="{00000000-0005-0000-0000-0000535E0000}"/>
    <cellStyle name="40% - Accent2 12 6 2 2" xfId="33856" xr:uid="{00000000-0005-0000-0000-0000545E0000}"/>
    <cellStyle name="40% - Accent2 12 6 3" xfId="22764" xr:uid="{00000000-0005-0000-0000-0000555E0000}"/>
    <cellStyle name="40% - Accent2 12 7" xfId="11367" xr:uid="{00000000-0005-0000-0000-0000565E0000}"/>
    <cellStyle name="40% - Accent2 12 7 2" xfId="33633" xr:uid="{00000000-0005-0000-0000-0000575E0000}"/>
    <cellStyle name="40% - Accent2 12 8" xfId="22541" xr:uid="{00000000-0005-0000-0000-0000585E0000}"/>
    <cellStyle name="40% - Accent2 120" xfId="10232" xr:uid="{00000000-0005-0000-0000-0000595E0000}"/>
    <cellStyle name="40% - Accent2 120 2" xfId="21328" xr:uid="{00000000-0005-0000-0000-00005A5E0000}"/>
    <cellStyle name="40% - Accent2 120 2 2" xfId="43592" xr:uid="{00000000-0005-0000-0000-00005B5E0000}"/>
    <cellStyle name="40% - Accent2 120 3" xfId="32500" xr:uid="{00000000-0005-0000-0000-00005C5E0000}"/>
    <cellStyle name="40% - Accent2 121" xfId="10245" xr:uid="{00000000-0005-0000-0000-00005D5E0000}"/>
    <cellStyle name="40% - Accent2 121 2" xfId="21341" xr:uid="{00000000-0005-0000-0000-00005E5E0000}"/>
    <cellStyle name="40% - Accent2 121 2 2" xfId="43605" xr:uid="{00000000-0005-0000-0000-00005F5E0000}"/>
    <cellStyle name="40% - Accent2 121 3" xfId="32513" xr:uid="{00000000-0005-0000-0000-0000605E0000}"/>
    <cellStyle name="40% - Accent2 122" xfId="10271" xr:uid="{00000000-0005-0000-0000-0000615E0000}"/>
    <cellStyle name="40% - Accent2 122 2" xfId="21367" xr:uid="{00000000-0005-0000-0000-0000625E0000}"/>
    <cellStyle name="40% - Accent2 122 2 2" xfId="43631" xr:uid="{00000000-0005-0000-0000-0000635E0000}"/>
    <cellStyle name="40% - Accent2 122 3" xfId="32539" xr:uid="{00000000-0005-0000-0000-0000645E0000}"/>
    <cellStyle name="40% - Accent2 123" xfId="10297" xr:uid="{00000000-0005-0000-0000-0000655E0000}"/>
    <cellStyle name="40% - Accent2 123 2" xfId="21393" xr:uid="{00000000-0005-0000-0000-0000665E0000}"/>
    <cellStyle name="40% - Accent2 123 2 2" xfId="43657" xr:uid="{00000000-0005-0000-0000-0000675E0000}"/>
    <cellStyle name="40% - Accent2 123 3" xfId="32565" xr:uid="{00000000-0005-0000-0000-0000685E0000}"/>
    <cellStyle name="40% - Accent2 124" xfId="10310" xr:uid="{00000000-0005-0000-0000-0000695E0000}"/>
    <cellStyle name="40% - Accent2 124 2" xfId="21406" xr:uid="{00000000-0005-0000-0000-00006A5E0000}"/>
    <cellStyle name="40% - Accent2 124 2 2" xfId="43670" xr:uid="{00000000-0005-0000-0000-00006B5E0000}"/>
    <cellStyle name="40% - Accent2 124 3" xfId="32578" xr:uid="{00000000-0005-0000-0000-00006C5E0000}"/>
    <cellStyle name="40% - Accent2 125" xfId="10323" xr:uid="{00000000-0005-0000-0000-00006D5E0000}"/>
    <cellStyle name="40% - Accent2 125 2" xfId="21419" xr:uid="{00000000-0005-0000-0000-00006E5E0000}"/>
    <cellStyle name="40% - Accent2 125 2 2" xfId="43683" xr:uid="{00000000-0005-0000-0000-00006F5E0000}"/>
    <cellStyle name="40% - Accent2 125 3" xfId="32591" xr:uid="{00000000-0005-0000-0000-0000705E0000}"/>
    <cellStyle name="40% - Accent2 126" xfId="10349" xr:uid="{00000000-0005-0000-0000-0000715E0000}"/>
    <cellStyle name="40% - Accent2 126 2" xfId="21445" xr:uid="{00000000-0005-0000-0000-0000725E0000}"/>
    <cellStyle name="40% - Accent2 126 2 2" xfId="43709" xr:uid="{00000000-0005-0000-0000-0000735E0000}"/>
    <cellStyle name="40% - Accent2 126 3" xfId="32617" xr:uid="{00000000-0005-0000-0000-0000745E0000}"/>
    <cellStyle name="40% - Accent2 127" xfId="10375" xr:uid="{00000000-0005-0000-0000-0000755E0000}"/>
    <cellStyle name="40% - Accent2 127 2" xfId="21471" xr:uid="{00000000-0005-0000-0000-0000765E0000}"/>
    <cellStyle name="40% - Accent2 127 2 2" xfId="43735" xr:uid="{00000000-0005-0000-0000-0000775E0000}"/>
    <cellStyle name="40% - Accent2 127 3" xfId="32643" xr:uid="{00000000-0005-0000-0000-0000785E0000}"/>
    <cellStyle name="40% - Accent2 128" xfId="10401" xr:uid="{00000000-0005-0000-0000-0000795E0000}"/>
    <cellStyle name="40% - Accent2 128 2" xfId="21497" xr:uid="{00000000-0005-0000-0000-00007A5E0000}"/>
    <cellStyle name="40% - Accent2 128 2 2" xfId="43761" xr:uid="{00000000-0005-0000-0000-00007B5E0000}"/>
    <cellStyle name="40% - Accent2 128 3" xfId="32669" xr:uid="{00000000-0005-0000-0000-00007C5E0000}"/>
    <cellStyle name="40% - Accent2 129" xfId="10427" xr:uid="{00000000-0005-0000-0000-00007D5E0000}"/>
    <cellStyle name="40% - Accent2 129 2" xfId="21523" xr:uid="{00000000-0005-0000-0000-00007E5E0000}"/>
    <cellStyle name="40% - Accent2 129 2 2" xfId="43787" xr:uid="{00000000-0005-0000-0000-00007F5E0000}"/>
    <cellStyle name="40% - Accent2 129 3" xfId="32695" xr:uid="{00000000-0005-0000-0000-0000805E0000}"/>
    <cellStyle name="40% - Accent2 13" xfId="259" xr:uid="{00000000-0005-0000-0000-0000815E0000}"/>
    <cellStyle name="40% - Accent2 13 2" xfId="1411" xr:uid="{00000000-0005-0000-0000-0000825E0000}"/>
    <cellStyle name="40% - Accent2 13 2 2" xfId="3229" xr:uid="{00000000-0005-0000-0000-0000835E0000}"/>
    <cellStyle name="40% - Accent2 13 2 2 2" xfId="7812" xr:uid="{00000000-0005-0000-0000-0000845E0000}"/>
    <cellStyle name="40% - Accent2 13 2 2 2 2" xfId="18909" xr:uid="{00000000-0005-0000-0000-0000855E0000}"/>
    <cellStyle name="40% - Accent2 13 2 2 2 2 2" xfId="41173" xr:uid="{00000000-0005-0000-0000-0000865E0000}"/>
    <cellStyle name="40% - Accent2 13 2 2 2 3" xfId="30081" xr:uid="{00000000-0005-0000-0000-0000875E0000}"/>
    <cellStyle name="40% - Accent2 13 2 2 3" xfId="14326" xr:uid="{00000000-0005-0000-0000-0000885E0000}"/>
    <cellStyle name="40% - Accent2 13 2 2 3 2" xfId="36591" xr:uid="{00000000-0005-0000-0000-0000895E0000}"/>
    <cellStyle name="40% - Accent2 13 2 2 4" xfId="25499" xr:uid="{00000000-0005-0000-0000-00008A5E0000}"/>
    <cellStyle name="40% - Accent2 13 2 3" xfId="6003" xr:uid="{00000000-0005-0000-0000-00008B5E0000}"/>
    <cellStyle name="40% - Accent2 13 2 3 2" xfId="17100" xr:uid="{00000000-0005-0000-0000-00008C5E0000}"/>
    <cellStyle name="40% - Accent2 13 2 3 2 2" xfId="39364" xr:uid="{00000000-0005-0000-0000-00008D5E0000}"/>
    <cellStyle name="40% - Accent2 13 2 3 3" xfId="28272" xr:uid="{00000000-0005-0000-0000-00008E5E0000}"/>
    <cellStyle name="40% - Accent2 13 2 4" xfId="12516" xr:uid="{00000000-0005-0000-0000-00008F5E0000}"/>
    <cellStyle name="40% - Accent2 13 2 4 2" xfId="34781" xr:uid="{00000000-0005-0000-0000-0000905E0000}"/>
    <cellStyle name="40% - Accent2 13 2 5" xfId="23689" xr:uid="{00000000-0005-0000-0000-0000915E0000}"/>
    <cellStyle name="40% - Accent2 13 3" xfId="4153" xr:uid="{00000000-0005-0000-0000-0000925E0000}"/>
    <cellStyle name="40% - Accent2 13 3 2" xfId="8736" xr:uid="{00000000-0005-0000-0000-0000935E0000}"/>
    <cellStyle name="40% - Accent2 13 3 2 2" xfId="19833" xr:uid="{00000000-0005-0000-0000-0000945E0000}"/>
    <cellStyle name="40% - Accent2 13 3 2 2 2" xfId="42097" xr:uid="{00000000-0005-0000-0000-0000955E0000}"/>
    <cellStyle name="40% - Accent2 13 3 2 3" xfId="31005" xr:uid="{00000000-0005-0000-0000-0000965E0000}"/>
    <cellStyle name="40% - Accent2 13 3 3" xfId="15250" xr:uid="{00000000-0005-0000-0000-0000975E0000}"/>
    <cellStyle name="40% - Accent2 13 3 3 2" xfId="37515" xr:uid="{00000000-0005-0000-0000-0000985E0000}"/>
    <cellStyle name="40% - Accent2 13 3 4" xfId="26423" xr:uid="{00000000-0005-0000-0000-0000995E0000}"/>
    <cellStyle name="40% - Accent2 13 4" xfId="2344" xr:uid="{00000000-0005-0000-0000-00009A5E0000}"/>
    <cellStyle name="40% - Accent2 13 4 2" xfId="6927" xr:uid="{00000000-0005-0000-0000-00009B5E0000}"/>
    <cellStyle name="40% - Accent2 13 4 2 2" xfId="18024" xr:uid="{00000000-0005-0000-0000-00009C5E0000}"/>
    <cellStyle name="40% - Accent2 13 4 2 2 2" xfId="40288" xr:uid="{00000000-0005-0000-0000-00009D5E0000}"/>
    <cellStyle name="40% - Accent2 13 4 2 3" xfId="29196" xr:uid="{00000000-0005-0000-0000-00009E5E0000}"/>
    <cellStyle name="40% - Accent2 13 4 3" xfId="13441" xr:uid="{00000000-0005-0000-0000-00009F5E0000}"/>
    <cellStyle name="40% - Accent2 13 4 3 2" xfId="35706" xr:uid="{00000000-0005-0000-0000-0000A05E0000}"/>
    <cellStyle name="40% - Accent2 13 4 4" xfId="24614" xr:uid="{00000000-0005-0000-0000-0000A15E0000}"/>
    <cellStyle name="40% - Accent2 13 5" xfId="5078" xr:uid="{00000000-0005-0000-0000-0000A25E0000}"/>
    <cellStyle name="40% - Accent2 13 5 2" xfId="16175" xr:uid="{00000000-0005-0000-0000-0000A35E0000}"/>
    <cellStyle name="40% - Accent2 13 5 2 2" xfId="38439" xr:uid="{00000000-0005-0000-0000-0000A45E0000}"/>
    <cellStyle name="40% - Accent2 13 5 3" xfId="27347" xr:uid="{00000000-0005-0000-0000-0000A55E0000}"/>
    <cellStyle name="40% - Accent2 13 6" xfId="487" xr:uid="{00000000-0005-0000-0000-0000A65E0000}"/>
    <cellStyle name="40% - Accent2 13 6 2" xfId="11603" xr:uid="{00000000-0005-0000-0000-0000A75E0000}"/>
    <cellStyle name="40% - Accent2 13 6 2 2" xfId="33869" xr:uid="{00000000-0005-0000-0000-0000A85E0000}"/>
    <cellStyle name="40% - Accent2 13 6 3" xfId="22777" xr:uid="{00000000-0005-0000-0000-0000A95E0000}"/>
    <cellStyle name="40% - Accent2 13 7" xfId="11380" xr:uid="{00000000-0005-0000-0000-0000AA5E0000}"/>
    <cellStyle name="40% - Accent2 13 7 2" xfId="33646" xr:uid="{00000000-0005-0000-0000-0000AB5E0000}"/>
    <cellStyle name="40% - Accent2 13 8" xfId="22554" xr:uid="{00000000-0005-0000-0000-0000AC5E0000}"/>
    <cellStyle name="40% - Accent2 130" xfId="10453" xr:uid="{00000000-0005-0000-0000-0000AD5E0000}"/>
    <cellStyle name="40% - Accent2 130 2" xfId="21549" xr:uid="{00000000-0005-0000-0000-0000AE5E0000}"/>
    <cellStyle name="40% - Accent2 130 2 2" xfId="43813" xr:uid="{00000000-0005-0000-0000-0000AF5E0000}"/>
    <cellStyle name="40% - Accent2 130 3" xfId="32721" xr:uid="{00000000-0005-0000-0000-0000B05E0000}"/>
    <cellStyle name="40% - Accent2 131" xfId="10479" xr:uid="{00000000-0005-0000-0000-0000B15E0000}"/>
    <cellStyle name="40% - Accent2 131 2" xfId="21575" xr:uid="{00000000-0005-0000-0000-0000B25E0000}"/>
    <cellStyle name="40% - Accent2 131 2 2" xfId="43839" xr:uid="{00000000-0005-0000-0000-0000B35E0000}"/>
    <cellStyle name="40% - Accent2 131 3" xfId="32747" xr:uid="{00000000-0005-0000-0000-0000B45E0000}"/>
    <cellStyle name="40% - Accent2 132" xfId="10505" xr:uid="{00000000-0005-0000-0000-0000B55E0000}"/>
    <cellStyle name="40% - Accent2 132 2" xfId="21601" xr:uid="{00000000-0005-0000-0000-0000B65E0000}"/>
    <cellStyle name="40% - Accent2 132 2 2" xfId="43865" xr:uid="{00000000-0005-0000-0000-0000B75E0000}"/>
    <cellStyle name="40% - Accent2 132 3" xfId="32773" xr:uid="{00000000-0005-0000-0000-0000B85E0000}"/>
    <cellStyle name="40% - Accent2 133" xfId="10531" xr:uid="{00000000-0005-0000-0000-0000B95E0000}"/>
    <cellStyle name="40% - Accent2 133 2" xfId="21627" xr:uid="{00000000-0005-0000-0000-0000BA5E0000}"/>
    <cellStyle name="40% - Accent2 133 2 2" xfId="43891" xr:uid="{00000000-0005-0000-0000-0000BB5E0000}"/>
    <cellStyle name="40% - Accent2 133 3" xfId="32799" xr:uid="{00000000-0005-0000-0000-0000BC5E0000}"/>
    <cellStyle name="40% - Accent2 134" xfId="10544" xr:uid="{00000000-0005-0000-0000-0000BD5E0000}"/>
    <cellStyle name="40% - Accent2 134 2" xfId="21640" xr:uid="{00000000-0005-0000-0000-0000BE5E0000}"/>
    <cellStyle name="40% - Accent2 134 2 2" xfId="43904" xr:uid="{00000000-0005-0000-0000-0000BF5E0000}"/>
    <cellStyle name="40% - Accent2 134 3" xfId="32812" xr:uid="{00000000-0005-0000-0000-0000C05E0000}"/>
    <cellStyle name="40% - Accent2 135" xfId="10557" xr:uid="{00000000-0005-0000-0000-0000C15E0000}"/>
    <cellStyle name="40% - Accent2 135 2" xfId="21653" xr:uid="{00000000-0005-0000-0000-0000C25E0000}"/>
    <cellStyle name="40% - Accent2 135 2 2" xfId="43917" xr:uid="{00000000-0005-0000-0000-0000C35E0000}"/>
    <cellStyle name="40% - Accent2 135 3" xfId="32825" xr:uid="{00000000-0005-0000-0000-0000C45E0000}"/>
    <cellStyle name="40% - Accent2 136" xfId="10570" xr:uid="{00000000-0005-0000-0000-0000C55E0000}"/>
    <cellStyle name="40% - Accent2 136 2" xfId="21666" xr:uid="{00000000-0005-0000-0000-0000C65E0000}"/>
    <cellStyle name="40% - Accent2 136 2 2" xfId="43930" xr:uid="{00000000-0005-0000-0000-0000C75E0000}"/>
    <cellStyle name="40% - Accent2 136 3" xfId="32838" xr:uid="{00000000-0005-0000-0000-0000C85E0000}"/>
    <cellStyle name="40% - Accent2 137" xfId="10583" xr:uid="{00000000-0005-0000-0000-0000C95E0000}"/>
    <cellStyle name="40% - Accent2 137 2" xfId="21679" xr:uid="{00000000-0005-0000-0000-0000CA5E0000}"/>
    <cellStyle name="40% - Accent2 137 2 2" xfId="43943" xr:uid="{00000000-0005-0000-0000-0000CB5E0000}"/>
    <cellStyle name="40% - Accent2 137 3" xfId="32851" xr:uid="{00000000-0005-0000-0000-0000CC5E0000}"/>
    <cellStyle name="40% - Accent2 138" xfId="10609" xr:uid="{00000000-0005-0000-0000-0000CD5E0000}"/>
    <cellStyle name="40% - Accent2 138 2" xfId="21705" xr:uid="{00000000-0005-0000-0000-0000CE5E0000}"/>
    <cellStyle name="40% - Accent2 138 2 2" xfId="43969" xr:uid="{00000000-0005-0000-0000-0000CF5E0000}"/>
    <cellStyle name="40% - Accent2 138 3" xfId="32877" xr:uid="{00000000-0005-0000-0000-0000D05E0000}"/>
    <cellStyle name="40% - Accent2 139" xfId="10622" xr:uid="{00000000-0005-0000-0000-0000D15E0000}"/>
    <cellStyle name="40% - Accent2 139 2" xfId="21718" xr:uid="{00000000-0005-0000-0000-0000D25E0000}"/>
    <cellStyle name="40% - Accent2 139 2 2" xfId="43982" xr:uid="{00000000-0005-0000-0000-0000D35E0000}"/>
    <cellStyle name="40% - Accent2 139 3" xfId="32890" xr:uid="{00000000-0005-0000-0000-0000D45E0000}"/>
    <cellStyle name="40% - Accent2 14" xfId="298" xr:uid="{00000000-0005-0000-0000-0000D55E0000}"/>
    <cellStyle name="40% - Accent2 14 2" xfId="1424" xr:uid="{00000000-0005-0000-0000-0000D65E0000}"/>
    <cellStyle name="40% - Accent2 14 2 2" xfId="3242" xr:uid="{00000000-0005-0000-0000-0000D75E0000}"/>
    <cellStyle name="40% - Accent2 14 2 2 2" xfId="7825" xr:uid="{00000000-0005-0000-0000-0000D85E0000}"/>
    <cellStyle name="40% - Accent2 14 2 2 2 2" xfId="18922" xr:uid="{00000000-0005-0000-0000-0000D95E0000}"/>
    <cellStyle name="40% - Accent2 14 2 2 2 2 2" xfId="41186" xr:uid="{00000000-0005-0000-0000-0000DA5E0000}"/>
    <cellStyle name="40% - Accent2 14 2 2 2 3" xfId="30094" xr:uid="{00000000-0005-0000-0000-0000DB5E0000}"/>
    <cellStyle name="40% - Accent2 14 2 2 3" xfId="14339" xr:uid="{00000000-0005-0000-0000-0000DC5E0000}"/>
    <cellStyle name="40% - Accent2 14 2 2 3 2" xfId="36604" xr:uid="{00000000-0005-0000-0000-0000DD5E0000}"/>
    <cellStyle name="40% - Accent2 14 2 2 4" xfId="25512" xr:uid="{00000000-0005-0000-0000-0000DE5E0000}"/>
    <cellStyle name="40% - Accent2 14 2 3" xfId="6016" xr:uid="{00000000-0005-0000-0000-0000DF5E0000}"/>
    <cellStyle name="40% - Accent2 14 2 3 2" xfId="17113" xr:uid="{00000000-0005-0000-0000-0000E05E0000}"/>
    <cellStyle name="40% - Accent2 14 2 3 2 2" xfId="39377" xr:uid="{00000000-0005-0000-0000-0000E15E0000}"/>
    <cellStyle name="40% - Accent2 14 2 3 3" xfId="28285" xr:uid="{00000000-0005-0000-0000-0000E25E0000}"/>
    <cellStyle name="40% - Accent2 14 2 4" xfId="12529" xr:uid="{00000000-0005-0000-0000-0000E35E0000}"/>
    <cellStyle name="40% - Accent2 14 2 4 2" xfId="34794" xr:uid="{00000000-0005-0000-0000-0000E45E0000}"/>
    <cellStyle name="40% - Accent2 14 2 5" xfId="23702" xr:uid="{00000000-0005-0000-0000-0000E55E0000}"/>
    <cellStyle name="40% - Accent2 14 3" xfId="4166" xr:uid="{00000000-0005-0000-0000-0000E65E0000}"/>
    <cellStyle name="40% - Accent2 14 3 2" xfId="8749" xr:uid="{00000000-0005-0000-0000-0000E75E0000}"/>
    <cellStyle name="40% - Accent2 14 3 2 2" xfId="19846" xr:uid="{00000000-0005-0000-0000-0000E85E0000}"/>
    <cellStyle name="40% - Accent2 14 3 2 2 2" xfId="42110" xr:uid="{00000000-0005-0000-0000-0000E95E0000}"/>
    <cellStyle name="40% - Accent2 14 3 2 3" xfId="31018" xr:uid="{00000000-0005-0000-0000-0000EA5E0000}"/>
    <cellStyle name="40% - Accent2 14 3 3" xfId="15263" xr:uid="{00000000-0005-0000-0000-0000EB5E0000}"/>
    <cellStyle name="40% - Accent2 14 3 3 2" xfId="37528" xr:uid="{00000000-0005-0000-0000-0000EC5E0000}"/>
    <cellStyle name="40% - Accent2 14 3 4" xfId="26436" xr:uid="{00000000-0005-0000-0000-0000ED5E0000}"/>
    <cellStyle name="40% - Accent2 14 4" xfId="2357" xr:uid="{00000000-0005-0000-0000-0000EE5E0000}"/>
    <cellStyle name="40% - Accent2 14 4 2" xfId="6940" xr:uid="{00000000-0005-0000-0000-0000EF5E0000}"/>
    <cellStyle name="40% - Accent2 14 4 2 2" xfId="18037" xr:uid="{00000000-0005-0000-0000-0000F05E0000}"/>
    <cellStyle name="40% - Accent2 14 4 2 2 2" xfId="40301" xr:uid="{00000000-0005-0000-0000-0000F15E0000}"/>
    <cellStyle name="40% - Accent2 14 4 2 3" xfId="29209" xr:uid="{00000000-0005-0000-0000-0000F25E0000}"/>
    <cellStyle name="40% - Accent2 14 4 3" xfId="13454" xr:uid="{00000000-0005-0000-0000-0000F35E0000}"/>
    <cellStyle name="40% - Accent2 14 4 3 2" xfId="35719" xr:uid="{00000000-0005-0000-0000-0000F45E0000}"/>
    <cellStyle name="40% - Accent2 14 4 4" xfId="24627" xr:uid="{00000000-0005-0000-0000-0000F55E0000}"/>
    <cellStyle name="40% - Accent2 14 5" xfId="5091" xr:uid="{00000000-0005-0000-0000-0000F65E0000}"/>
    <cellStyle name="40% - Accent2 14 5 2" xfId="16188" xr:uid="{00000000-0005-0000-0000-0000F75E0000}"/>
    <cellStyle name="40% - Accent2 14 5 2 2" xfId="38452" xr:uid="{00000000-0005-0000-0000-0000F85E0000}"/>
    <cellStyle name="40% - Accent2 14 5 3" xfId="27360" xr:uid="{00000000-0005-0000-0000-0000F95E0000}"/>
    <cellStyle name="40% - Accent2 14 6" xfId="500" xr:uid="{00000000-0005-0000-0000-0000FA5E0000}"/>
    <cellStyle name="40% - Accent2 14 6 2" xfId="11616" xr:uid="{00000000-0005-0000-0000-0000FB5E0000}"/>
    <cellStyle name="40% - Accent2 14 6 2 2" xfId="33882" xr:uid="{00000000-0005-0000-0000-0000FC5E0000}"/>
    <cellStyle name="40% - Accent2 14 6 3" xfId="22790" xr:uid="{00000000-0005-0000-0000-0000FD5E0000}"/>
    <cellStyle name="40% - Accent2 14 7" xfId="11419" xr:uid="{00000000-0005-0000-0000-0000FE5E0000}"/>
    <cellStyle name="40% - Accent2 14 7 2" xfId="33685" xr:uid="{00000000-0005-0000-0000-0000FF5E0000}"/>
    <cellStyle name="40% - Accent2 14 8" xfId="22593" xr:uid="{00000000-0005-0000-0000-0000005F0000}"/>
    <cellStyle name="40% - Accent2 140" xfId="10635" xr:uid="{00000000-0005-0000-0000-0000015F0000}"/>
    <cellStyle name="40% - Accent2 140 2" xfId="21731" xr:uid="{00000000-0005-0000-0000-0000025F0000}"/>
    <cellStyle name="40% - Accent2 140 2 2" xfId="43995" xr:uid="{00000000-0005-0000-0000-0000035F0000}"/>
    <cellStyle name="40% - Accent2 140 3" xfId="32903" xr:uid="{00000000-0005-0000-0000-0000045F0000}"/>
    <cellStyle name="40% - Accent2 141" xfId="10648" xr:uid="{00000000-0005-0000-0000-0000055F0000}"/>
    <cellStyle name="40% - Accent2 141 2" xfId="21744" xr:uid="{00000000-0005-0000-0000-0000065F0000}"/>
    <cellStyle name="40% - Accent2 141 2 2" xfId="44008" xr:uid="{00000000-0005-0000-0000-0000075F0000}"/>
    <cellStyle name="40% - Accent2 141 3" xfId="32916" xr:uid="{00000000-0005-0000-0000-0000085F0000}"/>
    <cellStyle name="40% - Accent2 142" xfId="10661" xr:uid="{00000000-0005-0000-0000-0000095F0000}"/>
    <cellStyle name="40% - Accent2 142 2" xfId="21757" xr:uid="{00000000-0005-0000-0000-00000A5F0000}"/>
    <cellStyle name="40% - Accent2 142 2 2" xfId="44021" xr:uid="{00000000-0005-0000-0000-00000B5F0000}"/>
    <cellStyle name="40% - Accent2 142 3" xfId="32929" xr:uid="{00000000-0005-0000-0000-00000C5F0000}"/>
    <cellStyle name="40% - Accent2 143" xfId="10674" xr:uid="{00000000-0005-0000-0000-00000D5F0000}"/>
    <cellStyle name="40% - Accent2 143 2" xfId="21770" xr:uid="{00000000-0005-0000-0000-00000E5F0000}"/>
    <cellStyle name="40% - Accent2 143 2 2" xfId="44034" xr:uid="{00000000-0005-0000-0000-00000F5F0000}"/>
    <cellStyle name="40% - Accent2 143 3" xfId="32942" xr:uid="{00000000-0005-0000-0000-0000105F0000}"/>
    <cellStyle name="40% - Accent2 144" xfId="10687" xr:uid="{00000000-0005-0000-0000-0000115F0000}"/>
    <cellStyle name="40% - Accent2 144 2" xfId="21783" xr:uid="{00000000-0005-0000-0000-0000125F0000}"/>
    <cellStyle name="40% - Accent2 144 2 2" xfId="44047" xr:uid="{00000000-0005-0000-0000-0000135F0000}"/>
    <cellStyle name="40% - Accent2 144 3" xfId="32955" xr:uid="{00000000-0005-0000-0000-0000145F0000}"/>
    <cellStyle name="40% - Accent2 145" xfId="10700" xr:uid="{00000000-0005-0000-0000-0000155F0000}"/>
    <cellStyle name="40% - Accent2 145 2" xfId="21796" xr:uid="{00000000-0005-0000-0000-0000165F0000}"/>
    <cellStyle name="40% - Accent2 145 2 2" xfId="44060" xr:uid="{00000000-0005-0000-0000-0000175F0000}"/>
    <cellStyle name="40% - Accent2 145 3" xfId="32968" xr:uid="{00000000-0005-0000-0000-0000185F0000}"/>
    <cellStyle name="40% - Accent2 146" xfId="10713" xr:uid="{00000000-0005-0000-0000-0000195F0000}"/>
    <cellStyle name="40% - Accent2 146 2" xfId="21809" xr:uid="{00000000-0005-0000-0000-00001A5F0000}"/>
    <cellStyle name="40% - Accent2 146 2 2" xfId="44073" xr:uid="{00000000-0005-0000-0000-00001B5F0000}"/>
    <cellStyle name="40% - Accent2 146 3" xfId="32981" xr:uid="{00000000-0005-0000-0000-00001C5F0000}"/>
    <cellStyle name="40% - Accent2 147" xfId="10726" xr:uid="{00000000-0005-0000-0000-00001D5F0000}"/>
    <cellStyle name="40% - Accent2 147 2" xfId="21822" xr:uid="{00000000-0005-0000-0000-00001E5F0000}"/>
    <cellStyle name="40% - Accent2 147 2 2" xfId="44086" xr:uid="{00000000-0005-0000-0000-00001F5F0000}"/>
    <cellStyle name="40% - Accent2 147 3" xfId="32994" xr:uid="{00000000-0005-0000-0000-0000205F0000}"/>
    <cellStyle name="40% - Accent2 148" xfId="10739" xr:uid="{00000000-0005-0000-0000-0000215F0000}"/>
    <cellStyle name="40% - Accent2 148 2" xfId="21835" xr:uid="{00000000-0005-0000-0000-0000225F0000}"/>
    <cellStyle name="40% - Accent2 148 2 2" xfId="44099" xr:uid="{00000000-0005-0000-0000-0000235F0000}"/>
    <cellStyle name="40% - Accent2 148 3" xfId="33007" xr:uid="{00000000-0005-0000-0000-0000245F0000}"/>
    <cellStyle name="40% - Accent2 149" xfId="10752" xr:uid="{00000000-0005-0000-0000-0000255F0000}"/>
    <cellStyle name="40% - Accent2 149 2" xfId="21848" xr:uid="{00000000-0005-0000-0000-0000265F0000}"/>
    <cellStyle name="40% - Accent2 149 2 2" xfId="44112" xr:uid="{00000000-0005-0000-0000-0000275F0000}"/>
    <cellStyle name="40% - Accent2 149 3" xfId="33020" xr:uid="{00000000-0005-0000-0000-0000285F0000}"/>
    <cellStyle name="40% - Accent2 15" xfId="324" xr:uid="{00000000-0005-0000-0000-0000295F0000}"/>
    <cellStyle name="40% - Accent2 15 2" xfId="1437" xr:uid="{00000000-0005-0000-0000-00002A5F0000}"/>
    <cellStyle name="40% - Accent2 15 2 2" xfId="3255" xr:uid="{00000000-0005-0000-0000-00002B5F0000}"/>
    <cellStyle name="40% - Accent2 15 2 2 2" xfId="7838" xr:uid="{00000000-0005-0000-0000-00002C5F0000}"/>
    <cellStyle name="40% - Accent2 15 2 2 2 2" xfId="18935" xr:uid="{00000000-0005-0000-0000-00002D5F0000}"/>
    <cellStyle name="40% - Accent2 15 2 2 2 2 2" xfId="41199" xr:uid="{00000000-0005-0000-0000-00002E5F0000}"/>
    <cellStyle name="40% - Accent2 15 2 2 2 3" xfId="30107" xr:uid="{00000000-0005-0000-0000-00002F5F0000}"/>
    <cellStyle name="40% - Accent2 15 2 2 3" xfId="14352" xr:uid="{00000000-0005-0000-0000-0000305F0000}"/>
    <cellStyle name="40% - Accent2 15 2 2 3 2" xfId="36617" xr:uid="{00000000-0005-0000-0000-0000315F0000}"/>
    <cellStyle name="40% - Accent2 15 2 2 4" xfId="25525" xr:uid="{00000000-0005-0000-0000-0000325F0000}"/>
    <cellStyle name="40% - Accent2 15 2 3" xfId="6029" xr:uid="{00000000-0005-0000-0000-0000335F0000}"/>
    <cellStyle name="40% - Accent2 15 2 3 2" xfId="17126" xr:uid="{00000000-0005-0000-0000-0000345F0000}"/>
    <cellStyle name="40% - Accent2 15 2 3 2 2" xfId="39390" xr:uid="{00000000-0005-0000-0000-0000355F0000}"/>
    <cellStyle name="40% - Accent2 15 2 3 3" xfId="28298" xr:uid="{00000000-0005-0000-0000-0000365F0000}"/>
    <cellStyle name="40% - Accent2 15 2 4" xfId="12542" xr:uid="{00000000-0005-0000-0000-0000375F0000}"/>
    <cellStyle name="40% - Accent2 15 2 4 2" xfId="34807" xr:uid="{00000000-0005-0000-0000-0000385F0000}"/>
    <cellStyle name="40% - Accent2 15 2 5" xfId="23715" xr:uid="{00000000-0005-0000-0000-0000395F0000}"/>
    <cellStyle name="40% - Accent2 15 3" xfId="4179" xr:uid="{00000000-0005-0000-0000-00003A5F0000}"/>
    <cellStyle name="40% - Accent2 15 3 2" xfId="8762" xr:uid="{00000000-0005-0000-0000-00003B5F0000}"/>
    <cellStyle name="40% - Accent2 15 3 2 2" xfId="19859" xr:uid="{00000000-0005-0000-0000-00003C5F0000}"/>
    <cellStyle name="40% - Accent2 15 3 2 2 2" xfId="42123" xr:uid="{00000000-0005-0000-0000-00003D5F0000}"/>
    <cellStyle name="40% - Accent2 15 3 2 3" xfId="31031" xr:uid="{00000000-0005-0000-0000-00003E5F0000}"/>
    <cellStyle name="40% - Accent2 15 3 3" xfId="15276" xr:uid="{00000000-0005-0000-0000-00003F5F0000}"/>
    <cellStyle name="40% - Accent2 15 3 3 2" xfId="37541" xr:uid="{00000000-0005-0000-0000-0000405F0000}"/>
    <cellStyle name="40% - Accent2 15 3 4" xfId="26449" xr:uid="{00000000-0005-0000-0000-0000415F0000}"/>
    <cellStyle name="40% - Accent2 15 4" xfId="2370" xr:uid="{00000000-0005-0000-0000-0000425F0000}"/>
    <cellStyle name="40% - Accent2 15 4 2" xfId="6953" xr:uid="{00000000-0005-0000-0000-0000435F0000}"/>
    <cellStyle name="40% - Accent2 15 4 2 2" xfId="18050" xr:uid="{00000000-0005-0000-0000-0000445F0000}"/>
    <cellStyle name="40% - Accent2 15 4 2 2 2" xfId="40314" xr:uid="{00000000-0005-0000-0000-0000455F0000}"/>
    <cellStyle name="40% - Accent2 15 4 2 3" xfId="29222" xr:uid="{00000000-0005-0000-0000-0000465F0000}"/>
    <cellStyle name="40% - Accent2 15 4 3" xfId="13467" xr:uid="{00000000-0005-0000-0000-0000475F0000}"/>
    <cellStyle name="40% - Accent2 15 4 3 2" xfId="35732" xr:uid="{00000000-0005-0000-0000-0000485F0000}"/>
    <cellStyle name="40% - Accent2 15 4 4" xfId="24640" xr:uid="{00000000-0005-0000-0000-0000495F0000}"/>
    <cellStyle name="40% - Accent2 15 5" xfId="5104" xr:uid="{00000000-0005-0000-0000-00004A5F0000}"/>
    <cellStyle name="40% - Accent2 15 5 2" xfId="16201" xr:uid="{00000000-0005-0000-0000-00004B5F0000}"/>
    <cellStyle name="40% - Accent2 15 5 2 2" xfId="38465" xr:uid="{00000000-0005-0000-0000-00004C5F0000}"/>
    <cellStyle name="40% - Accent2 15 5 3" xfId="27373" xr:uid="{00000000-0005-0000-0000-00004D5F0000}"/>
    <cellStyle name="40% - Accent2 15 6" xfId="11445" xr:uid="{00000000-0005-0000-0000-00004E5F0000}"/>
    <cellStyle name="40% - Accent2 15 6 2" xfId="33711" xr:uid="{00000000-0005-0000-0000-00004F5F0000}"/>
    <cellStyle name="40% - Accent2 15 7" xfId="22619" xr:uid="{00000000-0005-0000-0000-0000505F0000}"/>
    <cellStyle name="40% - Accent2 150" xfId="10765" xr:uid="{00000000-0005-0000-0000-0000515F0000}"/>
    <cellStyle name="40% - Accent2 150 2" xfId="21861" xr:uid="{00000000-0005-0000-0000-0000525F0000}"/>
    <cellStyle name="40% - Accent2 150 2 2" xfId="44125" xr:uid="{00000000-0005-0000-0000-0000535F0000}"/>
    <cellStyle name="40% - Accent2 150 3" xfId="33033" xr:uid="{00000000-0005-0000-0000-0000545F0000}"/>
    <cellStyle name="40% - Accent2 151" xfId="10791" xr:uid="{00000000-0005-0000-0000-0000555F0000}"/>
    <cellStyle name="40% - Accent2 151 2" xfId="21887" xr:uid="{00000000-0005-0000-0000-0000565F0000}"/>
    <cellStyle name="40% - Accent2 151 2 2" xfId="44151" xr:uid="{00000000-0005-0000-0000-0000575F0000}"/>
    <cellStyle name="40% - Accent2 151 3" xfId="33059" xr:uid="{00000000-0005-0000-0000-0000585F0000}"/>
    <cellStyle name="40% - Accent2 152" xfId="10804" xr:uid="{00000000-0005-0000-0000-0000595F0000}"/>
    <cellStyle name="40% - Accent2 152 2" xfId="21900" xr:uid="{00000000-0005-0000-0000-00005A5F0000}"/>
    <cellStyle name="40% - Accent2 152 2 2" xfId="44164" xr:uid="{00000000-0005-0000-0000-00005B5F0000}"/>
    <cellStyle name="40% - Accent2 152 3" xfId="33072" xr:uid="{00000000-0005-0000-0000-00005C5F0000}"/>
    <cellStyle name="40% - Accent2 153" xfId="10817" xr:uid="{00000000-0005-0000-0000-00005D5F0000}"/>
    <cellStyle name="40% - Accent2 153 2" xfId="21913" xr:uid="{00000000-0005-0000-0000-00005E5F0000}"/>
    <cellStyle name="40% - Accent2 153 2 2" xfId="44177" xr:uid="{00000000-0005-0000-0000-00005F5F0000}"/>
    <cellStyle name="40% - Accent2 153 3" xfId="33085" xr:uid="{00000000-0005-0000-0000-0000605F0000}"/>
    <cellStyle name="40% - Accent2 154" xfId="10830" xr:uid="{00000000-0005-0000-0000-0000615F0000}"/>
    <cellStyle name="40% - Accent2 154 2" xfId="21926" xr:uid="{00000000-0005-0000-0000-0000625F0000}"/>
    <cellStyle name="40% - Accent2 154 2 2" xfId="44190" xr:uid="{00000000-0005-0000-0000-0000635F0000}"/>
    <cellStyle name="40% - Accent2 154 3" xfId="33098" xr:uid="{00000000-0005-0000-0000-0000645F0000}"/>
    <cellStyle name="40% - Accent2 155" xfId="10843" xr:uid="{00000000-0005-0000-0000-0000655F0000}"/>
    <cellStyle name="40% - Accent2 155 2" xfId="33111" xr:uid="{00000000-0005-0000-0000-0000665F0000}"/>
    <cellStyle name="40% - Accent2 156" xfId="10856" xr:uid="{00000000-0005-0000-0000-0000675F0000}"/>
    <cellStyle name="40% - Accent2 156 2" xfId="33124" xr:uid="{00000000-0005-0000-0000-0000685F0000}"/>
    <cellStyle name="40% - Accent2 157" xfId="10869" xr:uid="{00000000-0005-0000-0000-0000695F0000}"/>
    <cellStyle name="40% - Accent2 157 2" xfId="33137" xr:uid="{00000000-0005-0000-0000-00006A5F0000}"/>
    <cellStyle name="40% - Accent2 158" xfId="10882" xr:uid="{00000000-0005-0000-0000-00006B5F0000}"/>
    <cellStyle name="40% - Accent2 158 2" xfId="33150" xr:uid="{00000000-0005-0000-0000-00006C5F0000}"/>
    <cellStyle name="40% - Accent2 159" xfId="10895" xr:uid="{00000000-0005-0000-0000-00006D5F0000}"/>
    <cellStyle name="40% - Accent2 159 2" xfId="33163" xr:uid="{00000000-0005-0000-0000-00006E5F0000}"/>
    <cellStyle name="40% - Accent2 16" xfId="513" xr:uid="{00000000-0005-0000-0000-00006F5F0000}"/>
    <cellStyle name="40% - Accent2 16 2" xfId="1450" xr:uid="{00000000-0005-0000-0000-0000705F0000}"/>
    <cellStyle name="40% - Accent2 16 2 2" xfId="3268" xr:uid="{00000000-0005-0000-0000-0000715F0000}"/>
    <cellStyle name="40% - Accent2 16 2 2 2" xfId="7851" xr:uid="{00000000-0005-0000-0000-0000725F0000}"/>
    <cellStyle name="40% - Accent2 16 2 2 2 2" xfId="18948" xr:uid="{00000000-0005-0000-0000-0000735F0000}"/>
    <cellStyle name="40% - Accent2 16 2 2 2 2 2" xfId="41212" xr:uid="{00000000-0005-0000-0000-0000745F0000}"/>
    <cellStyle name="40% - Accent2 16 2 2 2 3" xfId="30120" xr:uid="{00000000-0005-0000-0000-0000755F0000}"/>
    <cellStyle name="40% - Accent2 16 2 2 3" xfId="14365" xr:uid="{00000000-0005-0000-0000-0000765F0000}"/>
    <cellStyle name="40% - Accent2 16 2 2 3 2" xfId="36630" xr:uid="{00000000-0005-0000-0000-0000775F0000}"/>
    <cellStyle name="40% - Accent2 16 2 2 4" xfId="25538" xr:uid="{00000000-0005-0000-0000-0000785F0000}"/>
    <cellStyle name="40% - Accent2 16 2 3" xfId="6042" xr:uid="{00000000-0005-0000-0000-0000795F0000}"/>
    <cellStyle name="40% - Accent2 16 2 3 2" xfId="17139" xr:uid="{00000000-0005-0000-0000-00007A5F0000}"/>
    <cellStyle name="40% - Accent2 16 2 3 2 2" xfId="39403" xr:uid="{00000000-0005-0000-0000-00007B5F0000}"/>
    <cellStyle name="40% - Accent2 16 2 3 3" xfId="28311" xr:uid="{00000000-0005-0000-0000-00007C5F0000}"/>
    <cellStyle name="40% - Accent2 16 2 4" xfId="12555" xr:uid="{00000000-0005-0000-0000-00007D5F0000}"/>
    <cellStyle name="40% - Accent2 16 2 4 2" xfId="34820" xr:uid="{00000000-0005-0000-0000-00007E5F0000}"/>
    <cellStyle name="40% - Accent2 16 2 5" xfId="23728" xr:uid="{00000000-0005-0000-0000-00007F5F0000}"/>
    <cellStyle name="40% - Accent2 16 3" xfId="4192" xr:uid="{00000000-0005-0000-0000-0000805F0000}"/>
    <cellStyle name="40% - Accent2 16 3 2" xfId="8775" xr:uid="{00000000-0005-0000-0000-0000815F0000}"/>
    <cellStyle name="40% - Accent2 16 3 2 2" xfId="19872" xr:uid="{00000000-0005-0000-0000-0000825F0000}"/>
    <cellStyle name="40% - Accent2 16 3 2 2 2" xfId="42136" xr:uid="{00000000-0005-0000-0000-0000835F0000}"/>
    <cellStyle name="40% - Accent2 16 3 2 3" xfId="31044" xr:uid="{00000000-0005-0000-0000-0000845F0000}"/>
    <cellStyle name="40% - Accent2 16 3 3" xfId="15289" xr:uid="{00000000-0005-0000-0000-0000855F0000}"/>
    <cellStyle name="40% - Accent2 16 3 3 2" xfId="37554" xr:uid="{00000000-0005-0000-0000-0000865F0000}"/>
    <cellStyle name="40% - Accent2 16 3 4" xfId="26462" xr:uid="{00000000-0005-0000-0000-0000875F0000}"/>
    <cellStyle name="40% - Accent2 16 4" xfId="2383" xr:uid="{00000000-0005-0000-0000-0000885F0000}"/>
    <cellStyle name="40% - Accent2 16 4 2" xfId="6966" xr:uid="{00000000-0005-0000-0000-0000895F0000}"/>
    <cellStyle name="40% - Accent2 16 4 2 2" xfId="18063" xr:uid="{00000000-0005-0000-0000-00008A5F0000}"/>
    <cellStyle name="40% - Accent2 16 4 2 2 2" xfId="40327" xr:uid="{00000000-0005-0000-0000-00008B5F0000}"/>
    <cellStyle name="40% - Accent2 16 4 2 3" xfId="29235" xr:uid="{00000000-0005-0000-0000-00008C5F0000}"/>
    <cellStyle name="40% - Accent2 16 4 3" xfId="13480" xr:uid="{00000000-0005-0000-0000-00008D5F0000}"/>
    <cellStyle name="40% - Accent2 16 4 3 2" xfId="35745" xr:uid="{00000000-0005-0000-0000-00008E5F0000}"/>
    <cellStyle name="40% - Accent2 16 4 4" xfId="24653" xr:uid="{00000000-0005-0000-0000-00008F5F0000}"/>
    <cellStyle name="40% - Accent2 16 5" xfId="5117" xr:uid="{00000000-0005-0000-0000-0000905F0000}"/>
    <cellStyle name="40% - Accent2 16 5 2" xfId="16214" xr:uid="{00000000-0005-0000-0000-0000915F0000}"/>
    <cellStyle name="40% - Accent2 16 5 2 2" xfId="38478" xr:uid="{00000000-0005-0000-0000-0000925F0000}"/>
    <cellStyle name="40% - Accent2 16 5 3" xfId="27386" xr:uid="{00000000-0005-0000-0000-0000935F0000}"/>
    <cellStyle name="40% - Accent2 16 6" xfId="11629" xr:uid="{00000000-0005-0000-0000-0000945F0000}"/>
    <cellStyle name="40% - Accent2 16 6 2" xfId="33895" xr:uid="{00000000-0005-0000-0000-0000955F0000}"/>
    <cellStyle name="40% - Accent2 16 7" xfId="22803" xr:uid="{00000000-0005-0000-0000-0000965F0000}"/>
    <cellStyle name="40% - Accent2 160" xfId="10908" xr:uid="{00000000-0005-0000-0000-0000975F0000}"/>
    <cellStyle name="40% - Accent2 160 2" xfId="33176" xr:uid="{00000000-0005-0000-0000-0000985F0000}"/>
    <cellStyle name="40% - Accent2 161" xfId="10921" xr:uid="{00000000-0005-0000-0000-0000995F0000}"/>
    <cellStyle name="40% - Accent2 161 2" xfId="33189" xr:uid="{00000000-0005-0000-0000-00009A5F0000}"/>
    <cellStyle name="40% - Accent2 162" xfId="10934" xr:uid="{00000000-0005-0000-0000-00009B5F0000}"/>
    <cellStyle name="40% - Accent2 162 2" xfId="33202" xr:uid="{00000000-0005-0000-0000-00009C5F0000}"/>
    <cellStyle name="40% - Accent2 163" xfId="10947" xr:uid="{00000000-0005-0000-0000-00009D5F0000}"/>
    <cellStyle name="40% - Accent2 163 2" xfId="33215" xr:uid="{00000000-0005-0000-0000-00009E5F0000}"/>
    <cellStyle name="40% - Accent2 164" xfId="10960" xr:uid="{00000000-0005-0000-0000-00009F5F0000}"/>
    <cellStyle name="40% - Accent2 164 2" xfId="33228" xr:uid="{00000000-0005-0000-0000-0000A05F0000}"/>
    <cellStyle name="40% - Accent2 165" xfId="10973" xr:uid="{00000000-0005-0000-0000-0000A15F0000}"/>
    <cellStyle name="40% - Accent2 165 2" xfId="33241" xr:uid="{00000000-0005-0000-0000-0000A25F0000}"/>
    <cellStyle name="40% - Accent2 166" xfId="10986" xr:uid="{00000000-0005-0000-0000-0000A35F0000}"/>
    <cellStyle name="40% - Accent2 166 2" xfId="33254" xr:uid="{00000000-0005-0000-0000-0000A45F0000}"/>
    <cellStyle name="40% - Accent2 167" xfId="10999" xr:uid="{00000000-0005-0000-0000-0000A55F0000}"/>
    <cellStyle name="40% - Accent2 167 2" xfId="33267" xr:uid="{00000000-0005-0000-0000-0000A65F0000}"/>
    <cellStyle name="40% - Accent2 168" xfId="11012" xr:uid="{00000000-0005-0000-0000-0000A75F0000}"/>
    <cellStyle name="40% - Accent2 168 2" xfId="33280" xr:uid="{00000000-0005-0000-0000-0000A85F0000}"/>
    <cellStyle name="40% - Accent2 169" xfId="11025" xr:uid="{00000000-0005-0000-0000-0000A95F0000}"/>
    <cellStyle name="40% - Accent2 169 2" xfId="33293" xr:uid="{00000000-0005-0000-0000-0000AA5F0000}"/>
    <cellStyle name="40% - Accent2 17" xfId="526" xr:uid="{00000000-0005-0000-0000-0000AB5F0000}"/>
    <cellStyle name="40% - Accent2 17 2" xfId="1463" xr:uid="{00000000-0005-0000-0000-0000AC5F0000}"/>
    <cellStyle name="40% - Accent2 17 2 2" xfId="3281" xr:uid="{00000000-0005-0000-0000-0000AD5F0000}"/>
    <cellStyle name="40% - Accent2 17 2 2 2" xfId="7864" xr:uid="{00000000-0005-0000-0000-0000AE5F0000}"/>
    <cellStyle name="40% - Accent2 17 2 2 2 2" xfId="18961" xr:uid="{00000000-0005-0000-0000-0000AF5F0000}"/>
    <cellStyle name="40% - Accent2 17 2 2 2 2 2" xfId="41225" xr:uid="{00000000-0005-0000-0000-0000B05F0000}"/>
    <cellStyle name="40% - Accent2 17 2 2 2 3" xfId="30133" xr:uid="{00000000-0005-0000-0000-0000B15F0000}"/>
    <cellStyle name="40% - Accent2 17 2 2 3" xfId="14378" xr:uid="{00000000-0005-0000-0000-0000B25F0000}"/>
    <cellStyle name="40% - Accent2 17 2 2 3 2" xfId="36643" xr:uid="{00000000-0005-0000-0000-0000B35F0000}"/>
    <cellStyle name="40% - Accent2 17 2 2 4" xfId="25551" xr:uid="{00000000-0005-0000-0000-0000B45F0000}"/>
    <cellStyle name="40% - Accent2 17 2 3" xfId="6055" xr:uid="{00000000-0005-0000-0000-0000B55F0000}"/>
    <cellStyle name="40% - Accent2 17 2 3 2" xfId="17152" xr:uid="{00000000-0005-0000-0000-0000B65F0000}"/>
    <cellStyle name="40% - Accent2 17 2 3 2 2" xfId="39416" xr:uid="{00000000-0005-0000-0000-0000B75F0000}"/>
    <cellStyle name="40% - Accent2 17 2 3 3" xfId="28324" xr:uid="{00000000-0005-0000-0000-0000B85F0000}"/>
    <cellStyle name="40% - Accent2 17 2 4" xfId="12568" xr:uid="{00000000-0005-0000-0000-0000B95F0000}"/>
    <cellStyle name="40% - Accent2 17 2 4 2" xfId="34833" xr:uid="{00000000-0005-0000-0000-0000BA5F0000}"/>
    <cellStyle name="40% - Accent2 17 2 5" xfId="23741" xr:uid="{00000000-0005-0000-0000-0000BB5F0000}"/>
    <cellStyle name="40% - Accent2 17 3" xfId="4205" xr:uid="{00000000-0005-0000-0000-0000BC5F0000}"/>
    <cellStyle name="40% - Accent2 17 3 2" xfId="8788" xr:uid="{00000000-0005-0000-0000-0000BD5F0000}"/>
    <cellStyle name="40% - Accent2 17 3 2 2" xfId="19885" xr:uid="{00000000-0005-0000-0000-0000BE5F0000}"/>
    <cellStyle name="40% - Accent2 17 3 2 2 2" xfId="42149" xr:uid="{00000000-0005-0000-0000-0000BF5F0000}"/>
    <cellStyle name="40% - Accent2 17 3 2 3" xfId="31057" xr:uid="{00000000-0005-0000-0000-0000C05F0000}"/>
    <cellStyle name="40% - Accent2 17 3 3" xfId="15302" xr:uid="{00000000-0005-0000-0000-0000C15F0000}"/>
    <cellStyle name="40% - Accent2 17 3 3 2" xfId="37567" xr:uid="{00000000-0005-0000-0000-0000C25F0000}"/>
    <cellStyle name="40% - Accent2 17 3 4" xfId="26475" xr:uid="{00000000-0005-0000-0000-0000C35F0000}"/>
    <cellStyle name="40% - Accent2 17 4" xfId="2396" xr:uid="{00000000-0005-0000-0000-0000C45F0000}"/>
    <cellStyle name="40% - Accent2 17 4 2" xfId="6979" xr:uid="{00000000-0005-0000-0000-0000C55F0000}"/>
    <cellStyle name="40% - Accent2 17 4 2 2" xfId="18076" xr:uid="{00000000-0005-0000-0000-0000C65F0000}"/>
    <cellStyle name="40% - Accent2 17 4 2 2 2" xfId="40340" xr:uid="{00000000-0005-0000-0000-0000C75F0000}"/>
    <cellStyle name="40% - Accent2 17 4 2 3" xfId="29248" xr:uid="{00000000-0005-0000-0000-0000C85F0000}"/>
    <cellStyle name="40% - Accent2 17 4 3" xfId="13493" xr:uid="{00000000-0005-0000-0000-0000C95F0000}"/>
    <cellStyle name="40% - Accent2 17 4 3 2" xfId="35758" xr:uid="{00000000-0005-0000-0000-0000CA5F0000}"/>
    <cellStyle name="40% - Accent2 17 4 4" xfId="24666" xr:uid="{00000000-0005-0000-0000-0000CB5F0000}"/>
    <cellStyle name="40% - Accent2 17 5" xfId="5130" xr:uid="{00000000-0005-0000-0000-0000CC5F0000}"/>
    <cellStyle name="40% - Accent2 17 5 2" xfId="16227" xr:uid="{00000000-0005-0000-0000-0000CD5F0000}"/>
    <cellStyle name="40% - Accent2 17 5 2 2" xfId="38491" xr:uid="{00000000-0005-0000-0000-0000CE5F0000}"/>
    <cellStyle name="40% - Accent2 17 5 3" xfId="27399" xr:uid="{00000000-0005-0000-0000-0000CF5F0000}"/>
    <cellStyle name="40% - Accent2 17 6" xfId="11642" xr:uid="{00000000-0005-0000-0000-0000D05F0000}"/>
    <cellStyle name="40% - Accent2 17 6 2" xfId="33908" xr:uid="{00000000-0005-0000-0000-0000D15F0000}"/>
    <cellStyle name="40% - Accent2 17 7" xfId="22816" xr:uid="{00000000-0005-0000-0000-0000D25F0000}"/>
    <cellStyle name="40% - Accent2 170" xfId="11038" xr:uid="{00000000-0005-0000-0000-0000D35F0000}"/>
    <cellStyle name="40% - Accent2 170 2" xfId="33306" xr:uid="{00000000-0005-0000-0000-0000D45F0000}"/>
    <cellStyle name="40% - Accent2 171" xfId="11051" xr:uid="{00000000-0005-0000-0000-0000D55F0000}"/>
    <cellStyle name="40% - Accent2 171 2" xfId="33319" xr:uid="{00000000-0005-0000-0000-0000D65F0000}"/>
    <cellStyle name="40% - Accent2 172" xfId="11064" xr:uid="{00000000-0005-0000-0000-0000D75F0000}"/>
    <cellStyle name="40% - Accent2 172 2" xfId="33332" xr:uid="{00000000-0005-0000-0000-0000D85F0000}"/>
    <cellStyle name="40% - Accent2 173" xfId="11077" xr:uid="{00000000-0005-0000-0000-0000D95F0000}"/>
    <cellStyle name="40% - Accent2 173 2" xfId="33345" xr:uid="{00000000-0005-0000-0000-0000DA5F0000}"/>
    <cellStyle name="40% - Accent2 174" xfId="11090" xr:uid="{00000000-0005-0000-0000-0000DB5F0000}"/>
    <cellStyle name="40% - Accent2 174 2" xfId="33358" xr:uid="{00000000-0005-0000-0000-0000DC5F0000}"/>
    <cellStyle name="40% - Accent2 175" xfId="11103" xr:uid="{00000000-0005-0000-0000-0000DD5F0000}"/>
    <cellStyle name="40% - Accent2 175 2" xfId="33371" xr:uid="{00000000-0005-0000-0000-0000DE5F0000}"/>
    <cellStyle name="40% - Accent2 176" xfId="11116" xr:uid="{00000000-0005-0000-0000-0000DF5F0000}"/>
    <cellStyle name="40% - Accent2 176 2" xfId="33384" xr:uid="{00000000-0005-0000-0000-0000E05F0000}"/>
    <cellStyle name="40% - Accent2 177" xfId="11129" xr:uid="{00000000-0005-0000-0000-0000E15F0000}"/>
    <cellStyle name="40% - Accent2 177 2" xfId="33397" xr:uid="{00000000-0005-0000-0000-0000E25F0000}"/>
    <cellStyle name="40% - Accent2 178" xfId="11142" xr:uid="{00000000-0005-0000-0000-0000E35F0000}"/>
    <cellStyle name="40% - Accent2 178 2" xfId="33410" xr:uid="{00000000-0005-0000-0000-0000E45F0000}"/>
    <cellStyle name="40% - Accent2 179" xfId="11155" xr:uid="{00000000-0005-0000-0000-0000E55F0000}"/>
    <cellStyle name="40% - Accent2 179 2" xfId="33423" xr:uid="{00000000-0005-0000-0000-0000E65F0000}"/>
    <cellStyle name="40% - Accent2 18" xfId="539" xr:uid="{00000000-0005-0000-0000-0000E75F0000}"/>
    <cellStyle name="40% - Accent2 18 2" xfId="1476" xr:uid="{00000000-0005-0000-0000-0000E85F0000}"/>
    <cellStyle name="40% - Accent2 18 2 2" xfId="3294" xr:uid="{00000000-0005-0000-0000-0000E95F0000}"/>
    <cellStyle name="40% - Accent2 18 2 2 2" xfId="7877" xr:uid="{00000000-0005-0000-0000-0000EA5F0000}"/>
    <cellStyle name="40% - Accent2 18 2 2 2 2" xfId="18974" xr:uid="{00000000-0005-0000-0000-0000EB5F0000}"/>
    <cellStyle name="40% - Accent2 18 2 2 2 2 2" xfId="41238" xr:uid="{00000000-0005-0000-0000-0000EC5F0000}"/>
    <cellStyle name="40% - Accent2 18 2 2 2 3" xfId="30146" xr:uid="{00000000-0005-0000-0000-0000ED5F0000}"/>
    <cellStyle name="40% - Accent2 18 2 2 3" xfId="14391" xr:uid="{00000000-0005-0000-0000-0000EE5F0000}"/>
    <cellStyle name="40% - Accent2 18 2 2 3 2" xfId="36656" xr:uid="{00000000-0005-0000-0000-0000EF5F0000}"/>
    <cellStyle name="40% - Accent2 18 2 2 4" xfId="25564" xr:uid="{00000000-0005-0000-0000-0000F05F0000}"/>
    <cellStyle name="40% - Accent2 18 2 3" xfId="6068" xr:uid="{00000000-0005-0000-0000-0000F15F0000}"/>
    <cellStyle name="40% - Accent2 18 2 3 2" xfId="17165" xr:uid="{00000000-0005-0000-0000-0000F25F0000}"/>
    <cellStyle name="40% - Accent2 18 2 3 2 2" xfId="39429" xr:uid="{00000000-0005-0000-0000-0000F35F0000}"/>
    <cellStyle name="40% - Accent2 18 2 3 3" xfId="28337" xr:uid="{00000000-0005-0000-0000-0000F45F0000}"/>
    <cellStyle name="40% - Accent2 18 2 4" xfId="12581" xr:uid="{00000000-0005-0000-0000-0000F55F0000}"/>
    <cellStyle name="40% - Accent2 18 2 4 2" xfId="34846" xr:uid="{00000000-0005-0000-0000-0000F65F0000}"/>
    <cellStyle name="40% - Accent2 18 2 5" xfId="23754" xr:uid="{00000000-0005-0000-0000-0000F75F0000}"/>
    <cellStyle name="40% - Accent2 18 3" xfId="4218" xr:uid="{00000000-0005-0000-0000-0000F85F0000}"/>
    <cellStyle name="40% - Accent2 18 3 2" xfId="8801" xr:uid="{00000000-0005-0000-0000-0000F95F0000}"/>
    <cellStyle name="40% - Accent2 18 3 2 2" xfId="19898" xr:uid="{00000000-0005-0000-0000-0000FA5F0000}"/>
    <cellStyle name="40% - Accent2 18 3 2 2 2" xfId="42162" xr:uid="{00000000-0005-0000-0000-0000FB5F0000}"/>
    <cellStyle name="40% - Accent2 18 3 2 3" xfId="31070" xr:uid="{00000000-0005-0000-0000-0000FC5F0000}"/>
    <cellStyle name="40% - Accent2 18 3 3" xfId="15315" xr:uid="{00000000-0005-0000-0000-0000FD5F0000}"/>
    <cellStyle name="40% - Accent2 18 3 3 2" xfId="37580" xr:uid="{00000000-0005-0000-0000-0000FE5F0000}"/>
    <cellStyle name="40% - Accent2 18 3 4" xfId="26488" xr:uid="{00000000-0005-0000-0000-0000FF5F0000}"/>
    <cellStyle name="40% - Accent2 18 4" xfId="2409" xr:uid="{00000000-0005-0000-0000-000000600000}"/>
    <cellStyle name="40% - Accent2 18 4 2" xfId="6992" xr:uid="{00000000-0005-0000-0000-000001600000}"/>
    <cellStyle name="40% - Accent2 18 4 2 2" xfId="18089" xr:uid="{00000000-0005-0000-0000-000002600000}"/>
    <cellStyle name="40% - Accent2 18 4 2 2 2" xfId="40353" xr:uid="{00000000-0005-0000-0000-000003600000}"/>
    <cellStyle name="40% - Accent2 18 4 2 3" xfId="29261" xr:uid="{00000000-0005-0000-0000-000004600000}"/>
    <cellStyle name="40% - Accent2 18 4 3" xfId="13506" xr:uid="{00000000-0005-0000-0000-000005600000}"/>
    <cellStyle name="40% - Accent2 18 4 3 2" xfId="35771" xr:uid="{00000000-0005-0000-0000-000006600000}"/>
    <cellStyle name="40% - Accent2 18 4 4" xfId="24679" xr:uid="{00000000-0005-0000-0000-000007600000}"/>
    <cellStyle name="40% - Accent2 18 5" xfId="5143" xr:uid="{00000000-0005-0000-0000-000008600000}"/>
    <cellStyle name="40% - Accent2 18 5 2" xfId="16240" xr:uid="{00000000-0005-0000-0000-000009600000}"/>
    <cellStyle name="40% - Accent2 18 5 2 2" xfId="38504" xr:uid="{00000000-0005-0000-0000-00000A600000}"/>
    <cellStyle name="40% - Accent2 18 5 3" xfId="27412" xr:uid="{00000000-0005-0000-0000-00000B600000}"/>
    <cellStyle name="40% - Accent2 18 6" xfId="11655" xr:uid="{00000000-0005-0000-0000-00000C600000}"/>
    <cellStyle name="40% - Accent2 18 6 2" xfId="33921" xr:uid="{00000000-0005-0000-0000-00000D600000}"/>
    <cellStyle name="40% - Accent2 18 7" xfId="22829" xr:uid="{00000000-0005-0000-0000-00000E600000}"/>
    <cellStyle name="40% - Accent2 180" xfId="11168" xr:uid="{00000000-0005-0000-0000-00000F600000}"/>
    <cellStyle name="40% - Accent2 180 2" xfId="33436" xr:uid="{00000000-0005-0000-0000-000010600000}"/>
    <cellStyle name="40% - Accent2 181" xfId="11209" xr:uid="{00000000-0005-0000-0000-000011600000}"/>
    <cellStyle name="40% - Accent2 181 2" xfId="33476" xr:uid="{00000000-0005-0000-0000-000012600000}"/>
    <cellStyle name="40% - Accent2 182" xfId="21939" xr:uid="{00000000-0005-0000-0000-000013600000}"/>
    <cellStyle name="40% - Accent2 182 2" xfId="44203" xr:uid="{00000000-0005-0000-0000-000014600000}"/>
    <cellStyle name="40% - Accent2 183" xfId="21952" xr:uid="{00000000-0005-0000-0000-000015600000}"/>
    <cellStyle name="40% - Accent2 183 2" xfId="44216" xr:uid="{00000000-0005-0000-0000-000016600000}"/>
    <cellStyle name="40% - Accent2 184" xfId="21966" xr:uid="{00000000-0005-0000-0000-000017600000}"/>
    <cellStyle name="40% - Accent2 184 2" xfId="44230" xr:uid="{00000000-0005-0000-0000-000018600000}"/>
    <cellStyle name="40% - Accent2 185" xfId="21979" xr:uid="{00000000-0005-0000-0000-000019600000}"/>
    <cellStyle name="40% - Accent2 185 2" xfId="44243" xr:uid="{00000000-0005-0000-0000-00001A600000}"/>
    <cellStyle name="40% - Accent2 186" xfId="21992" xr:uid="{00000000-0005-0000-0000-00001B600000}"/>
    <cellStyle name="40% - Accent2 186 2" xfId="44256" xr:uid="{00000000-0005-0000-0000-00001C600000}"/>
    <cellStyle name="40% - Accent2 187" xfId="22005" xr:uid="{00000000-0005-0000-0000-00001D600000}"/>
    <cellStyle name="40% - Accent2 187 2" xfId="44269" xr:uid="{00000000-0005-0000-0000-00001E600000}"/>
    <cellStyle name="40% - Accent2 188" xfId="22018" xr:uid="{00000000-0005-0000-0000-00001F600000}"/>
    <cellStyle name="40% - Accent2 188 2" xfId="44282" xr:uid="{00000000-0005-0000-0000-000020600000}"/>
    <cellStyle name="40% - Accent2 189" xfId="22031" xr:uid="{00000000-0005-0000-0000-000021600000}"/>
    <cellStyle name="40% - Accent2 189 2" xfId="44295" xr:uid="{00000000-0005-0000-0000-000022600000}"/>
    <cellStyle name="40% - Accent2 19" xfId="552" xr:uid="{00000000-0005-0000-0000-000023600000}"/>
    <cellStyle name="40% - Accent2 19 2" xfId="1489" xr:uid="{00000000-0005-0000-0000-000024600000}"/>
    <cellStyle name="40% - Accent2 19 2 2" xfId="3307" xr:uid="{00000000-0005-0000-0000-000025600000}"/>
    <cellStyle name="40% - Accent2 19 2 2 2" xfId="7890" xr:uid="{00000000-0005-0000-0000-000026600000}"/>
    <cellStyle name="40% - Accent2 19 2 2 2 2" xfId="18987" xr:uid="{00000000-0005-0000-0000-000027600000}"/>
    <cellStyle name="40% - Accent2 19 2 2 2 2 2" xfId="41251" xr:uid="{00000000-0005-0000-0000-000028600000}"/>
    <cellStyle name="40% - Accent2 19 2 2 2 3" xfId="30159" xr:uid="{00000000-0005-0000-0000-000029600000}"/>
    <cellStyle name="40% - Accent2 19 2 2 3" xfId="14404" xr:uid="{00000000-0005-0000-0000-00002A600000}"/>
    <cellStyle name="40% - Accent2 19 2 2 3 2" xfId="36669" xr:uid="{00000000-0005-0000-0000-00002B600000}"/>
    <cellStyle name="40% - Accent2 19 2 2 4" xfId="25577" xr:uid="{00000000-0005-0000-0000-00002C600000}"/>
    <cellStyle name="40% - Accent2 19 2 3" xfId="6081" xr:uid="{00000000-0005-0000-0000-00002D600000}"/>
    <cellStyle name="40% - Accent2 19 2 3 2" xfId="17178" xr:uid="{00000000-0005-0000-0000-00002E600000}"/>
    <cellStyle name="40% - Accent2 19 2 3 2 2" xfId="39442" xr:uid="{00000000-0005-0000-0000-00002F600000}"/>
    <cellStyle name="40% - Accent2 19 2 3 3" xfId="28350" xr:uid="{00000000-0005-0000-0000-000030600000}"/>
    <cellStyle name="40% - Accent2 19 2 4" xfId="12594" xr:uid="{00000000-0005-0000-0000-000031600000}"/>
    <cellStyle name="40% - Accent2 19 2 4 2" xfId="34859" xr:uid="{00000000-0005-0000-0000-000032600000}"/>
    <cellStyle name="40% - Accent2 19 2 5" xfId="23767" xr:uid="{00000000-0005-0000-0000-000033600000}"/>
    <cellStyle name="40% - Accent2 19 3" xfId="4231" xr:uid="{00000000-0005-0000-0000-000034600000}"/>
    <cellStyle name="40% - Accent2 19 3 2" xfId="8814" xr:uid="{00000000-0005-0000-0000-000035600000}"/>
    <cellStyle name="40% - Accent2 19 3 2 2" xfId="19911" xr:uid="{00000000-0005-0000-0000-000036600000}"/>
    <cellStyle name="40% - Accent2 19 3 2 2 2" xfId="42175" xr:uid="{00000000-0005-0000-0000-000037600000}"/>
    <cellStyle name="40% - Accent2 19 3 2 3" xfId="31083" xr:uid="{00000000-0005-0000-0000-000038600000}"/>
    <cellStyle name="40% - Accent2 19 3 3" xfId="15328" xr:uid="{00000000-0005-0000-0000-000039600000}"/>
    <cellStyle name="40% - Accent2 19 3 3 2" xfId="37593" xr:uid="{00000000-0005-0000-0000-00003A600000}"/>
    <cellStyle name="40% - Accent2 19 3 4" xfId="26501" xr:uid="{00000000-0005-0000-0000-00003B600000}"/>
    <cellStyle name="40% - Accent2 19 4" xfId="2422" xr:uid="{00000000-0005-0000-0000-00003C600000}"/>
    <cellStyle name="40% - Accent2 19 4 2" xfId="7005" xr:uid="{00000000-0005-0000-0000-00003D600000}"/>
    <cellStyle name="40% - Accent2 19 4 2 2" xfId="18102" xr:uid="{00000000-0005-0000-0000-00003E600000}"/>
    <cellStyle name="40% - Accent2 19 4 2 2 2" xfId="40366" xr:uid="{00000000-0005-0000-0000-00003F600000}"/>
    <cellStyle name="40% - Accent2 19 4 2 3" xfId="29274" xr:uid="{00000000-0005-0000-0000-000040600000}"/>
    <cellStyle name="40% - Accent2 19 4 3" xfId="13519" xr:uid="{00000000-0005-0000-0000-000041600000}"/>
    <cellStyle name="40% - Accent2 19 4 3 2" xfId="35784" xr:uid="{00000000-0005-0000-0000-000042600000}"/>
    <cellStyle name="40% - Accent2 19 4 4" xfId="24692" xr:uid="{00000000-0005-0000-0000-000043600000}"/>
    <cellStyle name="40% - Accent2 19 5" xfId="5156" xr:uid="{00000000-0005-0000-0000-000044600000}"/>
    <cellStyle name="40% - Accent2 19 5 2" xfId="16253" xr:uid="{00000000-0005-0000-0000-000045600000}"/>
    <cellStyle name="40% - Accent2 19 5 2 2" xfId="38517" xr:uid="{00000000-0005-0000-0000-000046600000}"/>
    <cellStyle name="40% - Accent2 19 5 3" xfId="27425" xr:uid="{00000000-0005-0000-0000-000047600000}"/>
    <cellStyle name="40% - Accent2 19 6" xfId="11668" xr:uid="{00000000-0005-0000-0000-000048600000}"/>
    <cellStyle name="40% - Accent2 19 6 2" xfId="33934" xr:uid="{00000000-0005-0000-0000-000049600000}"/>
    <cellStyle name="40% - Accent2 19 7" xfId="22842" xr:uid="{00000000-0005-0000-0000-00004A600000}"/>
    <cellStyle name="40% - Accent2 190" xfId="22044" xr:uid="{00000000-0005-0000-0000-00004B600000}"/>
    <cellStyle name="40% - Accent2 190 2" xfId="44308" xr:uid="{00000000-0005-0000-0000-00004C600000}"/>
    <cellStyle name="40% - Accent2 191" xfId="22057" xr:uid="{00000000-0005-0000-0000-00004D600000}"/>
    <cellStyle name="40% - Accent2 191 2" xfId="44321" xr:uid="{00000000-0005-0000-0000-00004E600000}"/>
    <cellStyle name="40% - Accent2 192" xfId="22070" xr:uid="{00000000-0005-0000-0000-00004F600000}"/>
    <cellStyle name="40% - Accent2 192 2" xfId="44334" xr:uid="{00000000-0005-0000-0000-000050600000}"/>
    <cellStyle name="40% - Accent2 193" xfId="22083" xr:uid="{00000000-0005-0000-0000-000051600000}"/>
    <cellStyle name="40% - Accent2 193 2" xfId="44347" xr:uid="{00000000-0005-0000-0000-000052600000}"/>
    <cellStyle name="40% - Accent2 194" xfId="22096" xr:uid="{00000000-0005-0000-0000-000053600000}"/>
    <cellStyle name="40% - Accent2 194 2" xfId="44360" xr:uid="{00000000-0005-0000-0000-000054600000}"/>
    <cellStyle name="40% - Accent2 195" xfId="22109" xr:uid="{00000000-0005-0000-0000-000055600000}"/>
    <cellStyle name="40% - Accent2 195 2" xfId="44373" xr:uid="{00000000-0005-0000-0000-000056600000}"/>
    <cellStyle name="40% - Accent2 196" xfId="22122" xr:uid="{00000000-0005-0000-0000-000057600000}"/>
    <cellStyle name="40% - Accent2 196 2" xfId="44386" xr:uid="{00000000-0005-0000-0000-000058600000}"/>
    <cellStyle name="40% - Accent2 197" xfId="22135" xr:uid="{00000000-0005-0000-0000-000059600000}"/>
    <cellStyle name="40% - Accent2 197 2" xfId="44399" xr:uid="{00000000-0005-0000-0000-00005A600000}"/>
    <cellStyle name="40% - Accent2 198" xfId="22148" xr:uid="{00000000-0005-0000-0000-00005B600000}"/>
    <cellStyle name="40% - Accent2 198 2" xfId="44412" xr:uid="{00000000-0005-0000-0000-00005C600000}"/>
    <cellStyle name="40% - Accent2 199" xfId="22161" xr:uid="{00000000-0005-0000-0000-00005D600000}"/>
    <cellStyle name="40% - Accent2 199 2" xfId="44425" xr:uid="{00000000-0005-0000-0000-00005E600000}"/>
    <cellStyle name="40% - Accent2 2" xfId="15" xr:uid="{00000000-0005-0000-0000-00005F600000}"/>
    <cellStyle name="40% - Accent2 2 10" xfId="9595" xr:uid="{00000000-0005-0000-0000-000060600000}"/>
    <cellStyle name="40% - Accent2 2 10 2" xfId="20691" xr:uid="{00000000-0005-0000-0000-000061600000}"/>
    <cellStyle name="40% - Accent2 2 10 2 2" xfId="42955" xr:uid="{00000000-0005-0000-0000-000062600000}"/>
    <cellStyle name="40% - Accent2 2 10 3" xfId="31863" xr:uid="{00000000-0005-0000-0000-000063600000}"/>
    <cellStyle name="40% - Accent2 2 11" xfId="9621" xr:uid="{00000000-0005-0000-0000-000064600000}"/>
    <cellStyle name="40% - Accent2 2 11 2" xfId="20717" xr:uid="{00000000-0005-0000-0000-000065600000}"/>
    <cellStyle name="40% - Accent2 2 11 2 2" xfId="42981" xr:uid="{00000000-0005-0000-0000-000066600000}"/>
    <cellStyle name="40% - Accent2 2 11 3" xfId="31889" xr:uid="{00000000-0005-0000-0000-000067600000}"/>
    <cellStyle name="40% - Accent2 2 12" xfId="9647" xr:uid="{00000000-0005-0000-0000-000068600000}"/>
    <cellStyle name="40% - Accent2 2 12 2" xfId="20743" xr:uid="{00000000-0005-0000-0000-000069600000}"/>
    <cellStyle name="40% - Accent2 2 12 2 2" xfId="43007" xr:uid="{00000000-0005-0000-0000-00006A600000}"/>
    <cellStyle name="40% - Accent2 2 12 3" xfId="31915" xr:uid="{00000000-0005-0000-0000-00006B600000}"/>
    <cellStyle name="40% - Accent2 2 13" xfId="9673" xr:uid="{00000000-0005-0000-0000-00006C600000}"/>
    <cellStyle name="40% - Accent2 2 13 2" xfId="20769" xr:uid="{00000000-0005-0000-0000-00006D600000}"/>
    <cellStyle name="40% - Accent2 2 13 2 2" xfId="43033" xr:uid="{00000000-0005-0000-0000-00006E600000}"/>
    <cellStyle name="40% - Accent2 2 13 3" xfId="31941" xr:uid="{00000000-0005-0000-0000-00006F600000}"/>
    <cellStyle name="40% - Accent2 2 14" xfId="9699" xr:uid="{00000000-0005-0000-0000-000070600000}"/>
    <cellStyle name="40% - Accent2 2 14 2" xfId="20795" xr:uid="{00000000-0005-0000-0000-000071600000}"/>
    <cellStyle name="40% - Accent2 2 14 2 2" xfId="43059" xr:uid="{00000000-0005-0000-0000-000072600000}"/>
    <cellStyle name="40% - Accent2 2 14 3" xfId="31967" xr:uid="{00000000-0005-0000-0000-000073600000}"/>
    <cellStyle name="40% - Accent2 2 15" xfId="9725" xr:uid="{00000000-0005-0000-0000-000074600000}"/>
    <cellStyle name="40% - Accent2 2 15 2" xfId="20821" xr:uid="{00000000-0005-0000-0000-000075600000}"/>
    <cellStyle name="40% - Accent2 2 15 2 2" xfId="43085" xr:uid="{00000000-0005-0000-0000-000076600000}"/>
    <cellStyle name="40% - Accent2 2 15 3" xfId="31993" xr:uid="{00000000-0005-0000-0000-000077600000}"/>
    <cellStyle name="40% - Accent2 2 16" xfId="9751" xr:uid="{00000000-0005-0000-0000-000078600000}"/>
    <cellStyle name="40% - Accent2 2 16 2" xfId="20847" xr:uid="{00000000-0005-0000-0000-000079600000}"/>
    <cellStyle name="40% - Accent2 2 16 2 2" xfId="43111" xr:uid="{00000000-0005-0000-0000-00007A600000}"/>
    <cellStyle name="40% - Accent2 2 16 3" xfId="32019" xr:uid="{00000000-0005-0000-0000-00007B600000}"/>
    <cellStyle name="40% - Accent2 2 17" xfId="9777" xr:uid="{00000000-0005-0000-0000-00007C600000}"/>
    <cellStyle name="40% - Accent2 2 17 2" xfId="20873" xr:uid="{00000000-0005-0000-0000-00007D600000}"/>
    <cellStyle name="40% - Accent2 2 17 2 2" xfId="43137" xr:uid="{00000000-0005-0000-0000-00007E600000}"/>
    <cellStyle name="40% - Accent2 2 17 3" xfId="32045" xr:uid="{00000000-0005-0000-0000-00007F600000}"/>
    <cellStyle name="40% - Accent2 2 18" xfId="9803" xr:uid="{00000000-0005-0000-0000-000080600000}"/>
    <cellStyle name="40% - Accent2 2 18 2" xfId="20899" xr:uid="{00000000-0005-0000-0000-000081600000}"/>
    <cellStyle name="40% - Accent2 2 18 2 2" xfId="43163" xr:uid="{00000000-0005-0000-0000-000082600000}"/>
    <cellStyle name="40% - Accent2 2 18 3" xfId="32071" xr:uid="{00000000-0005-0000-0000-000083600000}"/>
    <cellStyle name="40% - Accent2 2 19" xfId="9829" xr:uid="{00000000-0005-0000-0000-000084600000}"/>
    <cellStyle name="40% - Accent2 2 19 2" xfId="20925" xr:uid="{00000000-0005-0000-0000-000085600000}"/>
    <cellStyle name="40% - Accent2 2 19 2 2" xfId="43189" xr:uid="{00000000-0005-0000-0000-000086600000}"/>
    <cellStyle name="40% - Accent2 2 19 3" xfId="32097" xr:uid="{00000000-0005-0000-0000-000087600000}"/>
    <cellStyle name="40% - Accent2 2 2" xfId="104" xr:uid="{00000000-0005-0000-0000-000088600000}"/>
    <cellStyle name="40% - Accent2 2 2 2" xfId="3086" xr:uid="{00000000-0005-0000-0000-000089600000}"/>
    <cellStyle name="40% - Accent2 2 2 2 2" xfId="7669" xr:uid="{00000000-0005-0000-0000-00008A600000}"/>
    <cellStyle name="40% - Accent2 2 2 2 2 2" xfId="18766" xr:uid="{00000000-0005-0000-0000-00008B600000}"/>
    <cellStyle name="40% - Accent2 2 2 2 2 2 2" xfId="41030" xr:uid="{00000000-0005-0000-0000-00008C600000}"/>
    <cellStyle name="40% - Accent2 2 2 2 2 3" xfId="29938" xr:uid="{00000000-0005-0000-0000-00008D600000}"/>
    <cellStyle name="40% - Accent2 2 2 2 3" xfId="14183" xr:uid="{00000000-0005-0000-0000-00008E600000}"/>
    <cellStyle name="40% - Accent2 2 2 2 3 2" xfId="36448" xr:uid="{00000000-0005-0000-0000-00008F600000}"/>
    <cellStyle name="40% - Accent2 2 2 2 4" xfId="25356" xr:uid="{00000000-0005-0000-0000-000090600000}"/>
    <cellStyle name="40% - Accent2 2 2 3" xfId="5860" xr:uid="{00000000-0005-0000-0000-000091600000}"/>
    <cellStyle name="40% - Accent2 2 2 3 2" xfId="16957" xr:uid="{00000000-0005-0000-0000-000092600000}"/>
    <cellStyle name="40% - Accent2 2 2 3 2 2" xfId="39221" xr:uid="{00000000-0005-0000-0000-000093600000}"/>
    <cellStyle name="40% - Accent2 2 2 3 3" xfId="28129" xr:uid="{00000000-0005-0000-0000-000094600000}"/>
    <cellStyle name="40% - Accent2 2 2 4" xfId="1266" xr:uid="{00000000-0005-0000-0000-000095600000}"/>
    <cellStyle name="40% - Accent2 2 2 4 2" xfId="12373" xr:uid="{00000000-0005-0000-0000-000096600000}"/>
    <cellStyle name="40% - Accent2 2 2 4 2 2" xfId="34638" xr:uid="{00000000-0005-0000-0000-000097600000}"/>
    <cellStyle name="40% - Accent2 2 2 4 3" xfId="23546" xr:uid="{00000000-0005-0000-0000-000098600000}"/>
    <cellStyle name="40% - Accent2 2 2 5" xfId="11226" xr:uid="{00000000-0005-0000-0000-000099600000}"/>
    <cellStyle name="40% - Accent2 2 2 5 2" xfId="33493" xr:uid="{00000000-0005-0000-0000-00009A600000}"/>
    <cellStyle name="40% - Accent2 2 2 6" xfId="22401" xr:uid="{00000000-0005-0000-0000-00009B600000}"/>
    <cellStyle name="40% - Accent2 2 20" xfId="9855" xr:uid="{00000000-0005-0000-0000-00009C600000}"/>
    <cellStyle name="40% - Accent2 2 20 2" xfId="20951" xr:uid="{00000000-0005-0000-0000-00009D600000}"/>
    <cellStyle name="40% - Accent2 2 20 2 2" xfId="43215" xr:uid="{00000000-0005-0000-0000-00009E600000}"/>
    <cellStyle name="40% - Accent2 2 20 3" xfId="32123" xr:uid="{00000000-0005-0000-0000-00009F600000}"/>
    <cellStyle name="40% - Accent2 2 21" xfId="9881" xr:uid="{00000000-0005-0000-0000-0000A0600000}"/>
    <cellStyle name="40% - Accent2 2 21 2" xfId="20977" xr:uid="{00000000-0005-0000-0000-0000A1600000}"/>
    <cellStyle name="40% - Accent2 2 21 2 2" xfId="43241" xr:uid="{00000000-0005-0000-0000-0000A2600000}"/>
    <cellStyle name="40% - Accent2 2 21 3" xfId="32149" xr:uid="{00000000-0005-0000-0000-0000A3600000}"/>
    <cellStyle name="40% - Accent2 2 22" xfId="9920" xr:uid="{00000000-0005-0000-0000-0000A4600000}"/>
    <cellStyle name="40% - Accent2 2 22 2" xfId="21016" xr:uid="{00000000-0005-0000-0000-0000A5600000}"/>
    <cellStyle name="40% - Accent2 2 22 2 2" xfId="43280" xr:uid="{00000000-0005-0000-0000-0000A6600000}"/>
    <cellStyle name="40% - Accent2 2 22 3" xfId="32188" xr:uid="{00000000-0005-0000-0000-0000A7600000}"/>
    <cellStyle name="40% - Accent2 2 23" xfId="10258" xr:uid="{00000000-0005-0000-0000-0000A8600000}"/>
    <cellStyle name="40% - Accent2 2 23 2" xfId="21354" xr:uid="{00000000-0005-0000-0000-0000A9600000}"/>
    <cellStyle name="40% - Accent2 2 23 2 2" xfId="43618" xr:uid="{00000000-0005-0000-0000-0000AA600000}"/>
    <cellStyle name="40% - Accent2 2 23 3" xfId="32526" xr:uid="{00000000-0005-0000-0000-0000AB600000}"/>
    <cellStyle name="40% - Accent2 2 24" xfId="10284" xr:uid="{00000000-0005-0000-0000-0000AC600000}"/>
    <cellStyle name="40% - Accent2 2 24 2" xfId="21380" xr:uid="{00000000-0005-0000-0000-0000AD600000}"/>
    <cellStyle name="40% - Accent2 2 24 2 2" xfId="43644" xr:uid="{00000000-0005-0000-0000-0000AE600000}"/>
    <cellStyle name="40% - Accent2 2 24 3" xfId="32552" xr:uid="{00000000-0005-0000-0000-0000AF600000}"/>
    <cellStyle name="40% - Accent2 2 25" xfId="10336" xr:uid="{00000000-0005-0000-0000-0000B0600000}"/>
    <cellStyle name="40% - Accent2 2 25 2" xfId="21432" xr:uid="{00000000-0005-0000-0000-0000B1600000}"/>
    <cellStyle name="40% - Accent2 2 25 2 2" xfId="43696" xr:uid="{00000000-0005-0000-0000-0000B2600000}"/>
    <cellStyle name="40% - Accent2 2 25 3" xfId="32604" xr:uid="{00000000-0005-0000-0000-0000B3600000}"/>
    <cellStyle name="40% - Accent2 2 26" xfId="10362" xr:uid="{00000000-0005-0000-0000-0000B4600000}"/>
    <cellStyle name="40% - Accent2 2 26 2" xfId="21458" xr:uid="{00000000-0005-0000-0000-0000B5600000}"/>
    <cellStyle name="40% - Accent2 2 26 2 2" xfId="43722" xr:uid="{00000000-0005-0000-0000-0000B6600000}"/>
    <cellStyle name="40% - Accent2 2 26 3" xfId="32630" xr:uid="{00000000-0005-0000-0000-0000B7600000}"/>
    <cellStyle name="40% - Accent2 2 27" xfId="10388" xr:uid="{00000000-0005-0000-0000-0000B8600000}"/>
    <cellStyle name="40% - Accent2 2 27 2" xfId="21484" xr:uid="{00000000-0005-0000-0000-0000B9600000}"/>
    <cellStyle name="40% - Accent2 2 27 2 2" xfId="43748" xr:uid="{00000000-0005-0000-0000-0000BA600000}"/>
    <cellStyle name="40% - Accent2 2 27 3" xfId="32656" xr:uid="{00000000-0005-0000-0000-0000BB600000}"/>
    <cellStyle name="40% - Accent2 2 28" xfId="10414" xr:uid="{00000000-0005-0000-0000-0000BC600000}"/>
    <cellStyle name="40% - Accent2 2 28 2" xfId="21510" xr:uid="{00000000-0005-0000-0000-0000BD600000}"/>
    <cellStyle name="40% - Accent2 2 28 2 2" xfId="43774" xr:uid="{00000000-0005-0000-0000-0000BE600000}"/>
    <cellStyle name="40% - Accent2 2 28 3" xfId="32682" xr:uid="{00000000-0005-0000-0000-0000BF600000}"/>
    <cellStyle name="40% - Accent2 2 29" xfId="10440" xr:uid="{00000000-0005-0000-0000-0000C0600000}"/>
    <cellStyle name="40% - Accent2 2 29 2" xfId="21536" xr:uid="{00000000-0005-0000-0000-0000C1600000}"/>
    <cellStyle name="40% - Accent2 2 29 2 2" xfId="43800" xr:uid="{00000000-0005-0000-0000-0000C2600000}"/>
    <cellStyle name="40% - Accent2 2 29 3" xfId="32708" xr:uid="{00000000-0005-0000-0000-0000C3600000}"/>
    <cellStyle name="40% - Accent2 2 3" xfId="141" xr:uid="{00000000-0005-0000-0000-0000C4600000}"/>
    <cellStyle name="40% - Accent2 2 3 2" xfId="8593" xr:uid="{00000000-0005-0000-0000-0000C5600000}"/>
    <cellStyle name="40% - Accent2 2 3 2 2" xfId="19690" xr:uid="{00000000-0005-0000-0000-0000C6600000}"/>
    <cellStyle name="40% - Accent2 2 3 2 2 2" xfId="41954" xr:uid="{00000000-0005-0000-0000-0000C7600000}"/>
    <cellStyle name="40% - Accent2 2 3 2 3" xfId="30862" xr:uid="{00000000-0005-0000-0000-0000C8600000}"/>
    <cellStyle name="40% - Accent2 2 3 3" xfId="4010" xr:uid="{00000000-0005-0000-0000-0000C9600000}"/>
    <cellStyle name="40% - Accent2 2 3 3 2" xfId="15107" xr:uid="{00000000-0005-0000-0000-0000CA600000}"/>
    <cellStyle name="40% - Accent2 2 3 3 2 2" xfId="37372" xr:uid="{00000000-0005-0000-0000-0000CB600000}"/>
    <cellStyle name="40% - Accent2 2 3 3 3" xfId="26280" xr:uid="{00000000-0005-0000-0000-0000CC600000}"/>
    <cellStyle name="40% - Accent2 2 3 4" xfId="11263" xr:uid="{00000000-0005-0000-0000-0000CD600000}"/>
    <cellStyle name="40% - Accent2 2 3 4 2" xfId="33529" xr:uid="{00000000-0005-0000-0000-0000CE600000}"/>
    <cellStyle name="40% - Accent2 2 3 5" xfId="22437" xr:uid="{00000000-0005-0000-0000-0000CF600000}"/>
    <cellStyle name="40% - Accent2 2 30" xfId="10466" xr:uid="{00000000-0005-0000-0000-0000D0600000}"/>
    <cellStyle name="40% - Accent2 2 30 2" xfId="21562" xr:uid="{00000000-0005-0000-0000-0000D1600000}"/>
    <cellStyle name="40% - Accent2 2 30 2 2" xfId="43826" xr:uid="{00000000-0005-0000-0000-0000D2600000}"/>
    <cellStyle name="40% - Accent2 2 30 3" xfId="32734" xr:uid="{00000000-0005-0000-0000-0000D3600000}"/>
    <cellStyle name="40% - Accent2 2 31" xfId="10492" xr:uid="{00000000-0005-0000-0000-0000D4600000}"/>
    <cellStyle name="40% - Accent2 2 31 2" xfId="21588" xr:uid="{00000000-0005-0000-0000-0000D5600000}"/>
    <cellStyle name="40% - Accent2 2 31 2 2" xfId="43852" xr:uid="{00000000-0005-0000-0000-0000D6600000}"/>
    <cellStyle name="40% - Accent2 2 31 3" xfId="32760" xr:uid="{00000000-0005-0000-0000-0000D7600000}"/>
    <cellStyle name="40% - Accent2 2 32" xfId="10518" xr:uid="{00000000-0005-0000-0000-0000D8600000}"/>
    <cellStyle name="40% - Accent2 2 32 2" xfId="21614" xr:uid="{00000000-0005-0000-0000-0000D9600000}"/>
    <cellStyle name="40% - Accent2 2 32 2 2" xfId="43878" xr:uid="{00000000-0005-0000-0000-0000DA600000}"/>
    <cellStyle name="40% - Accent2 2 32 3" xfId="32786" xr:uid="{00000000-0005-0000-0000-0000DB600000}"/>
    <cellStyle name="40% - Accent2 2 33" xfId="10596" xr:uid="{00000000-0005-0000-0000-0000DC600000}"/>
    <cellStyle name="40% - Accent2 2 33 2" xfId="21692" xr:uid="{00000000-0005-0000-0000-0000DD600000}"/>
    <cellStyle name="40% - Accent2 2 33 2 2" xfId="43956" xr:uid="{00000000-0005-0000-0000-0000DE600000}"/>
    <cellStyle name="40% - Accent2 2 33 3" xfId="32864" xr:uid="{00000000-0005-0000-0000-0000DF600000}"/>
    <cellStyle name="40% - Accent2 2 34" xfId="10778" xr:uid="{00000000-0005-0000-0000-0000E0600000}"/>
    <cellStyle name="40% - Accent2 2 34 2" xfId="21874" xr:uid="{00000000-0005-0000-0000-0000E1600000}"/>
    <cellStyle name="40% - Accent2 2 34 2 2" xfId="44138" xr:uid="{00000000-0005-0000-0000-0000E2600000}"/>
    <cellStyle name="40% - Accent2 2 34 3" xfId="33046" xr:uid="{00000000-0005-0000-0000-0000E3600000}"/>
    <cellStyle name="40% - Accent2 2 35" xfId="11193" xr:uid="{00000000-0005-0000-0000-0000E4600000}"/>
    <cellStyle name="40% - Accent2 2 35 2" xfId="33461" xr:uid="{00000000-0005-0000-0000-0000E5600000}"/>
    <cellStyle name="40% - Accent2 2 36" xfId="22369" xr:uid="{00000000-0005-0000-0000-0000E6600000}"/>
    <cellStyle name="40% - Accent2 2 4" xfId="168" xr:uid="{00000000-0005-0000-0000-0000E7600000}"/>
    <cellStyle name="40% - Accent2 2 4 2" xfId="6784" xr:uid="{00000000-0005-0000-0000-0000E8600000}"/>
    <cellStyle name="40% - Accent2 2 4 2 2" xfId="17881" xr:uid="{00000000-0005-0000-0000-0000E9600000}"/>
    <cellStyle name="40% - Accent2 2 4 2 2 2" xfId="40145" xr:uid="{00000000-0005-0000-0000-0000EA600000}"/>
    <cellStyle name="40% - Accent2 2 4 2 3" xfId="29053" xr:uid="{00000000-0005-0000-0000-0000EB600000}"/>
    <cellStyle name="40% - Accent2 2 4 3" xfId="2201" xr:uid="{00000000-0005-0000-0000-0000EC600000}"/>
    <cellStyle name="40% - Accent2 2 4 3 2" xfId="13298" xr:uid="{00000000-0005-0000-0000-0000ED600000}"/>
    <cellStyle name="40% - Accent2 2 4 3 2 2" xfId="35563" xr:uid="{00000000-0005-0000-0000-0000EE600000}"/>
    <cellStyle name="40% - Accent2 2 4 3 3" xfId="24471" xr:uid="{00000000-0005-0000-0000-0000EF600000}"/>
    <cellStyle name="40% - Accent2 2 4 4" xfId="11289" xr:uid="{00000000-0005-0000-0000-0000F0600000}"/>
    <cellStyle name="40% - Accent2 2 4 4 2" xfId="33555" xr:uid="{00000000-0005-0000-0000-0000F1600000}"/>
    <cellStyle name="40% - Accent2 2 4 5" xfId="22463" xr:uid="{00000000-0005-0000-0000-0000F2600000}"/>
    <cellStyle name="40% - Accent2 2 5" xfId="272" xr:uid="{00000000-0005-0000-0000-0000F3600000}"/>
    <cellStyle name="40% - Accent2 2 5 2" xfId="9477" xr:uid="{00000000-0005-0000-0000-0000F4600000}"/>
    <cellStyle name="40% - Accent2 2 5 2 2" xfId="20574" xr:uid="{00000000-0005-0000-0000-0000F5600000}"/>
    <cellStyle name="40% - Accent2 2 5 2 2 2" xfId="42838" xr:uid="{00000000-0005-0000-0000-0000F6600000}"/>
    <cellStyle name="40% - Accent2 2 5 2 3" xfId="31746" xr:uid="{00000000-0005-0000-0000-0000F7600000}"/>
    <cellStyle name="40% - Accent2 2 5 3" xfId="4894" xr:uid="{00000000-0005-0000-0000-0000F8600000}"/>
    <cellStyle name="40% - Accent2 2 5 3 2" xfId="15991" xr:uid="{00000000-0005-0000-0000-0000F9600000}"/>
    <cellStyle name="40% - Accent2 2 5 3 2 2" xfId="38256" xr:uid="{00000000-0005-0000-0000-0000FA600000}"/>
    <cellStyle name="40% - Accent2 2 5 3 3" xfId="27164" xr:uid="{00000000-0005-0000-0000-0000FB600000}"/>
    <cellStyle name="40% - Accent2 2 5 4" xfId="11393" xr:uid="{00000000-0005-0000-0000-0000FC600000}"/>
    <cellStyle name="40% - Accent2 2 5 4 2" xfId="33659" xr:uid="{00000000-0005-0000-0000-0000FD600000}"/>
    <cellStyle name="40% - Accent2 2 5 5" xfId="22567" xr:uid="{00000000-0005-0000-0000-0000FE600000}"/>
    <cellStyle name="40% - Accent2 2 6" xfId="311" xr:uid="{00000000-0005-0000-0000-0000FF600000}"/>
    <cellStyle name="40% - Accent2 2 6 2" xfId="4935" xr:uid="{00000000-0005-0000-0000-000000610000}"/>
    <cellStyle name="40% - Accent2 2 6 2 2" xfId="16032" xr:uid="{00000000-0005-0000-0000-000001610000}"/>
    <cellStyle name="40% - Accent2 2 6 2 2 2" xfId="38296" xr:uid="{00000000-0005-0000-0000-000002610000}"/>
    <cellStyle name="40% - Accent2 2 6 2 3" xfId="27204" xr:uid="{00000000-0005-0000-0000-000003610000}"/>
    <cellStyle name="40% - Accent2 2 6 3" xfId="11432" xr:uid="{00000000-0005-0000-0000-000004610000}"/>
    <cellStyle name="40% - Accent2 2 6 3 2" xfId="33698" xr:uid="{00000000-0005-0000-0000-000005610000}"/>
    <cellStyle name="40% - Accent2 2 6 4" xfId="22606" xr:uid="{00000000-0005-0000-0000-000006610000}"/>
    <cellStyle name="40% - Accent2 2 7" xfId="340" xr:uid="{00000000-0005-0000-0000-000007610000}"/>
    <cellStyle name="40% - Accent2 2 7 2" xfId="11460" xr:uid="{00000000-0005-0000-0000-000008610000}"/>
    <cellStyle name="40% - Accent2 2 7 2 2" xfId="33726" xr:uid="{00000000-0005-0000-0000-000009610000}"/>
    <cellStyle name="40% - Accent2 2 7 3" xfId="22634" xr:uid="{00000000-0005-0000-0000-00000A610000}"/>
    <cellStyle name="40% - Accent2 2 8" xfId="9543" xr:uid="{00000000-0005-0000-0000-00000B610000}"/>
    <cellStyle name="40% - Accent2 2 8 2" xfId="20639" xr:uid="{00000000-0005-0000-0000-00000C610000}"/>
    <cellStyle name="40% - Accent2 2 8 2 2" xfId="42903" xr:uid="{00000000-0005-0000-0000-00000D610000}"/>
    <cellStyle name="40% - Accent2 2 8 3" xfId="31811" xr:uid="{00000000-0005-0000-0000-00000E610000}"/>
    <cellStyle name="40% - Accent2 2 9" xfId="9569" xr:uid="{00000000-0005-0000-0000-00000F610000}"/>
    <cellStyle name="40% - Accent2 2 9 2" xfId="20665" xr:uid="{00000000-0005-0000-0000-000010610000}"/>
    <cellStyle name="40% - Accent2 2 9 2 2" xfId="42929" xr:uid="{00000000-0005-0000-0000-000011610000}"/>
    <cellStyle name="40% - Accent2 2 9 3" xfId="31837" xr:uid="{00000000-0005-0000-0000-000012610000}"/>
    <cellStyle name="40% - Accent2 20" xfId="566" xr:uid="{00000000-0005-0000-0000-000013610000}"/>
    <cellStyle name="40% - Accent2 20 2" xfId="1503" xr:uid="{00000000-0005-0000-0000-000014610000}"/>
    <cellStyle name="40% - Accent2 20 2 2" xfId="3320" xr:uid="{00000000-0005-0000-0000-000015610000}"/>
    <cellStyle name="40% - Accent2 20 2 2 2" xfId="7903" xr:uid="{00000000-0005-0000-0000-000016610000}"/>
    <cellStyle name="40% - Accent2 20 2 2 2 2" xfId="19000" xr:uid="{00000000-0005-0000-0000-000017610000}"/>
    <cellStyle name="40% - Accent2 20 2 2 2 2 2" xfId="41264" xr:uid="{00000000-0005-0000-0000-000018610000}"/>
    <cellStyle name="40% - Accent2 20 2 2 2 3" xfId="30172" xr:uid="{00000000-0005-0000-0000-000019610000}"/>
    <cellStyle name="40% - Accent2 20 2 2 3" xfId="14417" xr:uid="{00000000-0005-0000-0000-00001A610000}"/>
    <cellStyle name="40% - Accent2 20 2 2 3 2" xfId="36682" xr:uid="{00000000-0005-0000-0000-00001B610000}"/>
    <cellStyle name="40% - Accent2 20 2 2 4" xfId="25590" xr:uid="{00000000-0005-0000-0000-00001C610000}"/>
    <cellStyle name="40% - Accent2 20 2 3" xfId="6094" xr:uid="{00000000-0005-0000-0000-00001D610000}"/>
    <cellStyle name="40% - Accent2 20 2 3 2" xfId="17191" xr:uid="{00000000-0005-0000-0000-00001E610000}"/>
    <cellStyle name="40% - Accent2 20 2 3 2 2" xfId="39455" xr:uid="{00000000-0005-0000-0000-00001F610000}"/>
    <cellStyle name="40% - Accent2 20 2 3 3" xfId="28363" xr:uid="{00000000-0005-0000-0000-000020610000}"/>
    <cellStyle name="40% - Accent2 20 2 4" xfId="12607" xr:uid="{00000000-0005-0000-0000-000021610000}"/>
    <cellStyle name="40% - Accent2 20 2 4 2" xfId="34872" xr:uid="{00000000-0005-0000-0000-000022610000}"/>
    <cellStyle name="40% - Accent2 20 2 5" xfId="23780" xr:uid="{00000000-0005-0000-0000-000023610000}"/>
    <cellStyle name="40% - Accent2 20 3" xfId="4244" xr:uid="{00000000-0005-0000-0000-000024610000}"/>
    <cellStyle name="40% - Accent2 20 3 2" xfId="8827" xr:uid="{00000000-0005-0000-0000-000025610000}"/>
    <cellStyle name="40% - Accent2 20 3 2 2" xfId="19924" xr:uid="{00000000-0005-0000-0000-000026610000}"/>
    <cellStyle name="40% - Accent2 20 3 2 2 2" xfId="42188" xr:uid="{00000000-0005-0000-0000-000027610000}"/>
    <cellStyle name="40% - Accent2 20 3 2 3" xfId="31096" xr:uid="{00000000-0005-0000-0000-000028610000}"/>
    <cellStyle name="40% - Accent2 20 3 3" xfId="15341" xr:uid="{00000000-0005-0000-0000-000029610000}"/>
    <cellStyle name="40% - Accent2 20 3 3 2" xfId="37606" xr:uid="{00000000-0005-0000-0000-00002A610000}"/>
    <cellStyle name="40% - Accent2 20 3 4" xfId="26514" xr:uid="{00000000-0005-0000-0000-00002B610000}"/>
    <cellStyle name="40% - Accent2 20 4" xfId="2435" xr:uid="{00000000-0005-0000-0000-00002C610000}"/>
    <cellStyle name="40% - Accent2 20 4 2" xfId="7018" xr:uid="{00000000-0005-0000-0000-00002D610000}"/>
    <cellStyle name="40% - Accent2 20 4 2 2" xfId="18115" xr:uid="{00000000-0005-0000-0000-00002E610000}"/>
    <cellStyle name="40% - Accent2 20 4 2 2 2" xfId="40379" xr:uid="{00000000-0005-0000-0000-00002F610000}"/>
    <cellStyle name="40% - Accent2 20 4 2 3" xfId="29287" xr:uid="{00000000-0005-0000-0000-000030610000}"/>
    <cellStyle name="40% - Accent2 20 4 3" xfId="13532" xr:uid="{00000000-0005-0000-0000-000031610000}"/>
    <cellStyle name="40% - Accent2 20 4 3 2" xfId="35797" xr:uid="{00000000-0005-0000-0000-000032610000}"/>
    <cellStyle name="40% - Accent2 20 4 4" xfId="24705" xr:uid="{00000000-0005-0000-0000-000033610000}"/>
    <cellStyle name="40% - Accent2 20 5" xfId="5169" xr:uid="{00000000-0005-0000-0000-000034610000}"/>
    <cellStyle name="40% - Accent2 20 5 2" xfId="16266" xr:uid="{00000000-0005-0000-0000-000035610000}"/>
    <cellStyle name="40% - Accent2 20 5 2 2" xfId="38530" xr:uid="{00000000-0005-0000-0000-000036610000}"/>
    <cellStyle name="40% - Accent2 20 5 3" xfId="27438" xr:uid="{00000000-0005-0000-0000-000037610000}"/>
    <cellStyle name="40% - Accent2 20 6" xfId="11681" xr:uid="{00000000-0005-0000-0000-000038610000}"/>
    <cellStyle name="40% - Accent2 20 6 2" xfId="33947" xr:uid="{00000000-0005-0000-0000-000039610000}"/>
    <cellStyle name="40% - Accent2 20 7" xfId="22855" xr:uid="{00000000-0005-0000-0000-00003A610000}"/>
    <cellStyle name="40% - Accent2 200" xfId="22174" xr:uid="{00000000-0005-0000-0000-00003B610000}"/>
    <cellStyle name="40% - Accent2 200 2" xfId="44438" xr:uid="{00000000-0005-0000-0000-00003C610000}"/>
    <cellStyle name="40% - Accent2 201" xfId="22187" xr:uid="{00000000-0005-0000-0000-00003D610000}"/>
    <cellStyle name="40% - Accent2 201 2" xfId="44451" xr:uid="{00000000-0005-0000-0000-00003E610000}"/>
    <cellStyle name="40% - Accent2 202" xfId="22200" xr:uid="{00000000-0005-0000-0000-00003F610000}"/>
    <cellStyle name="40% - Accent2 202 2" xfId="44464" xr:uid="{00000000-0005-0000-0000-000040610000}"/>
    <cellStyle name="40% - Accent2 203" xfId="22213" xr:uid="{00000000-0005-0000-0000-000041610000}"/>
    <cellStyle name="40% - Accent2 203 2" xfId="44477" xr:uid="{00000000-0005-0000-0000-000042610000}"/>
    <cellStyle name="40% - Accent2 204" xfId="22226" xr:uid="{00000000-0005-0000-0000-000043610000}"/>
    <cellStyle name="40% - Accent2 204 2" xfId="44490" xr:uid="{00000000-0005-0000-0000-000044610000}"/>
    <cellStyle name="40% - Accent2 205" xfId="22239" xr:uid="{00000000-0005-0000-0000-000045610000}"/>
    <cellStyle name="40% - Accent2 205 2" xfId="44503" xr:uid="{00000000-0005-0000-0000-000046610000}"/>
    <cellStyle name="40% - Accent2 206" xfId="22252" xr:uid="{00000000-0005-0000-0000-000047610000}"/>
    <cellStyle name="40% - Accent2 206 2" xfId="44516" xr:uid="{00000000-0005-0000-0000-000048610000}"/>
    <cellStyle name="40% - Accent2 207" xfId="22265" xr:uid="{00000000-0005-0000-0000-000049610000}"/>
    <cellStyle name="40% - Accent2 207 2" xfId="44529" xr:uid="{00000000-0005-0000-0000-00004A610000}"/>
    <cellStyle name="40% - Accent2 208" xfId="22278" xr:uid="{00000000-0005-0000-0000-00004B610000}"/>
    <cellStyle name="40% - Accent2 208 2" xfId="44542" xr:uid="{00000000-0005-0000-0000-00004C610000}"/>
    <cellStyle name="40% - Accent2 209" xfId="22291" xr:uid="{00000000-0005-0000-0000-00004D610000}"/>
    <cellStyle name="40% - Accent2 209 2" xfId="44555" xr:uid="{00000000-0005-0000-0000-00004E610000}"/>
    <cellStyle name="40% - Accent2 21" xfId="579" xr:uid="{00000000-0005-0000-0000-00004F610000}"/>
    <cellStyle name="40% - Accent2 21 2" xfId="1516" xr:uid="{00000000-0005-0000-0000-000050610000}"/>
    <cellStyle name="40% - Accent2 21 2 2" xfId="3333" xr:uid="{00000000-0005-0000-0000-000051610000}"/>
    <cellStyle name="40% - Accent2 21 2 2 2" xfId="7916" xr:uid="{00000000-0005-0000-0000-000052610000}"/>
    <cellStyle name="40% - Accent2 21 2 2 2 2" xfId="19013" xr:uid="{00000000-0005-0000-0000-000053610000}"/>
    <cellStyle name="40% - Accent2 21 2 2 2 2 2" xfId="41277" xr:uid="{00000000-0005-0000-0000-000054610000}"/>
    <cellStyle name="40% - Accent2 21 2 2 2 3" xfId="30185" xr:uid="{00000000-0005-0000-0000-000055610000}"/>
    <cellStyle name="40% - Accent2 21 2 2 3" xfId="14430" xr:uid="{00000000-0005-0000-0000-000056610000}"/>
    <cellStyle name="40% - Accent2 21 2 2 3 2" xfId="36695" xr:uid="{00000000-0005-0000-0000-000057610000}"/>
    <cellStyle name="40% - Accent2 21 2 2 4" xfId="25603" xr:uid="{00000000-0005-0000-0000-000058610000}"/>
    <cellStyle name="40% - Accent2 21 2 3" xfId="6107" xr:uid="{00000000-0005-0000-0000-000059610000}"/>
    <cellStyle name="40% - Accent2 21 2 3 2" xfId="17204" xr:uid="{00000000-0005-0000-0000-00005A610000}"/>
    <cellStyle name="40% - Accent2 21 2 3 2 2" xfId="39468" xr:uid="{00000000-0005-0000-0000-00005B610000}"/>
    <cellStyle name="40% - Accent2 21 2 3 3" xfId="28376" xr:uid="{00000000-0005-0000-0000-00005C610000}"/>
    <cellStyle name="40% - Accent2 21 2 4" xfId="12620" xr:uid="{00000000-0005-0000-0000-00005D610000}"/>
    <cellStyle name="40% - Accent2 21 2 4 2" xfId="34885" xr:uid="{00000000-0005-0000-0000-00005E610000}"/>
    <cellStyle name="40% - Accent2 21 2 5" xfId="23793" xr:uid="{00000000-0005-0000-0000-00005F610000}"/>
    <cellStyle name="40% - Accent2 21 3" xfId="4257" xr:uid="{00000000-0005-0000-0000-000060610000}"/>
    <cellStyle name="40% - Accent2 21 3 2" xfId="8840" xr:uid="{00000000-0005-0000-0000-000061610000}"/>
    <cellStyle name="40% - Accent2 21 3 2 2" xfId="19937" xr:uid="{00000000-0005-0000-0000-000062610000}"/>
    <cellStyle name="40% - Accent2 21 3 2 2 2" xfId="42201" xr:uid="{00000000-0005-0000-0000-000063610000}"/>
    <cellStyle name="40% - Accent2 21 3 2 3" xfId="31109" xr:uid="{00000000-0005-0000-0000-000064610000}"/>
    <cellStyle name="40% - Accent2 21 3 3" xfId="15354" xr:uid="{00000000-0005-0000-0000-000065610000}"/>
    <cellStyle name="40% - Accent2 21 3 3 2" xfId="37619" xr:uid="{00000000-0005-0000-0000-000066610000}"/>
    <cellStyle name="40% - Accent2 21 3 4" xfId="26527" xr:uid="{00000000-0005-0000-0000-000067610000}"/>
    <cellStyle name="40% - Accent2 21 4" xfId="2448" xr:uid="{00000000-0005-0000-0000-000068610000}"/>
    <cellStyle name="40% - Accent2 21 4 2" xfId="7031" xr:uid="{00000000-0005-0000-0000-000069610000}"/>
    <cellStyle name="40% - Accent2 21 4 2 2" xfId="18128" xr:uid="{00000000-0005-0000-0000-00006A610000}"/>
    <cellStyle name="40% - Accent2 21 4 2 2 2" xfId="40392" xr:uid="{00000000-0005-0000-0000-00006B610000}"/>
    <cellStyle name="40% - Accent2 21 4 2 3" xfId="29300" xr:uid="{00000000-0005-0000-0000-00006C610000}"/>
    <cellStyle name="40% - Accent2 21 4 3" xfId="13545" xr:uid="{00000000-0005-0000-0000-00006D610000}"/>
    <cellStyle name="40% - Accent2 21 4 3 2" xfId="35810" xr:uid="{00000000-0005-0000-0000-00006E610000}"/>
    <cellStyle name="40% - Accent2 21 4 4" xfId="24718" xr:uid="{00000000-0005-0000-0000-00006F610000}"/>
    <cellStyle name="40% - Accent2 21 5" xfId="5182" xr:uid="{00000000-0005-0000-0000-000070610000}"/>
    <cellStyle name="40% - Accent2 21 5 2" xfId="16279" xr:uid="{00000000-0005-0000-0000-000071610000}"/>
    <cellStyle name="40% - Accent2 21 5 2 2" xfId="38543" xr:uid="{00000000-0005-0000-0000-000072610000}"/>
    <cellStyle name="40% - Accent2 21 5 3" xfId="27451" xr:uid="{00000000-0005-0000-0000-000073610000}"/>
    <cellStyle name="40% - Accent2 21 6" xfId="11694" xr:uid="{00000000-0005-0000-0000-000074610000}"/>
    <cellStyle name="40% - Accent2 21 6 2" xfId="33960" xr:uid="{00000000-0005-0000-0000-000075610000}"/>
    <cellStyle name="40% - Accent2 21 7" xfId="22868" xr:uid="{00000000-0005-0000-0000-000076610000}"/>
    <cellStyle name="40% - Accent2 210" xfId="22304" xr:uid="{00000000-0005-0000-0000-000077610000}"/>
    <cellStyle name="40% - Accent2 210 2" xfId="44568" xr:uid="{00000000-0005-0000-0000-000078610000}"/>
    <cellStyle name="40% - Accent2 211" xfId="22317" xr:uid="{00000000-0005-0000-0000-000079610000}"/>
    <cellStyle name="40% - Accent2 211 2" xfId="44581" xr:uid="{00000000-0005-0000-0000-00007A610000}"/>
    <cellStyle name="40% - Accent2 212" xfId="22330" xr:uid="{00000000-0005-0000-0000-00007B610000}"/>
    <cellStyle name="40% - Accent2 212 2" xfId="44594" xr:uid="{00000000-0005-0000-0000-00007C610000}"/>
    <cellStyle name="40% - Accent2 213" xfId="22343" xr:uid="{00000000-0005-0000-0000-00007D610000}"/>
    <cellStyle name="40% - Accent2 213 2" xfId="44607" xr:uid="{00000000-0005-0000-0000-00007E610000}"/>
    <cellStyle name="40% - Accent2 214" xfId="22384" xr:uid="{00000000-0005-0000-0000-00007F610000}"/>
    <cellStyle name="40% - Accent2 22" xfId="592" xr:uid="{00000000-0005-0000-0000-000080610000}"/>
    <cellStyle name="40% - Accent2 22 2" xfId="1529" xr:uid="{00000000-0005-0000-0000-000081610000}"/>
    <cellStyle name="40% - Accent2 22 2 2" xfId="3346" xr:uid="{00000000-0005-0000-0000-000082610000}"/>
    <cellStyle name="40% - Accent2 22 2 2 2" xfId="7929" xr:uid="{00000000-0005-0000-0000-000083610000}"/>
    <cellStyle name="40% - Accent2 22 2 2 2 2" xfId="19026" xr:uid="{00000000-0005-0000-0000-000084610000}"/>
    <cellStyle name="40% - Accent2 22 2 2 2 2 2" xfId="41290" xr:uid="{00000000-0005-0000-0000-000085610000}"/>
    <cellStyle name="40% - Accent2 22 2 2 2 3" xfId="30198" xr:uid="{00000000-0005-0000-0000-000086610000}"/>
    <cellStyle name="40% - Accent2 22 2 2 3" xfId="14443" xr:uid="{00000000-0005-0000-0000-000087610000}"/>
    <cellStyle name="40% - Accent2 22 2 2 3 2" xfId="36708" xr:uid="{00000000-0005-0000-0000-000088610000}"/>
    <cellStyle name="40% - Accent2 22 2 2 4" xfId="25616" xr:uid="{00000000-0005-0000-0000-000089610000}"/>
    <cellStyle name="40% - Accent2 22 2 3" xfId="6120" xr:uid="{00000000-0005-0000-0000-00008A610000}"/>
    <cellStyle name="40% - Accent2 22 2 3 2" xfId="17217" xr:uid="{00000000-0005-0000-0000-00008B610000}"/>
    <cellStyle name="40% - Accent2 22 2 3 2 2" xfId="39481" xr:uid="{00000000-0005-0000-0000-00008C610000}"/>
    <cellStyle name="40% - Accent2 22 2 3 3" xfId="28389" xr:uid="{00000000-0005-0000-0000-00008D610000}"/>
    <cellStyle name="40% - Accent2 22 2 4" xfId="12633" xr:uid="{00000000-0005-0000-0000-00008E610000}"/>
    <cellStyle name="40% - Accent2 22 2 4 2" xfId="34898" xr:uid="{00000000-0005-0000-0000-00008F610000}"/>
    <cellStyle name="40% - Accent2 22 2 5" xfId="23806" xr:uid="{00000000-0005-0000-0000-000090610000}"/>
    <cellStyle name="40% - Accent2 22 3" xfId="4270" xr:uid="{00000000-0005-0000-0000-000091610000}"/>
    <cellStyle name="40% - Accent2 22 3 2" xfId="8853" xr:uid="{00000000-0005-0000-0000-000092610000}"/>
    <cellStyle name="40% - Accent2 22 3 2 2" xfId="19950" xr:uid="{00000000-0005-0000-0000-000093610000}"/>
    <cellStyle name="40% - Accent2 22 3 2 2 2" xfId="42214" xr:uid="{00000000-0005-0000-0000-000094610000}"/>
    <cellStyle name="40% - Accent2 22 3 2 3" xfId="31122" xr:uid="{00000000-0005-0000-0000-000095610000}"/>
    <cellStyle name="40% - Accent2 22 3 3" xfId="15367" xr:uid="{00000000-0005-0000-0000-000096610000}"/>
    <cellStyle name="40% - Accent2 22 3 3 2" xfId="37632" xr:uid="{00000000-0005-0000-0000-000097610000}"/>
    <cellStyle name="40% - Accent2 22 3 4" xfId="26540" xr:uid="{00000000-0005-0000-0000-000098610000}"/>
    <cellStyle name="40% - Accent2 22 4" xfId="2461" xr:uid="{00000000-0005-0000-0000-000099610000}"/>
    <cellStyle name="40% - Accent2 22 4 2" xfId="7044" xr:uid="{00000000-0005-0000-0000-00009A610000}"/>
    <cellStyle name="40% - Accent2 22 4 2 2" xfId="18141" xr:uid="{00000000-0005-0000-0000-00009B610000}"/>
    <cellStyle name="40% - Accent2 22 4 2 2 2" xfId="40405" xr:uid="{00000000-0005-0000-0000-00009C610000}"/>
    <cellStyle name="40% - Accent2 22 4 2 3" xfId="29313" xr:uid="{00000000-0005-0000-0000-00009D610000}"/>
    <cellStyle name="40% - Accent2 22 4 3" xfId="13558" xr:uid="{00000000-0005-0000-0000-00009E610000}"/>
    <cellStyle name="40% - Accent2 22 4 3 2" xfId="35823" xr:uid="{00000000-0005-0000-0000-00009F610000}"/>
    <cellStyle name="40% - Accent2 22 4 4" xfId="24731" xr:uid="{00000000-0005-0000-0000-0000A0610000}"/>
    <cellStyle name="40% - Accent2 22 5" xfId="5195" xr:uid="{00000000-0005-0000-0000-0000A1610000}"/>
    <cellStyle name="40% - Accent2 22 5 2" xfId="16292" xr:uid="{00000000-0005-0000-0000-0000A2610000}"/>
    <cellStyle name="40% - Accent2 22 5 2 2" xfId="38556" xr:uid="{00000000-0005-0000-0000-0000A3610000}"/>
    <cellStyle name="40% - Accent2 22 5 3" xfId="27464" xr:uid="{00000000-0005-0000-0000-0000A4610000}"/>
    <cellStyle name="40% - Accent2 22 6" xfId="11707" xr:uid="{00000000-0005-0000-0000-0000A5610000}"/>
    <cellStyle name="40% - Accent2 22 6 2" xfId="33973" xr:uid="{00000000-0005-0000-0000-0000A6610000}"/>
    <cellStyle name="40% - Accent2 22 7" xfId="22881" xr:uid="{00000000-0005-0000-0000-0000A7610000}"/>
    <cellStyle name="40% - Accent2 23" xfId="605" xr:uid="{00000000-0005-0000-0000-0000A8610000}"/>
    <cellStyle name="40% - Accent2 23 2" xfId="1542" xr:uid="{00000000-0005-0000-0000-0000A9610000}"/>
    <cellStyle name="40% - Accent2 23 2 2" xfId="3359" xr:uid="{00000000-0005-0000-0000-0000AA610000}"/>
    <cellStyle name="40% - Accent2 23 2 2 2" xfId="7942" xr:uid="{00000000-0005-0000-0000-0000AB610000}"/>
    <cellStyle name="40% - Accent2 23 2 2 2 2" xfId="19039" xr:uid="{00000000-0005-0000-0000-0000AC610000}"/>
    <cellStyle name="40% - Accent2 23 2 2 2 2 2" xfId="41303" xr:uid="{00000000-0005-0000-0000-0000AD610000}"/>
    <cellStyle name="40% - Accent2 23 2 2 2 3" xfId="30211" xr:uid="{00000000-0005-0000-0000-0000AE610000}"/>
    <cellStyle name="40% - Accent2 23 2 2 3" xfId="14456" xr:uid="{00000000-0005-0000-0000-0000AF610000}"/>
    <cellStyle name="40% - Accent2 23 2 2 3 2" xfId="36721" xr:uid="{00000000-0005-0000-0000-0000B0610000}"/>
    <cellStyle name="40% - Accent2 23 2 2 4" xfId="25629" xr:uid="{00000000-0005-0000-0000-0000B1610000}"/>
    <cellStyle name="40% - Accent2 23 2 3" xfId="6133" xr:uid="{00000000-0005-0000-0000-0000B2610000}"/>
    <cellStyle name="40% - Accent2 23 2 3 2" xfId="17230" xr:uid="{00000000-0005-0000-0000-0000B3610000}"/>
    <cellStyle name="40% - Accent2 23 2 3 2 2" xfId="39494" xr:uid="{00000000-0005-0000-0000-0000B4610000}"/>
    <cellStyle name="40% - Accent2 23 2 3 3" xfId="28402" xr:uid="{00000000-0005-0000-0000-0000B5610000}"/>
    <cellStyle name="40% - Accent2 23 2 4" xfId="12646" xr:uid="{00000000-0005-0000-0000-0000B6610000}"/>
    <cellStyle name="40% - Accent2 23 2 4 2" xfId="34911" xr:uid="{00000000-0005-0000-0000-0000B7610000}"/>
    <cellStyle name="40% - Accent2 23 2 5" xfId="23819" xr:uid="{00000000-0005-0000-0000-0000B8610000}"/>
    <cellStyle name="40% - Accent2 23 3" xfId="4283" xr:uid="{00000000-0005-0000-0000-0000B9610000}"/>
    <cellStyle name="40% - Accent2 23 3 2" xfId="8866" xr:uid="{00000000-0005-0000-0000-0000BA610000}"/>
    <cellStyle name="40% - Accent2 23 3 2 2" xfId="19963" xr:uid="{00000000-0005-0000-0000-0000BB610000}"/>
    <cellStyle name="40% - Accent2 23 3 2 2 2" xfId="42227" xr:uid="{00000000-0005-0000-0000-0000BC610000}"/>
    <cellStyle name="40% - Accent2 23 3 2 3" xfId="31135" xr:uid="{00000000-0005-0000-0000-0000BD610000}"/>
    <cellStyle name="40% - Accent2 23 3 3" xfId="15380" xr:uid="{00000000-0005-0000-0000-0000BE610000}"/>
    <cellStyle name="40% - Accent2 23 3 3 2" xfId="37645" xr:uid="{00000000-0005-0000-0000-0000BF610000}"/>
    <cellStyle name="40% - Accent2 23 3 4" xfId="26553" xr:uid="{00000000-0005-0000-0000-0000C0610000}"/>
    <cellStyle name="40% - Accent2 23 4" xfId="2474" xr:uid="{00000000-0005-0000-0000-0000C1610000}"/>
    <cellStyle name="40% - Accent2 23 4 2" xfId="7057" xr:uid="{00000000-0005-0000-0000-0000C2610000}"/>
    <cellStyle name="40% - Accent2 23 4 2 2" xfId="18154" xr:uid="{00000000-0005-0000-0000-0000C3610000}"/>
    <cellStyle name="40% - Accent2 23 4 2 2 2" xfId="40418" xr:uid="{00000000-0005-0000-0000-0000C4610000}"/>
    <cellStyle name="40% - Accent2 23 4 2 3" xfId="29326" xr:uid="{00000000-0005-0000-0000-0000C5610000}"/>
    <cellStyle name="40% - Accent2 23 4 3" xfId="13571" xr:uid="{00000000-0005-0000-0000-0000C6610000}"/>
    <cellStyle name="40% - Accent2 23 4 3 2" xfId="35836" xr:uid="{00000000-0005-0000-0000-0000C7610000}"/>
    <cellStyle name="40% - Accent2 23 4 4" xfId="24744" xr:uid="{00000000-0005-0000-0000-0000C8610000}"/>
    <cellStyle name="40% - Accent2 23 5" xfId="5208" xr:uid="{00000000-0005-0000-0000-0000C9610000}"/>
    <cellStyle name="40% - Accent2 23 5 2" xfId="16305" xr:uid="{00000000-0005-0000-0000-0000CA610000}"/>
    <cellStyle name="40% - Accent2 23 5 2 2" xfId="38569" xr:uid="{00000000-0005-0000-0000-0000CB610000}"/>
    <cellStyle name="40% - Accent2 23 5 3" xfId="27477" xr:uid="{00000000-0005-0000-0000-0000CC610000}"/>
    <cellStyle name="40% - Accent2 23 6" xfId="11720" xr:uid="{00000000-0005-0000-0000-0000CD610000}"/>
    <cellStyle name="40% - Accent2 23 6 2" xfId="33986" xr:uid="{00000000-0005-0000-0000-0000CE610000}"/>
    <cellStyle name="40% - Accent2 23 7" xfId="22894" xr:uid="{00000000-0005-0000-0000-0000CF610000}"/>
    <cellStyle name="40% - Accent2 24" xfId="618" xr:uid="{00000000-0005-0000-0000-0000D0610000}"/>
    <cellStyle name="40% - Accent2 24 2" xfId="1555" xr:uid="{00000000-0005-0000-0000-0000D1610000}"/>
    <cellStyle name="40% - Accent2 24 2 2" xfId="3372" xr:uid="{00000000-0005-0000-0000-0000D2610000}"/>
    <cellStyle name="40% - Accent2 24 2 2 2" xfId="7955" xr:uid="{00000000-0005-0000-0000-0000D3610000}"/>
    <cellStyle name="40% - Accent2 24 2 2 2 2" xfId="19052" xr:uid="{00000000-0005-0000-0000-0000D4610000}"/>
    <cellStyle name="40% - Accent2 24 2 2 2 2 2" xfId="41316" xr:uid="{00000000-0005-0000-0000-0000D5610000}"/>
    <cellStyle name="40% - Accent2 24 2 2 2 3" xfId="30224" xr:uid="{00000000-0005-0000-0000-0000D6610000}"/>
    <cellStyle name="40% - Accent2 24 2 2 3" xfId="14469" xr:uid="{00000000-0005-0000-0000-0000D7610000}"/>
    <cellStyle name="40% - Accent2 24 2 2 3 2" xfId="36734" xr:uid="{00000000-0005-0000-0000-0000D8610000}"/>
    <cellStyle name="40% - Accent2 24 2 2 4" xfId="25642" xr:uid="{00000000-0005-0000-0000-0000D9610000}"/>
    <cellStyle name="40% - Accent2 24 2 3" xfId="6146" xr:uid="{00000000-0005-0000-0000-0000DA610000}"/>
    <cellStyle name="40% - Accent2 24 2 3 2" xfId="17243" xr:uid="{00000000-0005-0000-0000-0000DB610000}"/>
    <cellStyle name="40% - Accent2 24 2 3 2 2" xfId="39507" xr:uid="{00000000-0005-0000-0000-0000DC610000}"/>
    <cellStyle name="40% - Accent2 24 2 3 3" xfId="28415" xr:uid="{00000000-0005-0000-0000-0000DD610000}"/>
    <cellStyle name="40% - Accent2 24 2 4" xfId="12659" xr:uid="{00000000-0005-0000-0000-0000DE610000}"/>
    <cellStyle name="40% - Accent2 24 2 4 2" xfId="34924" xr:uid="{00000000-0005-0000-0000-0000DF610000}"/>
    <cellStyle name="40% - Accent2 24 2 5" xfId="23832" xr:uid="{00000000-0005-0000-0000-0000E0610000}"/>
    <cellStyle name="40% - Accent2 24 3" xfId="4296" xr:uid="{00000000-0005-0000-0000-0000E1610000}"/>
    <cellStyle name="40% - Accent2 24 3 2" xfId="8879" xr:uid="{00000000-0005-0000-0000-0000E2610000}"/>
    <cellStyle name="40% - Accent2 24 3 2 2" xfId="19976" xr:uid="{00000000-0005-0000-0000-0000E3610000}"/>
    <cellStyle name="40% - Accent2 24 3 2 2 2" xfId="42240" xr:uid="{00000000-0005-0000-0000-0000E4610000}"/>
    <cellStyle name="40% - Accent2 24 3 2 3" xfId="31148" xr:uid="{00000000-0005-0000-0000-0000E5610000}"/>
    <cellStyle name="40% - Accent2 24 3 3" xfId="15393" xr:uid="{00000000-0005-0000-0000-0000E6610000}"/>
    <cellStyle name="40% - Accent2 24 3 3 2" xfId="37658" xr:uid="{00000000-0005-0000-0000-0000E7610000}"/>
    <cellStyle name="40% - Accent2 24 3 4" xfId="26566" xr:uid="{00000000-0005-0000-0000-0000E8610000}"/>
    <cellStyle name="40% - Accent2 24 4" xfId="2487" xr:uid="{00000000-0005-0000-0000-0000E9610000}"/>
    <cellStyle name="40% - Accent2 24 4 2" xfId="7070" xr:uid="{00000000-0005-0000-0000-0000EA610000}"/>
    <cellStyle name="40% - Accent2 24 4 2 2" xfId="18167" xr:uid="{00000000-0005-0000-0000-0000EB610000}"/>
    <cellStyle name="40% - Accent2 24 4 2 2 2" xfId="40431" xr:uid="{00000000-0005-0000-0000-0000EC610000}"/>
    <cellStyle name="40% - Accent2 24 4 2 3" xfId="29339" xr:uid="{00000000-0005-0000-0000-0000ED610000}"/>
    <cellStyle name="40% - Accent2 24 4 3" xfId="13584" xr:uid="{00000000-0005-0000-0000-0000EE610000}"/>
    <cellStyle name="40% - Accent2 24 4 3 2" xfId="35849" xr:uid="{00000000-0005-0000-0000-0000EF610000}"/>
    <cellStyle name="40% - Accent2 24 4 4" xfId="24757" xr:uid="{00000000-0005-0000-0000-0000F0610000}"/>
    <cellStyle name="40% - Accent2 24 5" xfId="5221" xr:uid="{00000000-0005-0000-0000-0000F1610000}"/>
    <cellStyle name="40% - Accent2 24 5 2" xfId="16318" xr:uid="{00000000-0005-0000-0000-0000F2610000}"/>
    <cellStyle name="40% - Accent2 24 5 2 2" xfId="38582" xr:uid="{00000000-0005-0000-0000-0000F3610000}"/>
    <cellStyle name="40% - Accent2 24 5 3" xfId="27490" xr:uid="{00000000-0005-0000-0000-0000F4610000}"/>
    <cellStyle name="40% - Accent2 24 6" xfId="11733" xr:uid="{00000000-0005-0000-0000-0000F5610000}"/>
    <cellStyle name="40% - Accent2 24 6 2" xfId="33999" xr:uid="{00000000-0005-0000-0000-0000F6610000}"/>
    <cellStyle name="40% - Accent2 24 7" xfId="22907" xr:uid="{00000000-0005-0000-0000-0000F7610000}"/>
    <cellStyle name="40% - Accent2 25" xfId="632" xr:uid="{00000000-0005-0000-0000-0000F8610000}"/>
    <cellStyle name="40% - Accent2 25 2" xfId="1569" xr:uid="{00000000-0005-0000-0000-0000F9610000}"/>
    <cellStyle name="40% - Accent2 25 2 2" xfId="3385" xr:uid="{00000000-0005-0000-0000-0000FA610000}"/>
    <cellStyle name="40% - Accent2 25 2 2 2" xfId="7968" xr:uid="{00000000-0005-0000-0000-0000FB610000}"/>
    <cellStyle name="40% - Accent2 25 2 2 2 2" xfId="19065" xr:uid="{00000000-0005-0000-0000-0000FC610000}"/>
    <cellStyle name="40% - Accent2 25 2 2 2 2 2" xfId="41329" xr:uid="{00000000-0005-0000-0000-0000FD610000}"/>
    <cellStyle name="40% - Accent2 25 2 2 2 3" xfId="30237" xr:uid="{00000000-0005-0000-0000-0000FE610000}"/>
    <cellStyle name="40% - Accent2 25 2 2 3" xfId="14482" xr:uid="{00000000-0005-0000-0000-0000FF610000}"/>
    <cellStyle name="40% - Accent2 25 2 2 3 2" xfId="36747" xr:uid="{00000000-0005-0000-0000-000000620000}"/>
    <cellStyle name="40% - Accent2 25 2 2 4" xfId="25655" xr:uid="{00000000-0005-0000-0000-000001620000}"/>
    <cellStyle name="40% - Accent2 25 2 3" xfId="6159" xr:uid="{00000000-0005-0000-0000-000002620000}"/>
    <cellStyle name="40% - Accent2 25 2 3 2" xfId="17256" xr:uid="{00000000-0005-0000-0000-000003620000}"/>
    <cellStyle name="40% - Accent2 25 2 3 2 2" xfId="39520" xr:uid="{00000000-0005-0000-0000-000004620000}"/>
    <cellStyle name="40% - Accent2 25 2 3 3" xfId="28428" xr:uid="{00000000-0005-0000-0000-000005620000}"/>
    <cellStyle name="40% - Accent2 25 2 4" xfId="12672" xr:uid="{00000000-0005-0000-0000-000006620000}"/>
    <cellStyle name="40% - Accent2 25 2 4 2" xfId="34937" xr:uid="{00000000-0005-0000-0000-000007620000}"/>
    <cellStyle name="40% - Accent2 25 2 5" xfId="23845" xr:uid="{00000000-0005-0000-0000-000008620000}"/>
    <cellStyle name="40% - Accent2 25 3" xfId="4309" xr:uid="{00000000-0005-0000-0000-000009620000}"/>
    <cellStyle name="40% - Accent2 25 3 2" xfId="8892" xr:uid="{00000000-0005-0000-0000-00000A620000}"/>
    <cellStyle name="40% - Accent2 25 3 2 2" xfId="19989" xr:uid="{00000000-0005-0000-0000-00000B620000}"/>
    <cellStyle name="40% - Accent2 25 3 2 2 2" xfId="42253" xr:uid="{00000000-0005-0000-0000-00000C620000}"/>
    <cellStyle name="40% - Accent2 25 3 2 3" xfId="31161" xr:uid="{00000000-0005-0000-0000-00000D620000}"/>
    <cellStyle name="40% - Accent2 25 3 3" xfId="15406" xr:uid="{00000000-0005-0000-0000-00000E620000}"/>
    <cellStyle name="40% - Accent2 25 3 3 2" xfId="37671" xr:uid="{00000000-0005-0000-0000-00000F620000}"/>
    <cellStyle name="40% - Accent2 25 3 4" xfId="26579" xr:uid="{00000000-0005-0000-0000-000010620000}"/>
    <cellStyle name="40% - Accent2 25 4" xfId="2500" xr:uid="{00000000-0005-0000-0000-000011620000}"/>
    <cellStyle name="40% - Accent2 25 4 2" xfId="7083" xr:uid="{00000000-0005-0000-0000-000012620000}"/>
    <cellStyle name="40% - Accent2 25 4 2 2" xfId="18180" xr:uid="{00000000-0005-0000-0000-000013620000}"/>
    <cellStyle name="40% - Accent2 25 4 2 2 2" xfId="40444" xr:uid="{00000000-0005-0000-0000-000014620000}"/>
    <cellStyle name="40% - Accent2 25 4 2 3" xfId="29352" xr:uid="{00000000-0005-0000-0000-000015620000}"/>
    <cellStyle name="40% - Accent2 25 4 3" xfId="13597" xr:uid="{00000000-0005-0000-0000-000016620000}"/>
    <cellStyle name="40% - Accent2 25 4 3 2" xfId="35862" xr:uid="{00000000-0005-0000-0000-000017620000}"/>
    <cellStyle name="40% - Accent2 25 4 4" xfId="24770" xr:uid="{00000000-0005-0000-0000-000018620000}"/>
    <cellStyle name="40% - Accent2 25 5" xfId="5234" xr:uid="{00000000-0005-0000-0000-000019620000}"/>
    <cellStyle name="40% - Accent2 25 5 2" xfId="16331" xr:uid="{00000000-0005-0000-0000-00001A620000}"/>
    <cellStyle name="40% - Accent2 25 5 2 2" xfId="38595" xr:uid="{00000000-0005-0000-0000-00001B620000}"/>
    <cellStyle name="40% - Accent2 25 5 3" xfId="27503" xr:uid="{00000000-0005-0000-0000-00001C620000}"/>
    <cellStyle name="40% - Accent2 25 6" xfId="11746" xr:uid="{00000000-0005-0000-0000-00001D620000}"/>
    <cellStyle name="40% - Accent2 25 6 2" xfId="34012" xr:uid="{00000000-0005-0000-0000-00001E620000}"/>
    <cellStyle name="40% - Accent2 25 7" xfId="22920" xr:uid="{00000000-0005-0000-0000-00001F620000}"/>
    <cellStyle name="40% - Accent2 26" xfId="645" xr:uid="{00000000-0005-0000-0000-000020620000}"/>
    <cellStyle name="40% - Accent2 26 2" xfId="1582" xr:uid="{00000000-0005-0000-0000-000021620000}"/>
    <cellStyle name="40% - Accent2 26 2 2" xfId="3398" xr:uid="{00000000-0005-0000-0000-000022620000}"/>
    <cellStyle name="40% - Accent2 26 2 2 2" xfId="7981" xr:uid="{00000000-0005-0000-0000-000023620000}"/>
    <cellStyle name="40% - Accent2 26 2 2 2 2" xfId="19078" xr:uid="{00000000-0005-0000-0000-000024620000}"/>
    <cellStyle name="40% - Accent2 26 2 2 2 2 2" xfId="41342" xr:uid="{00000000-0005-0000-0000-000025620000}"/>
    <cellStyle name="40% - Accent2 26 2 2 2 3" xfId="30250" xr:uid="{00000000-0005-0000-0000-000026620000}"/>
    <cellStyle name="40% - Accent2 26 2 2 3" xfId="14495" xr:uid="{00000000-0005-0000-0000-000027620000}"/>
    <cellStyle name="40% - Accent2 26 2 2 3 2" xfId="36760" xr:uid="{00000000-0005-0000-0000-000028620000}"/>
    <cellStyle name="40% - Accent2 26 2 2 4" xfId="25668" xr:uid="{00000000-0005-0000-0000-000029620000}"/>
    <cellStyle name="40% - Accent2 26 2 3" xfId="6172" xr:uid="{00000000-0005-0000-0000-00002A620000}"/>
    <cellStyle name="40% - Accent2 26 2 3 2" xfId="17269" xr:uid="{00000000-0005-0000-0000-00002B620000}"/>
    <cellStyle name="40% - Accent2 26 2 3 2 2" xfId="39533" xr:uid="{00000000-0005-0000-0000-00002C620000}"/>
    <cellStyle name="40% - Accent2 26 2 3 3" xfId="28441" xr:uid="{00000000-0005-0000-0000-00002D620000}"/>
    <cellStyle name="40% - Accent2 26 2 4" xfId="12685" xr:uid="{00000000-0005-0000-0000-00002E620000}"/>
    <cellStyle name="40% - Accent2 26 2 4 2" xfId="34950" xr:uid="{00000000-0005-0000-0000-00002F620000}"/>
    <cellStyle name="40% - Accent2 26 2 5" xfId="23858" xr:uid="{00000000-0005-0000-0000-000030620000}"/>
    <cellStyle name="40% - Accent2 26 3" xfId="4322" xr:uid="{00000000-0005-0000-0000-000031620000}"/>
    <cellStyle name="40% - Accent2 26 3 2" xfId="8905" xr:uid="{00000000-0005-0000-0000-000032620000}"/>
    <cellStyle name="40% - Accent2 26 3 2 2" xfId="20002" xr:uid="{00000000-0005-0000-0000-000033620000}"/>
    <cellStyle name="40% - Accent2 26 3 2 2 2" xfId="42266" xr:uid="{00000000-0005-0000-0000-000034620000}"/>
    <cellStyle name="40% - Accent2 26 3 2 3" xfId="31174" xr:uid="{00000000-0005-0000-0000-000035620000}"/>
    <cellStyle name="40% - Accent2 26 3 3" xfId="15419" xr:uid="{00000000-0005-0000-0000-000036620000}"/>
    <cellStyle name="40% - Accent2 26 3 3 2" xfId="37684" xr:uid="{00000000-0005-0000-0000-000037620000}"/>
    <cellStyle name="40% - Accent2 26 3 4" xfId="26592" xr:uid="{00000000-0005-0000-0000-000038620000}"/>
    <cellStyle name="40% - Accent2 26 4" xfId="2513" xr:uid="{00000000-0005-0000-0000-000039620000}"/>
    <cellStyle name="40% - Accent2 26 4 2" xfId="7096" xr:uid="{00000000-0005-0000-0000-00003A620000}"/>
    <cellStyle name="40% - Accent2 26 4 2 2" xfId="18193" xr:uid="{00000000-0005-0000-0000-00003B620000}"/>
    <cellStyle name="40% - Accent2 26 4 2 2 2" xfId="40457" xr:uid="{00000000-0005-0000-0000-00003C620000}"/>
    <cellStyle name="40% - Accent2 26 4 2 3" xfId="29365" xr:uid="{00000000-0005-0000-0000-00003D620000}"/>
    <cellStyle name="40% - Accent2 26 4 3" xfId="13610" xr:uid="{00000000-0005-0000-0000-00003E620000}"/>
    <cellStyle name="40% - Accent2 26 4 3 2" xfId="35875" xr:uid="{00000000-0005-0000-0000-00003F620000}"/>
    <cellStyle name="40% - Accent2 26 4 4" xfId="24783" xr:uid="{00000000-0005-0000-0000-000040620000}"/>
    <cellStyle name="40% - Accent2 26 5" xfId="5247" xr:uid="{00000000-0005-0000-0000-000041620000}"/>
    <cellStyle name="40% - Accent2 26 5 2" xfId="16344" xr:uid="{00000000-0005-0000-0000-000042620000}"/>
    <cellStyle name="40% - Accent2 26 5 2 2" xfId="38608" xr:uid="{00000000-0005-0000-0000-000043620000}"/>
    <cellStyle name="40% - Accent2 26 5 3" xfId="27516" xr:uid="{00000000-0005-0000-0000-000044620000}"/>
    <cellStyle name="40% - Accent2 26 6" xfId="11759" xr:uid="{00000000-0005-0000-0000-000045620000}"/>
    <cellStyle name="40% - Accent2 26 6 2" xfId="34025" xr:uid="{00000000-0005-0000-0000-000046620000}"/>
    <cellStyle name="40% - Accent2 26 7" xfId="22933" xr:uid="{00000000-0005-0000-0000-000047620000}"/>
    <cellStyle name="40% - Accent2 27" xfId="658" xr:uid="{00000000-0005-0000-0000-000048620000}"/>
    <cellStyle name="40% - Accent2 27 2" xfId="1595" xr:uid="{00000000-0005-0000-0000-000049620000}"/>
    <cellStyle name="40% - Accent2 27 2 2" xfId="3411" xr:uid="{00000000-0005-0000-0000-00004A620000}"/>
    <cellStyle name="40% - Accent2 27 2 2 2" xfId="7994" xr:uid="{00000000-0005-0000-0000-00004B620000}"/>
    <cellStyle name="40% - Accent2 27 2 2 2 2" xfId="19091" xr:uid="{00000000-0005-0000-0000-00004C620000}"/>
    <cellStyle name="40% - Accent2 27 2 2 2 2 2" xfId="41355" xr:uid="{00000000-0005-0000-0000-00004D620000}"/>
    <cellStyle name="40% - Accent2 27 2 2 2 3" xfId="30263" xr:uid="{00000000-0005-0000-0000-00004E620000}"/>
    <cellStyle name="40% - Accent2 27 2 2 3" xfId="14508" xr:uid="{00000000-0005-0000-0000-00004F620000}"/>
    <cellStyle name="40% - Accent2 27 2 2 3 2" xfId="36773" xr:uid="{00000000-0005-0000-0000-000050620000}"/>
    <cellStyle name="40% - Accent2 27 2 2 4" xfId="25681" xr:uid="{00000000-0005-0000-0000-000051620000}"/>
    <cellStyle name="40% - Accent2 27 2 3" xfId="6185" xr:uid="{00000000-0005-0000-0000-000052620000}"/>
    <cellStyle name="40% - Accent2 27 2 3 2" xfId="17282" xr:uid="{00000000-0005-0000-0000-000053620000}"/>
    <cellStyle name="40% - Accent2 27 2 3 2 2" xfId="39546" xr:uid="{00000000-0005-0000-0000-000054620000}"/>
    <cellStyle name="40% - Accent2 27 2 3 3" xfId="28454" xr:uid="{00000000-0005-0000-0000-000055620000}"/>
    <cellStyle name="40% - Accent2 27 2 4" xfId="12698" xr:uid="{00000000-0005-0000-0000-000056620000}"/>
    <cellStyle name="40% - Accent2 27 2 4 2" xfId="34963" xr:uid="{00000000-0005-0000-0000-000057620000}"/>
    <cellStyle name="40% - Accent2 27 2 5" xfId="23871" xr:uid="{00000000-0005-0000-0000-000058620000}"/>
    <cellStyle name="40% - Accent2 27 3" xfId="4335" xr:uid="{00000000-0005-0000-0000-000059620000}"/>
    <cellStyle name="40% - Accent2 27 3 2" xfId="8918" xr:uid="{00000000-0005-0000-0000-00005A620000}"/>
    <cellStyle name="40% - Accent2 27 3 2 2" xfId="20015" xr:uid="{00000000-0005-0000-0000-00005B620000}"/>
    <cellStyle name="40% - Accent2 27 3 2 2 2" xfId="42279" xr:uid="{00000000-0005-0000-0000-00005C620000}"/>
    <cellStyle name="40% - Accent2 27 3 2 3" xfId="31187" xr:uid="{00000000-0005-0000-0000-00005D620000}"/>
    <cellStyle name="40% - Accent2 27 3 3" xfId="15432" xr:uid="{00000000-0005-0000-0000-00005E620000}"/>
    <cellStyle name="40% - Accent2 27 3 3 2" xfId="37697" xr:uid="{00000000-0005-0000-0000-00005F620000}"/>
    <cellStyle name="40% - Accent2 27 3 4" xfId="26605" xr:uid="{00000000-0005-0000-0000-000060620000}"/>
    <cellStyle name="40% - Accent2 27 4" xfId="2526" xr:uid="{00000000-0005-0000-0000-000061620000}"/>
    <cellStyle name="40% - Accent2 27 4 2" xfId="7109" xr:uid="{00000000-0005-0000-0000-000062620000}"/>
    <cellStyle name="40% - Accent2 27 4 2 2" xfId="18206" xr:uid="{00000000-0005-0000-0000-000063620000}"/>
    <cellStyle name="40% - Accent2 27 4 2 2 2" xfId="40470" xr:uid="{00000000-0005-0000-0000-000064620000}"/>
    <cellStyle name="40% - Accent2 27 4 2 3" xfId="29378" xr:uid="{00000000-0005-0000-0000-000065620000}"/>
    <cellStyle name="40% - Accent2 27 4 3" xfId="13623" xr:uid="{00000000-0005-0000-0000-000066620000}"/>
    <cellStyle name="40% - Accent2 27 4 3 2" xfId="35888" xr:uid="{00000000-0005-0000-0000-000067620000}"/>
    <cellStyle name="40% - Accent2 27 4 4" xfId="24796" xr:uid="{00000000-0005-0000-0000-000068620000}"/>
    <cellStyle name="40% - Accent2 27 5" xfId="5260" xr:uid="{00000000-0005-0000-0000-000069620000}"/>
    <cellStyle name="40% - Accent2 27 5 2" xfId="16357" xr:uid="{00000000-0005-0000-0000-00006A620000}"/>
    <cellStyle name="40% - Accent2 27 5 2 2" xfId="38621" xr:uid="{00000000-0005-0000-0000-00006B620000}"/>
    <cellStyle name="40% - Accent2 27 5 3" xfId="27529" xr:uid="{00000000-0005-0000-0000-00006C620000}"/>
    <cellStyle name="40% - Accent2 27 6" xfId="11772" xr:uid="{00000000-0005-0000-0000-00006D620000}"/>
    <cellStyle name="40% - Accent2 27 6 2" xfId="34038" xr:uid="{00000000-0005-0000-0000-00006E620000}"/>
    <cellStyle name="40% - Accent2 27 7" xfId="22946" xr:uid="{00000000-0005-0000-0000-00006F620000}"/>
    <cellStyle name="40% - Accent2 28" xfId="671" xr:uid="{00000000-0005-0000-0000-000070620000}"/>
    <cellStyle name="40% - Accent2 28 2" xfId="1608" xr:uid="{00000000-0005-0000-0000-000071620000}"/>
    <cellStyle name="40% - Accent2 28 2 2" xfId="3424" xr:uid="{00000000-0005-0000-0000-000072620000}"/>
    <cellStyle name="40% - Accent2 28 2 2 2" xfId="8007" xr:uid="{00000000-0005-0000-0000-000073620000}"/>
    <cellStyle name="40% - Accent2 28 2 2 2 2" xfId="19104" xr:uid="{00000000-0005-0000-0000-000074620000}"/>
    <cellStyle name="40% - Accent2 28 2 2 2 2 2" xfId="41368" xr:uid="{00000000-0005-0000-0000-000075620000}"/>
    <cellStyle name="40% - Accent2 28 2 2 2 3" xfId="30276" xr:uid="{00000000-0005-0000-0000-000076620000}"/>
    <cellStyle name="40% - Accent2 28 2 2 3" xfId="14521" xr:uid="{00000000-0005-0000-0000-000077620000}"/>
    <cellStyle name="40% - Accent2 28 2 2 3 2" xfId="36786" xr:uid="{00000000-0005-0000-0000-000078620000}"/>
    <cellStyle name="40% - Accent2 28 2 2 4" xfId="25694" xr:uid="{00000000-0005-0000-0000-000079620000}"/>
    <cellStyle name="40% - Accent2 28 2 3" xfId="6198" xr:uid="{00000000-0005-0000-0000-00007A620000}"/>
    <cellStyle name="40% - Accent2 28 2 3 2" xfId="17295" xr:uid="{00000000-0005-0000-0000-00007B620000}"/>
    <cellStyle name="40% - Accent2 28 2 3 2 2" xfId="39559" xr:uid="{00000000-0005-0000-0000-00007C620000}"/>
    <cellStyle name="40% - Accent2 28 2 3 3" xfId="28467" xr:uid="{00000000-0005-0000-0000-00007D620000}"/>
    <cellStyle name="40% - Accent2 28 2 4" xfId="12711" xr:uid="{00000000-0005-0000-0000-00007E620000}"/>
    <cellStyle name="40% - Accent2 28 2 4 2" xfId="34976" xr:uid="{00000000-0005-0000-0000-00007F620000}"/>
    <cellStyle name="40% - Accent2 28 2 5" xfId="23884" xr:uid="{00000000-0005-0000-0000-000080620000}"/>
    <cellStyle name="40% - Accent2 28 3" xfId="4348" xr:uid="{00000000-0005-0000-0000-000081620000}"/>
    <cellStyle name="40% - Accent2 28 3 2" xfId="8931" xr:uid="{00000000-0005-0000-0000-000082620000}"/>
    <cellStyle name="40% - Accent2 28 3 2 2" xfId="20028" xr:uid="{00000000-0005-0000-0000-000083620000}"/>
    <cellStyle name="40% - Accent2 28 3 2 2 2" xfId="42292" xr:uid="{00000000-0005-0000-0000-000084620000}"/>
    <cellStyle name="40% - Accent2 28 3 2 3" xfId="31200" xr:uid="{00000000-0005-0000-0000-000085620000}"/>
    <cellStyle name="40% - Accent2 28 3 3" xfId="15445" xr:uid="{00000000-0005-0000-0000-000086620000}"/>
    <cellStyle name="40% - Accent2 28 3 3 2" xfId="37710" xr:uid="{00000000-0005-0000-0000-000087620000}"/>
    <cellStyle name="40% - Accent2 28 3 4" xfId="26618" xr:uid="{00000000-0005-0000-0000-000088620000}"/>
    <cellStyle name="40% - Accent2 28 4" xfId="2539" xr:uid="{00000000-0005-0000-0000-000089620000}"/>
    <cellStyle name="40% - Accent2 28 4 2" xfId="7122" xr:uid="{00000000-0005-0000-0000-00008A620000}"/>
    <cellStyle name="40% - Accent2 28 4 2 2" xfId="18219" xr:uid="{00000000-0005-0000-0000-00008B620000}"/>
    <cellStyle name="40% - Accent2 28 4 2 2 2" xfId="40483" xr:uid="{00000000-0005-0000-0000-00008C620000}"/>
    <cellStyle name="40% - Accent2 28 4 2 3" xfId="29391" xr:uid="{00000000-0005-0000-0000-00008D620000}"/>
    <cellStyle name="40% - Accent2 28 4 3" xfId="13636" xr:uid="{00000000-0005-0000-0000-00008E620000}"/>
    <cellStyle name="40% - Accent2 28 4 3 2" xfId="35901" xr:uid="{00000000-0005-0000-0000-00008F620000}"/>
    <cellStyle name="40% - Accent2 28 4 4" xfId="24809" xr:uid="{00000000-0005-0000-0000-000090620000}"/>
    <cellStyle name="40% - Accent2 28 5" xfId="5273" xr:uid="{00000000-0005-0000-0000-000091620000}"/>
    <cellStyle name="40% - Accent2 28 5 2" xfId="16370" xr:uid="{00000000-0005-0000-0000-000092620000}"/>
    <cellStyle name="40% - Accent2 28 5 2 2" xfId="38634" xr:uid="{00000000-0005-0000-0000-000093620000}"/>
    <cellStyle name="40% - Accent2 28 5 3" xfId="27542" xr:uid="{00000000-0005-0000-0000-000094620000}"/>
    <cellStyle name="40% - Accent2 28 6" xfId="11785" xr:uid="{00000000-0005-0000-0000-000095620000}"/>
    <cellStyle name="40% - Accent2 28 6 2" xfId="34051" xr:uid="{00000000-0005-0000-0000-000096620000}"/>
    <cellStyle name="40% - Accent2 28 7" xfId="22959" xr:uid="{00000000-0005-0000-0000-000097620000}"/>
    <cellStyle name="40% - Accent2 29" xfId="684" xr:uid="{00000000-0005-0000-0000-000098620000}"/>
    <cellStyle name="40% - Accent2 29 2" xfId="1621" xr:uid="{00000000-0005-0000-0000-000099620000}"/>
    <cellStyle name="40% - Accent2 29 2 2" xfId="3437" xr:uid="{00000000-0005-0000-0000-00009A620000}"/>
    <cellStyle name="40% - Accent2 29 2 2 2" xfId="8020" xr:uid="{00000000-0005-0000-0000-00009B620000}"/>
    <cellStyle name="40% - Accent2 29 2 2 2 2" xfId="19117" xr:uid="{00000000-0005-0000-0000-00009C620000}"/>
    <cellStyle name="40% - Accent2 29 2 2 2 2 2" xfId="41381" xr:uid="{00000000-0005-0000-0000-00009D620000}"/>
    <cellStyle name="40% - Accent2 29 2 2 2 3" xfId="30289" xr:uid="{00000000-0005-0000-0000-00009E620000}"/>
    <cellStyle name="40% - Accent2 29 2 2 3" xfId="14534" xr:uid="{00000000-0005-0000-0000-00009F620000}"/>
    <cellStyle name="40% - Accent2 29 2 2 3 2" xfId="36799" xr:uid="{00000000-0005-0000-0000-0000A0620000}"/>
    <cellStyle name="40% - Accent2 29 2 2 4" xfId="25707" xr:uid="{00000000-0005-0000-0000-0000A1620000}"/>
    <cellStyle name="40% - Accent2 29 2 3" xfId="6211" xr:uid="{00000000-0005-0000-0000-0000A2620000}"/>
    <cellStyle name="40% - Accent2 29 2 3 2" xfId="17308" xr:uid="{00000000-0005-0000-0000-0000A3620000}"/>
    <cellStyle name="40% - Accent2 29 2 3 2 2" xfId="39572" xr:uid="{00000000-0005-0000-0000-0000A4620000}"/>
    <cellStyle name="40% - Accent2 29 2 3 3" xfId="28480" xr:uid="{00000000-0005-0000-0000-0000A5620000}"/>
    <cellStyle name="40% - Accent2 29 2 4" xfId="12724" xr:uid="{00000000-0005-0000-0000-0000A6620000}"/>
    <cellStyle name="40% - Accent2 29 2 4 2" xfId="34989" xr:uid="{00000000-0005-0000-0000-0000A7620000}"/>
    <cellStyle name="40% - Accent2 29 2 5" xfId="23897" xr:uid="{00000000-0005-0000-0000-0000A8620000}"/>
    <cellStyle name="40% - Accent2 29 3" xfId="4361" xr:uid="{00000000-0005-0000-0000-0000A9620000}"/>
    <cellStyle name="40% - Accent2 29 3 2" xfId="8944" xr:uid="{00000000-0005-0000-0000-0000AA620000}"/>
    <cellStyle name="40% - Accent2 29 3 2 2" xfId="20041" xr:uid="{00000000-0005-0000-0000-0000AB620000}"/>
    <cellStyle name="40% - Accent2 29 3 2 2 2" xfId="42305" xr:uid="{00000000-0005-0000-0000-0000AC620000}"/>
    <cellStyle name="40% - Accent2 29 3 2 3" xfId="31213" xr:uid="{00000000-0005-0000-0000-0000AD620000}"/>
    <cellStyle name="40% - Accent2 29 3 3" xfId="15458" xr:uid="{00000000-0005-0000-0000-0000AE620000}"/>
    <cellStyle name="40% - Accent2 29 3 3 2" xfId="37723" xr:uid="{00000000-0005-0000-0000-0000AF620000}"/>
    <cellStyle name="40% - Accent2 29 3 4" xfId="26631" xr:uid="{00000000-0005-0000-0000-0000B0620000}"/>
    <cellStyle name="40% - Accent2 29 4" xfId="2552" xr:uid="{00000000-0005-0000-0000-0000B1620000}"/>
    <cellStyle name="40% - Accent2 29 4 2" xfId="7135" xr:uid="{00000000-0005-0000-0000-0000B2620000}"/>
    <cellStyle name="40% - Accent2 29 4 2 2" xfId="18232" xr:uid="{00000000-0005-0000-0000-0000B3620000}"/>
    <cellStyle name="40% - Accent2 29 4 2 2 2" xfId="40496" xr:uid="{00000000-0005-0000-0000-0000B4620000}"/>
    <cellStyle name="40% - Accent2 29 4 2 3" xfId="29404" xr:uid="{00000000-0005-0000-0000-0000B5620000}"/>
    <cellStyle name="40% - Accent2 29 4 3" xfId="13649" xr:uid="{00000000-0005-0000-0000-0000B6620000}"/>
    <cellStyle name="40% - Accent2 29 4 3 2" xfId="35914" xr:uid="{00000000-0005-0000-0000-0000B7620000}"/>
    <cellStyle name="40% - Accent2 29 4 4" xfId="24822" xr:uid="{00000000-0005-0000-0000-0000B8620000}"/>
    <cellStyle name="40% - Accent2 29 5" xfId="5286" xr:uid="{00000000-0005-0000-0000-0000B9620000}"/>
    <cellStyle name="40% - Accent2 29 5 2" xfId="16383" xr:uid="{00000000-0005-0000-0000-0000BA620000}"/>
    <cellStyle name="40% - Accent2 29 5 2 2" xfId="38647" xr:uid="{00000000-0005-0000-0000-0000BB620000}"/>
    <cellStyle name="40% - Accent2 29 5 3" xfId="27555" xr:uid="{00000000-0005-0000-0000-0000BC620000}"/>
    <cellStyle name="40% - Accent2 29 6" xfId="11798" xr:uid="{00000000-0005-0000-0000-0000BD620000}"/>
    <cellStyle name="40% - Accent2 29 6 2" xfId="34064" xr:uid="{00000000-0005-0000-0000-0000BE620000}"/>
    <cellStyle name="40% - Accent2 29 7" xfId="22972" xr:uid="{00000000-0005-0000-0000-0000BF620000}"/>
    <cellStyle name="40% - Accent2 3" xfId="16" xr:uid="{00000000-0005-0000-0000-0000C0620000}"/>
    <cellStyle name="40% - Accent2 3 2" xfId="285" xr:uid="{00000000-0005-0000-0000-0000C1620000}"/>
    <cellStyle name="40% - Accent2 3 2 2" xfId="3099" xr:uid="{00000000-0005-0000-0000-0000C2620000}"/>
    <cellStyle name="40% - Accent2 3 2 2 2" xfId="7682" xr:uid="{00000000-0005-0000-0000-0000C3620000}"/>
    <cellStyle name="40% - Accent2 3 2 2 2 2" xfId="18779" xr:uid="{00000000-0005-0000-0000-0000C4620000}"/>
    <cellStyle name="40% - Accent2 3 2 2 2 2 2" xfId="41043" xr:uid="{00000000-0005-0000-0000-0000C5620000}"/>
    <cellStyle name="40% - Accent2 3 2 2 2 3" xfId="29951" xr:uid="{00000000-0005-0000-0000-0000C6620000}"/>
    <cellStyle name="40% - Accent2 3 2 2 3" xfId="14196" xr:uid="{00000000-0005-0000-0000-0000C7620000}"/>
    <cellStyle name="40% - Accent2 3 2 2 3 2" xfId="36461" xr:uid="{00000000-0005-0000-0000-0000C8620000}"/>
    <cellStyle name="40% - Accent2 3 2 2 4" xfId="25369" xr:uid="{00000000-0005-0000-0000-0000C9620000}"/>
    <cellStyle name="40% - Accent2 3 2 3" xfId="5873" xr:uid="{00000000-0005-0000-0000-0000CA620000}"/>
    <cellStyle name="40% - Accent2 3 2 3 2" xfId="16970" xr:uid="{00000000-0005-0000-0000-0000CB620000}"/>
    <cellStyle name="40% - Accent2 3 2 3 2 2" xfId="39234" xr:uid="{00000000-0005-0000-0000-0000CC620000}"/>
    <cellStyle name="40% - Accent2 3 2 3 3" xfId="28142" xr:uid="{00000000-0005-0000-0000-0000CD620000}"/>
    <cellStyle name="40% - Accent2 3 2 4" xfId="1279" xr:uid="{00000000-0005-0000-0000-0000CE620000}"/>
    <cellStyle name="40% - Accent2 3 2 4 2" xfId="12386" xr:uid="{00000000-0005-0000-0000-0000CF620000}"/>
    <cellStyle name="40% - Accent2 3 2 4 2 2" xfId="34651" xr:uid="{00000000-0005-0000-0000-0000D0620000}"/>
    <cellStyle name="40% - Accent2 3 2 4 3" xfId="23559" xr:uid="{00000000-0005-0000-0000-0000D1620000}"/>
    <cellStyle name="40% - Accent2 3 2 5" xfId="11406" xr:uid="{00000000-0005-0000-0000-0000D2620000}"/>
    <cellStyle name="40% - Accent2 3 2 5 2" xfId="33672" xr:uid="{00000000-0005-0000-0000-0000D3620000}"/>
    <cellStyle name="40% - Accent2 3 2 6" xfId="22580" xr:uid="{00000000-0005-0000-0000-0000D4620000}"/>
    <cellStyle name="40% - Accent2 3 3" xfId="4023" xr:uid="{00000000-0005-0000-0000-0000D5620000}"/>
    <cellStyle name="40% - Accent2 3 3 2" xfId="8606" xr:uid="{00000000-0005-0000-0000-0000D6620000}"/>
    <cellStyle name="40% - Accent2 3 3 2 2" xfId="19703" xr:uid="{00000000-0005-0000-0000-0000D7620000}"/>
    <cellStyle name="40% - Accent2 3 3 2 2 2" xfId="41967" xr:uid="{00000000-0005-0000-0000-0000D8620000}"/>
    <cellStyle name="40% - Accent2 3 3 2 3" xfId="30875" xr:uid="{00000000-0005-0000-0000-0000D9620000}"/>
    <cellStyle name="40% - Accent2 3 3 3" xfId="15120" xr:uid="{00000000-0005-0000-0000-0000DA620000}"/>
    <cellStyle name="40% - Accent2 3 3 3 2" xfId="37385" xr:uid="{00000000-0005-0000-0000-0000DB620000}"/>
    <cellStyle name="40% - Accent2 3 3 4" xfId="26293" xr:uid="{00000000-0005-0000-0000-0000DC620000}"/>
    <cellStyle name="40% - Accent2 3 4" xfId="2214" xr:uid="{00000000-0005-0000-0000-0000DD620000}"/>
    <cellStyle name="40% - Accent2 3 4 2" xfId="6797" xr:uid="{00000000-0005-0000-0000-0000DE620000}"/>
    <cellStyle name="40% - Accent2 3 4 2 2" xfId="17894" xr:uid="{00000000-0005-0000-0000-0000DF620000}"/>
    <cellStyle name="40% - Accent2 3 4 2 2 2" xfId="40158" xr:uid="{00000000-0005-0000-0000-0000E0620000}"/>
    <cellStyle name="40% - Accent2 3 4 2 3" xfId="29066" xr:uid="{00000000-0005-0000-0000-0000E1620000}"/>
    <cellStyle name="40% - Accent2 3 4 3" xfId="13311" xr:uid="{00000000-0005-0000-0000-0000E2620000}"/>
    <cellStyle name="40% - Accent2 3 4 3 2" xfId="35576" xr:uid="{00000000-0005-0000-0000-0000E3620000}"/>
    <cellStyle name="40% - Accent2 3 4 4" xfId="24484" xr:uid="{00000000-0005-0000-0000-0000E4620000}"/>
    <cellStyle name="40% - Accent2 3 5" xfId="4948" xr:uid="{00000000-0005-0000-0000-0000E5620000}"/>
    <cellStyle name="40% - Accent2 3 5 2" xfId="16045" xr:uid="{00000000-0005-0000-0000-0000E6620000}"/>
    <cellStyle name="40% - Accent2 3 5 2 2" xfId="38309" xr:uid="{00000000-0005-0000-0000-0000E7620000}"/>
    <cellStyle name="40% - Accent2 3 5 3" xfId="27217" xr:uid="{00000000-0005-0000-0000-0000E8620000}"/>
    <cellStyle name="40% - Accent2 3 6" xfId="355" xr:uid="{00000000-0005-0000-0000-0000E9620000}"/>
    <cellStyle name="40% - Accent2 3 6 2" xfId="11473" xr:uid="{00000000-0005-0000-0000-0000EA620000}"/>
    <cellStyle name="40% - Accent2 3 6 2 2" xfId="33739" xr:uid="{00000000-0005-0000-0000-0000EB620000}"/>
    <cellStyle name="40% - Accent2 3 6 3" xfId="22647" xr:uid="{00000000-0005-0000-0000-0000EC620000}"/>
    <cellStyle name="40% - Accent2 3 7" xfId="11194" xr:uid="{00000000-0005-0000-0000-0000ED620000}"/>
    <cellStyle name="40% - Accent2 3 7 2" xfId="33462" xr:uid="{00000000-0005-0000-0000-0000EE620000}"/>
    <cellStyle name="40% - Accent2 3 8" xfId="22370" xr:uid="{00000000-0005-0000-0000-0000EF620000}"/>
    <cellStyle name="40% - Accent2 30" xfId="697" xr:uid="{00000000-0005-0000-0000-0000F0620000}"/>
    <cellStyle name="40% - Accent2 30 2" xfId="1634" xr:uid="{00000000-0005-0000-0000-0000F1620000}"/>
    <cellStyle name="40% - Accent2 30 2 2" xfId="3450" xr:uid="{00000000-0005-0000-0000-0000F2620000}"/>
    <cellStyle name="40% - Accent2 30 2 2 2" xfId="8033" xr:uid="{00000000-0005-0000-0000-0000F3620000}"/>
    <cellStyle name="40% - Accent2 30 2 2 2 2" xfId="19130" xr:uid="{00000000-0005-0000-0000-0000F4620000}"/>
    <cellStyle name="40% - Accent2 30 2 2 2 2 2" xfId="41394" xr:uid="{00000000-0005-0000-0000-0000F5620000}"/>
    <cellStyle name="40% - Accent2 30 2 2 2 3" xfId="30302" xr:uid="{00000000-0005-0000-0000-0000F6620000}"/>
    <cellStyle name="40% - Accent2 30 2 2 3" xfId="14547" xr:uid="{00000000-0005-0000-0000-0000F7620000}"/>
    <cellStyle name="40% - Accent2 30 2 2 3 2" xfId="36812" xr:uid="{00000000-0005-0000-0000-0000F8620000}"/>
    <cellStyle name="40% - Accent2 30 2 2 4" xfId="25720" xr:uid="{00000000-0005-0000-0000-0000F9620000}"/>
    <cellStyle name="40% - Accent2 30 2 3" xfId="6224" xr:uid="{00000000-0005-0000-0000-0000FA620000}"/>
    <cellStyle name="40% - Accent2 30 2 3 2" xfId="17321" xr:uid="{00000000-0005-0000-0000-0000FB620000}"/>
    <cellStyle name="40% - Accent2 30 2 3 2 2" xfId="39585" xr:uid="{00000000-0005-0000-0000-0000FC620000}"/>
    <cellStyle name="40% - Accent2 30 2 3 3" xfId="28493" xr:uid="{00000000-0005-0000-0000-0000FD620000}"/>
    <cellStyle name="40% - Accent2 30 2 4" xfId="12737" xr:uid="{00000000-0005-0000-0000-0000FE620000}"/>
    <cellStyle name="40% - Accent2 30 2 4 2" xfId="35002" xr:uid="{00000000-0005-0000-0000-0000FF620000}"/>
    <cellStyle name="40% - Accent2 30 2 5" xfId="23910" xr:uid="{00000000-0005-0000-0000-000000630000}"/>
    <cellStyle name="40% - Accent2 30 3" xfId="4374" xr:uid="{00000000-0005-0000-0000-000001630000}"/>
    <cellStyle name="40% - Accent2 30 3 2" xfId="8957" xr:uid="{00000000-0005-0000-0000-000002630000}"/>
    <cellStyle name="40% - Accent2 30 3 2 2" xfId="20054" xr:uid="{00000000-0005-0000-0000-000003630000}"/>
    <cellStyle name="40% - Accent2 30 3 2 2 2" xfId="42318" xr:uid="{00000000-0005-0000-0000-000004630000}"/>
    <cellStyle name="40% - Accent2 30 3 2 3" xfId="31226" xr:uid="{00000000-0005-0000-0000-000005630000}"/>
    <cellStyle name="40% - Accent2 30 3 3" xfId="15471" xr:uid="{00000000-0005-0000-0000-000006630000}"/>
    <cellStyle name="40% - Accent2 30 3 3 2" xfId="37736" xr:uid="{00000000-0005-0000-0000-000007630000}"/>
    <cellStyle name="40% - Accent2 30 3 4" xfId="26644" xr:uid="{00000000-0005-0000-0000-000008630000}"/>
    <cellStyle name="40% - Accent2 30 4" xfId="2565" xr:uid="{00000000-0005-0000-0000-000009630000}"/>
    <cellStyle name="40% - Accent2 30 4 2" xfId="7148" xr:uid="{00000000-0005-0000-0000-00000A630000}"/>
    <cellStyle name="40% - Accent2 30 4 2 2" xfId="18245" xr:uid="{00000000-0005-0000-0000-00000B630000}"/>
    <cellStyle name="40% - Accent2 30 4 2 2 2" xfId="40509" xr:uid="{00000000-0005-0000-0000-00000C630000}"/>
    <cellStyle name="40% - Accent2 30 4 2 3" xfId="29417" xr:uid="{00000000-0005-0000-0000-00000D630000}"/>
    <cellStyle name="40% - Accent2 30 4 3" xfId="13662" xr:uid="{00000000-0005-0000-0000-00000E630000}"/>
    <cellStyle name="40% - Accent2 30 4 3 2" xfId="35927" xr:uid="{00000000-0005-0000-0000-00000F630000}"/>
    <cellStyle name="40% - Accent2 30 4 4" xfId="24835" xr:uid="{00000000-0005-0000-0000-000010630000}"/>
    <cellStyle name="40% - Accent2 30 5" xfId="5299" xr:uid="{00000000-0005-0000-0000-000011630000}"/>
    <cellStyle name="40% - Accent2 30 5 2" xfId="16396" xr:uid="{00000000-0005-0000-0000-000012630000}"/>
    <cellStyle name="40% - Accent2 30 5 2 2" xfId="38660" xr:uid="{00000000-0005-0000-0000-000013630000}"/>
    <cellStyle name="40% - Accent2 30 5 3" xfId="27568" xr:uid="{00000000-0005-0000-0000-000014630000}"/>
    <cellStyle name="40% - Accent2 30 6" xfId="11811" xr:uid="{00000000-0005-0000-0000-000015630000}"/>
    <cellStyle name="40% - Accent2 30 6 2" xfId="34077" xr:uid="{00000000-0005-0000-0000-000016630000}"/>
    <cellStyle name="40% - Accent2 30 7" xfId="22985" xr:uid="{00000000-0005-0000-0000-000017630000}"/>
    <cellStyle name="40% - Accent2 31" xfId="710" xr:uid="{00000000-0005-0000-0000-000018630000}"/>
    <cellStyle name="40% - Accent2 31 2" xfId="1647" xr:uid="{00000000-0005-0000-0000-000019630000}"/>
    <cellStyle name="40% - Accent2 31 2 2" xfId="3463" xr:uid="{00000000-0005-0000-0000-00001A630000}"/>
    <cellStyle name="40% - Accent2 31 2 2 2" xfId="8046" xr:uid="{00000000-0005-0000-0000-00001B630000}"/>
    <cellStyle name="40% - Accent2 31 2 2 2 2" xfId="19143" xr:uid="{00000000-0005-0000-0000-00001C630000}"/>
    <cellStyle name="40% - Accent2 31 2 2 2 2 2" xfId="41407" xr:uid="{00000000-0005-0000-0000-00001D630000}"/>
    <cellStyle name="40% - Accent2 31 2 2 2 3" xfId="30315" xr:uid="{00000000-0005-0000-0000-00001E630000}"/>
    <cellStyle name="40% - Accent2 31 2 2 3" xfId="14560" xr:uid="{00000000-0005-0000-0000-00001F630000}"/>
    <cellStyle name="40% - Accent2 31 2 2 3 2" xfId="36825" xr:uid="{00000000-0005-0000-0000-000020630000}"/>
    <cellStyle name="40% - Accent2 31 2 2 4" xfId="25733" xr:uid="{00000000-0005-0000-0000-000021630000}"/>
    <cellStyle name="40% - Accent2 31 2 3" xfId="6237" xr:uid="{00000000-0005-0000-0000-000022630000}"/>
    <cellStyle name="40% - Accent2 31 2 3 2" xfId="17334" xr:uid="{00000000-0005-0000-0000-000023630000}"/>
    <cellStyle name="40% - Accent2 31 2 3 2 2" xfId="39598" xr:uid="{00000000-0005-0000-0000-000024630000}"/>
    <cellStyle name="40% - Accent2 31 2 3 3" xfId="28506" xr:uid="{00000000-0005-0000-0000-000025630000}"/>
    <cellStyle name="40% - Accent2 31 2 4" xfId="12750" xr:uid="{00000000-0005-0000-0000-000026630000}"/>
    <cellStyle name="40% - Accent2 31 2 4 2" xfId="35015" xr:uid="{00000000-0005-0000-0000-000027630000}"/>
    <cellStyle name="40% - Accent2 31 2 5" xfId="23923" xr:uid="{00000000-0005-0000-0000-000028630000}"/>
    <cellStyle name="40% - Accent2 31 3" xfId="4387" xr:uid="{00000000-0005-0000-0000-000029630000}"/>
    <cellStyle name="40% - Accent2 31 3 2" xfId="8970" xr:uid="{00000000-0005-0000-0000-00002A630000}"/>
    <cellStyle name="40% - Accent2 31 3 2 2" xfId="20067" xr:uid="{00000000-0005-0000-0000-00002B630000}"/>
    <cellStyle name="40% - Accent2 31 3 2 2 2" xfId="42331" xr:uid="{00000000-0005-0000-0000-00002C630000}"/>
    <cellStyle name="40% - Accent2 31 3 2 3" xfId="31239" xr:uid="{00000000-0005-0000-0000-00002D630000}"/>
    <cellStyle name="40% - Accent2 31 3 3" xfId="15484" xr:uid="{00000000-0005-0000-0000-00002E630000}"/>
    <cellStyle name="40% - Accent2 31 3 3 2" xfId="37749" xr:uid="{00000000-0005-0000-0000-00002F630000}"/>
    <cellStyle name="40% - Accent2 31 3 4" xfId="26657" xr:uid="{00000000-0005-0000-0000-000030630000}"/>
    <cellStyle name="40% - Accent2 31 4" xfId="2578" xr:uid="{00000000-0005-0000-0000-000031630000}"/>
    <cellStyle name="40% - Accent2 31 4 2" xfId="7161" xr:uid="{00000000-0005-0000-0000-000032630000}"/>
    <cellStyle name="40% - Accent2 31 4 2 2" xfId="18258" xr:uid="{00000000-0005-0000-0000-000033630000}"/>
    <cellStyle name="40% - Accent2 31 4 2 2 2" xfId="40522" xr:uid="{00000000-0005-0000-0000-000034630000}"/>
    <cellStyle name="40% - Accent2 31 4 2 3" xfId="29430" xr:uid="{00000000-0005-0000-0000-000035630000}"/>
    <cellStyle name="40% - Accent2 31 4 3" xfId="13675" xr:uid="{00000000-0005-0000-0000-000036630000}"/>
    <cellStyle name="40% - Accent2 31 4 3 2" xfId="35940" xr:uid="{00000000-0005-0000-0000-000037630000}"/>
    <cellStyle name="40% - Accent2 31 4 4" xfId="24848" xr:uid="{00000000-0005-0000-0000-000038630000}"/>
    <cellStyle name="40% - Accent2 31 5" xfId="5312" xr:uid="{00000000-0005-0000-0000-000039630000}"/>
    <cellStyle name="40% - Accent2 31 5 2" xfId="16409" xr:uid="{00000000-0005-0000-0000-00003A630000}"/>
    <cellStyle name="40% - Accent2 31 5 2 2" xfId="38673" xr:uid="{00000000-0005-0000-0000-00003B630000}"/>
    <cellStyle name="40% - Accent2 31 5 3" xfId="27581" xr:uid="{00000000-0005-0000-0000-00003C630000}"/>
    <cellStyle name="40% - Accent2 31 6" xfId="11824" xr:uid="{00000000-0005-0000-0000-00003D630000}"/>
    <cellStyle name="40% - Accent2 31 6 2" xfId="34090" xr:uid="{00000000-0005-0000-0000-00003E630000}"/>
    <cellStyle name="40% - Accent2 31 7" xfId="22998" xr:uid="{00000000-0005-0000-0000-00003F630000}"/>
    <cellStyle name="40% - Accent2 32" xfId="723" xr:uid="{00000000-0005-0000-0000-000040630000}"/>
    <cellStyle name="40% - Accent2 32 2" xfId="1660" xr:uid="{00000000-0005-0000-0000-000041630000}"/>
    <cellStyle name="40% - Accent2 32 2 2" xfId="3476" xr:uid="{00000000-0005-0000-0000-000042630000}"/>
    <cellStyle name="40% - Accent2 32 2 2 2" xfId="8059" xr:uid="{00000000-0005-0000-0000-000043630000}"/>
    <cellStyle name="40% - Accent2 32 2 2 2 2" xfId="19156" xr:uid="{00000000-0005-0000-0000-000044630000}"/>
    <cellStyle name="40% - Accent2 32 2 2 2 2 2" xfId="41420" xr:uid="{00000000-0005-0000-0000-000045630000}"/>
    <cellStyle name="40% - Accent2 32 2 2 2 3" xfId="30328" xr:uid="{00000000-0005-0000-0000-000046630000}"/>
    <cellStyle name="40% - Accent2 32 2 2 3" xfId="14573" xr:uid="{00000000-0005-0000-0000-000047630000}"/>
    <cellStyle name="40% - Accent2 32 2 2 3 2" xfId="36838" xr:uid="{00000000-0005-0000-0000-000048630000}"/>
    <cellStyle name="40% - Accent2 32 2 2 4" xfId="25746" xr:uid="{00000000-0005-0000-0000-000049630000}"/>
    <cellStyle name="40% - Accent2 32 2 3" xfId="6250" xr:uid="{00000000-0005-0000-0000-00004A630000}"/>
    <cellStyle name="40% - Accent2 32 2 3 2" xfId="17347" xr:uid="{00000000-0005-0000-0000-00004B630000}"/>
    <cellStyle name="40% - Accent2 32 2 3 2 2" xfId="39611" xr:uid="{00000000-0005-0000-0000-00004C630000}"/>
    <cellStyle name="40% - Accent2 32 2 3 3" xfId="28519" xr:uid="{00000000-0005-0000-0000-00004D630000}"/>
    <cellStyle name="40% - Accent2 32 2 4" xfId="12763" xr:uid="{00000000-0005-0000-0000-00004E630000}"/>
    <cellStyle name="40% - Accent2 32 2 4 2" xfId="35028" xr:uid="{00000000-0005-0000-0000-00004F630000}"/>
    <cellStyle name="40% - Accent2 32 2 5" xfId="23936" xr:uid="{00000000-0005-0000-0000-000050630000}"/>
    <cellStyle name="40% - Accent2 32 3" xfId="4400" xr:uid="{00000000-0005-0000-0000-000051630000}"/>
    <cellStyle name="40% - Accent2 32 3 2" xfId="8983" xr:uid="{00000000-0005-0000-0000-000052630000}"/>
    <cellStyle name="40% - Accent2 32 3 2 2" xfId="20080" xr:uid="{00000000-0005-0000-0000-000053630000}"/>
    <cellStyle name="40% - Accent2 32 3 2 2 2" xfId="42344" xr:uid="{00000000-0005-0000-0000-000054630000}"/>
    <cellStyle name="40% - Accent2 32 3 2 3" xfId="31252" xr:uid="{00000000-0005-0000-0000-000055630000}"/>
    <cellStyle name="40% - Accent2 32 3 3" xfId="15497" xr:uid="{00000000-0005-0000-0000-000056630000}"/>
    <cellStyle name="40% - Accent2 32 3 3 2" xfId="37762" xr:uid="{00000000-0005-0000-0000-000057630000}"/>
    <cellStyle name="40% - Accent2 32 3 4" xfId="26670" xr:uid="{00000000-0005-0000-0000-000058630000}"/>
    <cellStyle name="40% - Accent2 32 4" xfId="2591" xr:uid="{00000000-0005-0000-0000-000059630000}"/>
    <cellStyle name="40% - Accent2 32 4 2" xfId="7174" xr:uid="{00000000-0005-0000-0000-00005A630000}"/>
    <cellStyle name="40% - Accent2 32 4 2 2" xfId="18271" xr:uid="{00000000-0005-0000-0000-00005B630000}"/>
    <cellStyle name="40% - Accent2 32 4 2 2 2" xfId="40535" xr:uid="{00000000-0005-0000-0000-00005C630000}"/>
    <cellStyle name="40% - Accent2 32 4 2 3" xfId="29443" xr:uid="{00000000-0005-0000-0000-00005D630000}"/>
    <cellStyle name="40% - Accent2 32 4 3" xfId="13688" xr:uid="{00000000-0005-0000-0000-00005E630000}"/>
    <cellStyle name="40% - Accent2 32 4 3 2" xfId="35953" xr:uid="{00000000-0005-0000-0000-00005F630000}"/>
    <cellStyle name="40% - Accent2 32 4 4" xfId="24861" xr:uid="{00000000-0005-0000-0000-000060630000}"/>
    <cellStyle name="40% - Accent2 32 5" xfId="5325" xr:uid="{00000000-0005-0000-0000-000061630000}"/>
    <cellStyle name="40% - Accent2 32 5 2" xfId="16422" xr:uid="{00000000-0005-0000-0000-000062630000}"/>
    <cellStyle name="40% - Accent2 32 5 2 2" xfId="38686" xr:uid="{00000000-0005-0000-0000-000063630000}"/>
    <cellStyle name="40% - Accent2 32 5 3" xfId="27594" xr:uid="{00000000-0005-0000-0000-000064630000}"/>
    <cellStyle name="40% - Accent2 32 6" xfId="11837" xr:uid="{00000000-0005-0000-0000-000065630000}"/>
    <cellStyle name="40% - Accent2 32 6 2" xfId="34103" xr:uid="{00000000-0005-0000-0000-000066630000}"/>
    <cellStyle name="40% - Accent2 32 7" xfId="23011" xr:uid="{00000000-0005-0000-0000-000067630000}"/>
    <cellStyle name="40% - Accent2 33" xfId="737" xr:uid="{00000000-0005-0000-0000-000068630000}"/>
    <cellStyle name="40% - Accent2 33 2" xfId="1674" xr:uid="{00000000-0005-0000-0000-000069630000}"/>
    <cellStyle name="40% - Accent2 33 2 2" xfId="3489" xr:uid="{00000000-0005-0000-0000-00006A630000}"/>
    <cellStyle name="40% - Accent2 33 2 2 2" xfId="8072" xr:uid="{00000000-0005-0000-0000-00006B630000}"/>
    <cellStyle name="40% - Accent2 33 2 2 2 2" xfId="19169" xr:uid="{00000000-0005-0000-0000-00006C630000}"/>
    <cellStyle name="40% - Accent2 33 2 2 2 2 2" xfId="41433" xr:uid="{00000000-0005-0000-0000-00006D630000}"/>
    <cellStyle name="40% - Accent2 33 2 2 2 3" xfId="30341" xr:uid="{00000000-0005-0000-0000-00006E630000}"/>
    <cellStyle name="40% - Accent2 33 2 2 3" xfId="14586" xr:uid="{00000000-0005-0000-0000-00006F630000}"/>
    <cellStyle name="40% - Accent2 33 2 2 3 2" xfId="36851" xr:uid="{00000000-0005-0000-0000-000070630000}"/>
    <cellStyle name="40% - Accent2 33 2 2 4" xfId="25759" xr:uid="{00000000-0005-0000-0000-000071630000}"/>
    <cellStyle name="40% - Accent2 33 2 3" xfId="6263" xr:uid="{00000000-0005-0000-0000-000072630000}"/>
    <cellStyle name="40% - Accent2 33 2 3 2" xfId="17360" xr:uid="{00000000-0005-0000-0000-000073630000}"/>
    <cellStyle name="40% - Accent2 33 2 3 2 2" xfId="39624" xr:uid="{00000000-0005-0000-0000-000074630000}"/>
    <cellStyle name="40% - Accent2 33 2 3 3" xfId="28532" xr:uid="{00000000-0005-0000-0000-000075630000}"/>
    <cellStyle name="40% - Accent2 33 2 4" xfId="12776" xr:uid="{00000000-0005-0000-0000-000076630000}"/>
    <cellStyle name="40% - Accent2 33 2 4 2" xfId="35041" xr:uid="{00000000-0005-0000-0000-000077630000}"/>
    <cellStyle name="40% - Accent2 33 2 5" xfId="23949" xr:uid="{00000000-0005-0000-0000-000078630000}"/>
    <cellStyle name="40% - Accent2 33 3" xfId="4413" xr:uid="{00000000-0005-0000-0000-000079630000}"/>
    <cellStyle name="40% - Accent2 33 3 2" xfId="8996" xr:uid="{00000000-0005-0000-0000-00007A630000}"/>
    <cellStyle name="40% - Accent2 33 3 2 2" xfId="20093" xr:uid="{00000000-0005-0000-0000-00007B630000}"/>
    <cellStyle name="40% - Accent2 33 3 2 2 2" xfId="42357" xr:uid="{00000000-0005-0000-0000-00007C630000}"/>
    <cellStyle name="40% - Accent2 33 3 2 3" xfId="31265" xr:uid="{00000000-0005-0000-0000-00007D630000}"/>
    <cellStyle name="40% - Accent2 33 3 3" xfId="15510" xr:uid="{00000000-0005-0000-0000-00007E630000}"/>
    <cellStyle name="40% - Accent2 33 3 3 2" xfId="37775" xr:uid="{00000000-0005-0000-0000-00007F630000}"/>
    <cellStyle name="40% - Accent2 33 3 4" xfId="26683" xr:uid="{00000000-0005-0000-0000-000080630000}"/>
    <cellStyle name="40% - Accent2 33 4" xfId="2604" xr:uid="{00000000-0005-0000-0000-000081630000}"/>
    <cellStyle name="40% - Accent2 33 4 2" xfId="7187" xr:uid="{00000000-0005-0000-0000-000082630000}"/>
    <cellStyle name="40% - Accent2 33 4 2 2" xfId="18284" xr:uid="{00000000-0005-0000-0000-000083630000}"/>
    <cellStyle name="40% - Accent2 33 4 2 2 2" xfId="40548" xr:uid="{00000000-0005-0000-0000-000084630000}"/>
    <cellStyle name="40% - Accent2 33 4 2 3" xfId="29456" xr:uid="{00000000-0005-0000-0000-000085630000}"/>
    <cellStyle name="40% - Accent2 33 4 3" xfId="13701" xr:uid="{00000000-0005-0000-0000-000086630000}"/>
    <cellStyle name="40% - Accent2 33 4 3 2" xfId="35966" xr:uid="{00000000-0005-0000-0000-000087630000}"/>
    <cellStyle name="40% - Accent2 33 4 4" xfId="24874" xr:uid="{00000000-0005-0000-0000-000088630000}"/>
    <cellStyle name="40% - Accent2 33 5" xfId="5338" xr:uid="{00000000-0005-0000-0000-000089630000}"/>
    <cellStyle name="40% - Accent2 33 5 2" xfId="16435" xr:uid="{00000000-0005-0000-0000-00008A630000}"/>
    <cellStyle name="40% - Accent2 33 5 2 2" xfId="38699" xr:uid="{00000000-0005-0000-0000-00008B630000}"/>
    <cellStyle name="40% - Accent2 33 5 3" xfId="27607" xr:uid="{00000000-0005-0000-0000-00008C630000}"/>
    <cellStyle name="40% - Accent2 33 6" xfId="11850" xr:uid="{00000000-0005-0000-0000-00008D630000}"/>
    <cellStyle name="40% - Accent2 33 6 2" xfId="34116" xr:uid="{00000000-0005-0000-0000-00008E630000}"/>
    <cellStyle name="40% - Accent2 33 7" xfId="23024" xr:uid="{00000000-0005-0000-0000-00008F630000}"/>
    <cellStyle name="40% - Accent2 34" xfId="750" xr:uid="{00000000-0005-0000-0000-000090630000}"/>
    <cellStyle name="40% - Accent2 34 2" xfId="1687" xr:uid="{00000000-0005-0000-0000-000091630000}"/>
    <cellStyle name="40% - Accent2 34 2 2" xfId="3502" xr:uid="{00000000-0005-0000-0000-000092630000}"/>
    <cellStyle name="40% - Accent2 34 2 2 2" xfId="8085" xr:uid="{00000000-0005-0000-0000-000093630000}"/>
    <cellStyle name="40% - Accent2 34 2 2 2 2" xfId="19182" xr:uid="{00000000-0005-0000-0000-000094630000}"/>
    <cellStyle name="40% - Accent2 34 2 2 2 2 2" xfId="41446" xr:uid="{00000000-0005-0000-0000-000095630000}"/>
    <cellStyle name="40% - Accent2 34 2 2 2 3" xfId="30354" xr:uid="{00000000-0005-0000-0000-000096630000}"/>
    <cellStyle name="40% - Accent2 34 2 2 3" xfId="14599" xr:uid="{00000000-0005-0000-0000-000097630000}"/>
    <cellStyle name="40% - Accent2 34 2 2 3 2" xfId="36864" xr:uid="{00000000-0005-0000-0000-000098630000}"/>
    <cellStyle name="40% - Accent2 34 2 2 4" xfId="25772" xr:uid="{00000000-0005-0000-0000-000099630000}"/>
    <cellStyle name="40% - Accent2 34 2 3" xfId="6276" xr:uid="{00000000-0005-0000-0000-00009A630000}"/>
    <cellStyle name="40% - Accent2 34 2 3 2" xfId="17373" xr:uid="{00000000-0005-0000-0000-00009B630000}"/>
    <cellStyle name="40% - Accent2 34 2 3 2 2" xfId="39637" xr:uid="{00000000-0005-0000-0000-00009C630000}"/>
    <cellStyle name="40% - Accent2 34 2 3 3" xfId="28545" xr:uid="{00000000-0005-0000-0000-00009D630000}"/>
    <cellStyle name="40% - Accent2 34 2 4" xfId="12789" xr:uid="{00000000-0005-0000-0000-00009E630000}"/>
    <cellStyle name="40% - Accent2 34 2 4 2" xfId="35054" xr:uid="{00000000-0005-0000-0000-00009F630000}"/>
    <cellStyle name="40% - Accent2 34 2 5" xfId="23962" xr:uid="{00000000-0005-0000-0000-0000A0630000}"/>
    <cellStyle name="40% - Accent2 34 3" xfId="4426" xr:uid="{00000000-0005-0000-0000-0000A1630000}"/>
    <cellStyle name="40% - Accent2 34 3 2" xfId="9009" xr:uid="{00000000-0005-0000-0000-0000A2630000}"/>
    <cellStyle name="40% - Accent2 34 3 2 2" xfId="20106" xr:uid="{00000000-0005-0000-0000-0000A3630000}"/>
    <cellStyle name="40% - Accent2 34 3 2 2 2" xfId="42370" xr:uid="{00000000-0005-0000-0000-0000A4630000}"/>
    <cellStyle name="40% - Accent2 34 3 2 3" xfId="31278" xr:uid="{00000000-0005-0000-0000-0000A5630000}"/>
    <cellStyle name="40% - Accent2 34 3 3" xfId="15523" xr:uid="{00000000-0005-0000-0000-0000A6630000}"/>
    <cellStyle name="40% - Accent2 34 3 3 2" xfId="37788" xr:uid="{00000000-0005-0000-0000-0000A7630000}"/>
    <cellStyle name="40% - Accent2 34 3 4" xfId="26696" xr:uid="{00000000-0005-0000-0000-0000A8630000}"/>
    <cellStyle name="40% - Accent2 34 4" xfId="2617" xr:uid="{00000000-0005-0000-0000-0000A9630000}"/>
    <cellStyle name="40% - Accent2 34 4 2" xfId="7200" xr:uid="{00000000-0005-0000-0000-0000AA630000}"/>
    <cellStyle name="40% - Accent2 34 4 2 2" xfId="18297" xr:uid="{00000000-0005-0000-0000-0000AB630000}"/>
    <cellStyle name="40% - Accent2 34 4 2 2 2" xfId="40561" xr:uid="{00000000-0005-0000-0000-0000AC630000}"/>
    <cellStyle name="40% - Accent2 34 4 2 3" xfId="29469" xr:uid="{00000000-0005-0000-0000-0000AD630000}"/>
    <cellStyle name="40% - Accent2 34 4 3" xfId="13714" xr:uid="{00000000-0005-0000-0000-0000AE630000}"/>
    <cellStyle name="40% - Accent2 34 4 3 2" xfId="35979" xr:uid="{00000000-0005-0000-0000-0000AF630000}"/>
    <cellStyle name="40% - Accent2 34 4 4" xfId="24887" xr:uid="{00000000-0005-0000-0000-0000B0630000}"/>
    <cellStyle name="40% - Accent2 34 5" xfId="5351" xr:uid="{00000000-0005-0000-0000-0000B1630000}"/>
    <cellStyle name="40% - Accent2 34 5 2" xfId="16448" xr:uid="{00000000-0005-0000-0000-0000B2630000}"/>
    <cellStyle name="40% - Accent2 34 5 2 2" xfId="38712" xr:uid="{00000000-0005-0000-0000-0000B3630000}"/>
    <cellStyle name="40% - Accent2 34 5 3" xfId="27620" xr:uid="{00000000-0005-0000-0000-0000B4630000}"/>
    <cellStyle name="40% - Accent2 34 6" xfId="11863" xr:uid="{00000000-0005-0000-0000-0000B5630000}"/>
    <cellStyle name="40% - Accent2 34 6 2" xfId="34129" xr:uid="{00000000-0005-0000-0000-0000B6630000}"/>
    <cellStyle name="40% - Accent2 34 7" xfId="23037" xr:uid="{00000000-0005-0000-0000-0000B7630000}"/>
    <cellStyle name="40% - Accent2 35" xfId="763" xr:uid="{00000000-0005-0000-0000-0000B8630000}"/>
    <cellStyle name="40% - Accent2 35 2" xfId="1700" xr:uid="{00000000-0005-0000-0000-0000B9630000}"/>
    <cellStyle name="40% - Accent2 35 2 2" xfId="3515" xr:uid="{00000000-0005-0000-0000-0000BA630000}"/>
    <cellStyle name="40% - Accent2 35 2 2 2" xfId="8098" xr:uid="{00000000-0005-0000-0000-0000BB630000}"/>
    <cellStyle name="40% - Accent2 35 2 2 2 2" xfId="19195" xr:uid="{00000000-0005-0000-0000-0000BC630000}"/>
    <cellStyle name="40% - Accent2 35 2 2 2 2 2" xfId="41459" xr:uid="{00000000-0005-0000-0000-0000BD630000}"/>
    <cellStyle name="40% - Accent2 35 2 2 2 3" xfId="30367" xr:uid="{00000000-0005-0000-0000-0000BE630000}"/>
    <cellStyle name="40% - Accent2 35 2 2 3" xfId="14612" xr:uid="{00000000-0005-0000-0000-0000BF630000}"/>
    <cellStyle name="40% - Accent2 35 2 2 3 2" xfId="36877" xr:uid="{00000000-0005-0000-0000-0000C0630000}"/>
    <cellStyle name="40% - Accent2 35 2 2 4" xfId="25785" xr:uid="{00000000-0005-0000-0000-0000C1630000}"/>
    <cellStyle name="40% - Accent2 35 2 3" xfId="6289" xr:uid="{00000000-0005-0000-0000-0000C2630000}"/>
    <cellStyle name="40% - Accent2 35 2 3 2" xfId="17386" xr:uid="{00000000-0005-0000-0000-0000C3630000}"/>
    <cellStyle name="40% - Accent2 35 2 3 2 2" xfId="39650" xr:uid="{00000000-0005-0000-0000-0000C4630000}"/>
    <cellStyle name="40% - Accent2 35 2 3 3" xfId="28558" xr:uid="{00000000-0005-0000-0000-0000C5630000}"/>
    <cellStyle name="40% - Accent2 35 2 4" xfId="12802" xr:uid="{00000000-0005-0000-0000-0000C6630000}"/>
    <cellStyle name="40% - Accent2 35 2 4 2" xfId="35067" xr:uid="{00000000-0005-0000-0000-0000C7630000}"/>
    <cellStyle name="40% - Accent2 35 2 5" xfId="23975" xr:uid="{00000000-0005-0000-0000-0000C8630000}"/>
    <cellStyle name="40% - Accent2 35 3" xfId="4439" xr:uid="{00000000-0005-0000-0000-0000C9630000}"/>
    <cellStyle name="40% - Accent2 35 3 2" xfId="9022" xr:uid="{00000000-0005-0000-0000-0000CA630000}"/>
    <cellStyle name="40% - Accent2 35 3 2 2" xfId="20119" xr:uid="{00000000-0005-0000-0000-0000CB630000}"/>
    <cellStyle name="40% - Accent2 35 3 2 2 2" xfId="42383" xr:uid="{00000000-0005-0000-0000-0000CC630000}"/>
    <cellStyle name="40% - Accent2 35 3 2 3" xfId="31291" xr:uid="{00000000-0005-0000-0000-0000CD630000}"/>
    <cellStyle name="40% - Accent2 35 3 3" xfId="15536" xr:uid="{00000000-0005-0000-0000-0000CE630000}"/>
    <cellStyle name="40% - Accent2 35 3 3 2" xfId="37801" xr:uid="{00000000-0005-0000-0000-0000CF630000}"/>
    <cellStyle name="40% - Accent2 35 3 4" xfId="26709" xr:uid="{00000000-0005-0000-0000-0000D0630000}"/>
    <cellStyle name="40% - Accent2 35 4" xfId="2630" xr:uid="{00000000-0005-0000-0000-0000D1630000}"/>
    <cellStyle name="40% - Accent2 35 4 2" xfId="7213" xr:uid="{00000000-0005-0000-0000-0000D2630000}"/>
    <cellStyle name="40% - Accent2 35 4 2 2" xfId="18310" xr:uid="{00000000-0005-0000-0000-0000D3630000}"/>
    <cellStyle name="40% - Accent2 35 4 2 2 2" xfId="40574" xr:uid="{00000000-0005-0000-0000-0000D4630000}"/>
    <cellStyle name="40% - Accent2 35 4 2 3" xfId="29482" xr:uid="{00000000-0005-0000-0000-0000D5630000}"/>
    <cellStyle name="40% - Accent2 35 4 3" xfId="13727" xr:uid="{00000000-0005-0000-0000-0000D6630000}"/>
    <cellStyle name="40% - Accent2 35 4 3 2" xfId="35992" xr:uid="{00000000-0005-0000-0000-0000D7630000}"/>
    <cellStyle name="40% - Accent2 35 4 4" xfId="24900" xr:uid="{00000000-0005-0000-0000-0000D8630000}"/>
    <cellStyle name="40% - Accent2 35 5" xfId="5364" xr:uid="{00000000-0005-0000-0000-0000D9630000}"/>
    <cellStyle name="40% - Accent2 35 5 2" xfId="16461" xr:uid="{00000000-0005-0000-0000-0000DA630000}"/>
    <cellStyle name="40% - Accent2 35 5 2 2" xfId="38725" xr:uid="{00000000-0005-0000-0000-0000DB630000}"/>
    <cellStyle name="40% - Accent2 35 5 3" xfId="27633" xr:uid="{00000000-0005-0000-0000-0000DC630000}"/>
    <cellStyle name="40% - Accent2 35 6" xfId="11876" xr:uid="{00000000-0005-0000-0000-0000DD630000}"/>
    <cellStyle name="40% - Accent2 35 6 2" xfId="34142" xr:uid="{00000000-0005-0000-0000-0000DE630000}"/>
    <cellStyle name="40% - Accent2 35 7" xfId="23050" xr:uid="{00000000-0005-0000-0000-0000DF630000}"/>
    <cellStyle name="40% - Accent2 36" xfId="776" xr:uid="{00000000-0005-0000-0000-0000E0630000}"/>
    <cellStyle name="40% - Accent2 36 2" xfId="1713" xr:uid="{00000000-0005-0000-0000-0000E1630000}"/>
    <cellStyle name="40% - Accent2 36 2 2" xfId="3528" xr:uid="{00000000-0005-0000-0000-0000E2630000}"/>
    <cellStyle name="40% - Accent2 36 2 2 2" xfId="8111" xr:uid="{00000000-0005-0000-0000-0000E3630000}"/>
    <cellStyle name="40% - Accent2 36 2 2 2 2" xfId="19208" xr:uid="{00000000-0005-0000-0000-0000E4630000}"/>
    <cellStyle name="40% - Accent2 36 2 2 2 2 2" xfId="41472" xr:uid="{00000000-0005-0000-0000-0000E5630000}"/>
    <cellStyle name="40% - Accent2 36 2 2 2 3" xfId="30380" xr:uid="{00000000-0005-0000-0000-0000E6630000}"/>
    <cellStyle name="40% - Accent2 36 2 2 3" xfId="14625" xr:uid="{00000000-0005-0000-0000-0000E7630000}"/>
    <cellStyle name="40% - Accent2 36 2 2 3 2" xfId="36890" xr:uid="{00000000-0005-0000-0000-0000E8630000}"/>
    <cellStyle name="40% - Accent2 36 2 2 4" xfId="25798" xr:uid="{00000000-0005-0000-0000-0000E9630000}"/>
    <cellStyle name="40% - Accent2 36 2 3" xfId="6302" xr:uid="{00000000-0005-0000-0000-0000EA630000}"/>
    <cellStyle name="40% - Accent2 36 2 3 2" xfId="17399" xr:uid="{00000000-0005-0000-0000-0000EB630000}"/>
    <cellStyle name="40% - Accent2 36 2 3 2 2" xfId="39663" xr:uid="{00000000-0005-0000-0000-0000EC630000}"/>
    <cellStyle name="40% - Accent2 36 2 3 3" xfId="28571" xr:uid="{00000000-0005-0000-0000-0000ED630000}"/>
    <cellStyle name="40% - Accent2 36 2 4" xfId="12815" xr:uid="{00000000-0005-0000-0000-0000EE630000}"/>
    <cellStyle name="40% - Accent2 36 2 4 2" xfId="35080" xr:uid="{00000000-0005-0000-0000-0000EF630000}"/>
    <cellStyle name="40% - Accent2 36 2 5" xfId="23988" xr:uid="{00000000-0005-0000-0000-0000F0630000}"/>
    <cellStyle name="40% - Accent2 36 3" xfId="4452" xr:uid="{00000000-0005-0000-0000-0000F1630000}"/>
    <cellStyle name="40% - Accent2 36 3 2" xfId="9035" xr:uid="{00000000-0005-0000-0000-0000F2630000}"/>
    <cellStyle name="40% - Accent2 36 3 2 2" xfId="20132" xr:uid="{00000000-0005-0000-0000-0000F3630000}"/>
    <cellStyle name="40% - Accent2 36 3 2 2 2" xfId="42396" xr:uid="{00000000-0005-0000-0000-0000F4630000}"/>
    <cellStyle name="40% - Accent2 36 3 2 3" xfId="31304" xr:uid="{00000000-0005-0000-0000-0000F5630000}"/>
    <cellStyle name="40% - Accent2 36 3 3" xfId="15549" xr:uid="{00000000-0005-0000-0000-0000F6630000}"/>
    <cellStyle name="40% - Accent2 36 3 3 2" xfId="37814" xr:uid="{00000000-0005-0000-0000-0000F7630000}"/>
    <cellStyle name="40% - Accent2 36 3 4" xfId="26722" xr:uid="{00000000-0005-0000-0000-0000F8630000}"/>
    <cellStyle name="40% - Accent2 36 4" xfId="2643" xr:uid="{00000000-0005-0000-0000-0000F9630000}"/>
    <cellStyle name="40% - Accent2 36 4 2" xfId="7226" xr:uid="{00000000-0005-0000-0000-0000FA630000}"/>
    <cellStyle name="40% - Accent2 36 4 2 2" xfId="18323" xr:uid="{00000000-0005-0000-0000-0000FB630000}"/>
    <cellStyle name="40% - Accent2 36 4 2 2 2" xfId="40587" xr:uid="{00000000-0005-0000-0000-0000FC630000}"/>
    <cellStyle name="40% - Accent2 36 4 2 3" xfId="29495" xr:uid="{00000000-0005-0000-0000-0000FD630000}"/>
    <cellStyle name="40% - Accent2 36 4 3" xfId="13740" xr:uid="{00000000-0005-0000-0000-0000FE630000}"/>
    <cellStyle name="40% - Accent2 36 4 3 2" xfId="36005" xr:uid="{00000000-0005-0000-0000-0000FF630000}"/>
    <cellStyle name="40% - Accent2 36 4 4" xfId="24913" xr:uid="{00000000-0005-0000-0000-000000640000}"/>
    <cellStyle name="40% - Accent2 36 5" xfId="5377" xr:uid="{00000000-0005-0000-0000-000001640000}"/>
    <cellStyle name="40% - Accent2 36 5 2" xfId="16474" xr:uid="{00000000-0005-0000-0000-000002640000}"/>
    <cellStyle name="40% - Accent2 36 5 2 2" xfId="38738" xr:uid="{00000000-0005-0000-0000-000003640000}"/>
    <cellStyle name="40% - Accent2 36 5 3" xfId="27646" xr:uid="{00000000-0005-0000-0000-000004640000}"/>
    <cellStyle name="40% - Accent2 36 6" xfId="11889" xr:uid="{00000000-0005-0000-0000-000005640000}"/>
    <cellStyle name="40% - Accent2 36 6 2" xfId="34155" xr:uid="{00000000-0005-0000-0000-000006640000}"/>
    <cellStyle name="40% - Accent2 36 7" xfId="23063" xr:uid="{00000000-0005-0000-0000-000007640000}"/>
    <cellStyle name="40% - Accent2 37" xfId="789" xr:uid="{00000000-0005-0000-0000-000008640000}"/>
    <cellStyle name="40% - Accent2 37 2" xfId="1726" xr:uid="{00000000-0005-0000-0000-000009640000}"/>
    <cellStyle name="40% - Accent2 37 2 2" xfId="3541" xr:uid="{00000000-0005-0000-0000-00000A640000}"/>
    <cellStyle name="40% - Accent2 37 2 2 2" xfId="8124" xr:uid="{00000000-0005-0000-0000-00000B640000}"/>
    <cellStyle name="40% - Accent2 37 2 2 2 2" xfId="19221" xr:uid="{00000000-0005-0000-0000-00000C640000}"/>
    <cellStyle name="40% - Accent2 37 2 2 2 2 2" xfId="41485" xr:uid="{00000000-0005-0000-0000-00000D640000}"/>
    <cellStyle name="40% - Accent2 37 2 2 2 3" xfId="30393" xr:uid="{00000000-0005-0000-0000-00000E640000}"/>
    <cellStyle name="40% - Accent2 37 2 2 3" xfId="14638" xr:uid="{00000000-0005-0000-0000-00000F640000}"/>
    <cellStyle name="40% - Accent2 37 2 2 3 2" xfId="36903" xr:uid="{00000000-0005-0000-0000-000010640000}"/>
    <cellStyle name="40% - Accent2 37 2 2 4" xfId="25811" xr:uid="{00000000-0005-0000-0000-000011640000}"/>
    <cellStyle name="40% - Accent2 37 2 3" xfId="6315" xr:uid="{00000000-0005-0000-0000-000012640000}"/>
    <cellStyle name="40% - Accent2 37 2 3 2" xfId="17412" xr:uid="{00000000-0005-0000-0000-000013640000}"/>
    <cellStyle name="40% - Accent2 37 2 3 2 2" xfId="39676" xr:uid="{00000000-0005-0000-0000-000014640000}"/>
    <cellStyle name="40% - Accent2 37 2 3 3" xfId="28584" xr:uid="{00000000-0005-0000-0000-000015640000}"/>
    <cellStyle name="40% - Accent2 37 2 4" xfId="12828" xr:uid="{00000000-0005-0000-0000-000016640000}"/>
    <cellStyle name="40% - Accent2 37 2 4 2" xfId="35093" xr:uid="{00000000-0005-0000-0000-000017640000}"/>
    <cellStyle name="40% - Accent2 37 2 5" xfId="24001" xr:uid="{00000000-0005-0000-0000-000018640000}"/>
    <cellStyle name="40% - Accent2 37 3" xfId="4465" xr:uid="{00000000-0005-0000-0000-000019640000}"/>
    <cellStyle name="40% - Accent2 37 3 2" xfId="9048" xr:uid="{00000000-0005-0000-0000-00001A640000}"/>
    <cellStyle name="40% - Accent2 37 3 2 2" xfId="20145" xr:uid="{00000000-0005-0000-0000-00001B640000}"/>
    <cellStyle name="40% - Accent2 37 3 2 2 2" xfId="42409" xr:uid="{00000000-0005-0000-0000-00001C640000}"/>
    <cellStyle name="40% - Accent2 37 3 2 3" xfId="31317" xr:uid="{00000000-0005-0000-0000-00001D640000}"/>
    <cellStyle name="40% - Accent2 37 3 3" xfId="15562" xr:uid="{00000000-0005-0000-0000-00001E640000}"/>
    <cellStyle name="40% - Accent2 37 3 3 2" xfId="37827" xr:uid="{00000000-0005-0000-0000-00001F640000}"/>
    <cellStyle name="40% - Accent2 37 3 4" xfId="26735" xr:uid="{00000000-0005-0000-0000-000020640000}"/>
    <cellStyle name="40% - Accent2 37 4" xfId="2656" xr:uid="{00000000-0005-0000-0000-000021640000}"/>
    <cellStyle name="40% - Accent2 37 4 2" xfId="7239" xr:uid="{00000000-0005-0000-0000-000022640000}"/>
    <cellStyle name="40% - Accent2 37 4 2 2" xfId="18336" xr:uid="{00000000-0005-0000-0000-000023640000}"/>
    <cellStyle name="40% - Accent2 37 4 2 2 2" xfId="40600" xr:uid="{00000000-0005-0000-0000-000024640000}"/>
    <cellStyle name="40% - Accent2 37 4 2 3" xfId="29508" xr:uid="{00000000-0005-0000-0000-000025640000}"/>
    <cellStyle name="40% - Accent2 37 4 3" xfId="13753" xr:uid="{00000000-0005-0000-0000-000026640000}"/>
    <cellStyle name="40% - Accent2 37 4 3 2" xfId="36018" xr:uid="{00000000-0005-0000-0000-000027640000}"/>
    <cellStyle name="40% - Accent2 37 4 4" xfId="24926" xr:uid="{00000000-0005-0000-0000-000028640000}"/>
    <cellStyle name="40% - Accent2 37 5" xfId="5390" xr:uid="{00000000-0005-0000-0000-000029640000}"/>
    <cellStyle name="40% - Accent2 37 5 2" xfId="16487" xr:uid="{00000000-0005-0000-0000-00002A640000}"/>
    <cellStyle name="40% - Accent2 37 5 2 2" xfId="38751" xr:uid="{00000000-0005-0000-0000-00002B640000}"/>
    <cellStyle name="40% - Accent2 37 5 3" xfId="27659" xr:uid="{00000000-0005-0000-0000-00002C640000}"/>
    <cellStyle name="40% - Accent2 37 6" xfId="11902" xr:uid="{00000000-0005-0000-0000-00002D640000}"/>
    <cellStyle name="40% - Accent2 37 6 2" xfId="34168" xr:uid="{00000000-0005-0000-0000-00002E640000}"/>
    <cellStyle name="40% - Accent2 37 7" xfId="23076" xr:uid="{00000000-0005-0000-0000-00002F640000}"/>
    <cellStyle name="40% - Accent2 38" xfId="803" xr:uid="{00000000-0005-0000-0000-000030640000}"/>
    <cellStyle name="40% - Accent2 38 2" xfId="1740" xr:uid="{00000000-0005-0000-0000-000031640000}"/>
    <cellStyle name="40% - Accent2 38 2 2" xfId="3554" xr:uid="{00000000-0005-0000-0000-000032640000}"/>
    <cellStyle name="40% - Accent2 38 2 2 2" xfId="8137" xr:uid="{00000000-0005-0000-0000-000033640000}"/>
    <cellStyle name="40% - Accent2 38 2 2 2 2" xfId="19234" xr:uid="{00000000-0005-0000-0000-000034640000}"/>
    <cellStyle name="40% - Accent2 38 2 2 2 2 2" xfId="41498" xr:uid="{00000000-0005-0000-0000-000035640000}"/>
    <cellStyle name="40% - Accent2 38 2 2 2 3" xfId="30406" xr:uid="{00000000-0005-0000-0000-000036640000}"/>
    <cellStyle name="40% - Accent2 38 2 2 3" xfId="14651" xr:uid="{00000000-0005-0000-0000-000037640000}"/>
    <cellStyle name="40% - Accent2 38 2 2 3 2" xfId="36916" xr:uid="{00000000-0005-0000-0000-000038640000}"/>
    <cellStyle name="40% - Accent2 38 2 2 4" xfId="25824" xr:uid="{00000000-0005-0000-0000-000039640000}"/>
    <cellStyle name="40% - Accent2 38 2 3" xfId="6328" xr:uid="{00000000-0005-0000-0000-00003A640000}"/>
    <cellStyle name="40% - Accent2 38 2 3 2" xfId="17425" xr:uid="{00000000-0005-0000-0000-00003B640000}"/>
    <cellStyle name="40% - Accent2 38 2 3 2 2" xfId="39689" xr:uid="{00000000-0005-0000-0000-00003C640000}"/>
    <cellStyle name="40% - Accent2 38 2 3 3" xfId="28597" xr:uid="{00000000-0005-0000-0000-00003D640000}"/>
    <cellStyle name="40% - Accent2 38 2 4" xfId="12841" xr:uid="{00000000-0005-0000-0000-00003E640000}"/>
    <cellStyle name="40% - Accent2 38 2 4 2" xfId="35106" xr:uid="{00000000-0005-0000-0000-00003F640000}"/>
    <cellStyle name="40% - Accent2 38 2 5" xfId="24014" xr:uid="{00000000-0005-0000-0000-000040640000}"/>
    <cellStyle name="40% - Accent2 38 3" xfId="4478" xr:uid="{00000000-0005-0000-0000-000041640000}"/>
    <cellStyle name="40% - Accent2 38 3 2" xfId="9061" xr:uid="{00000000-0005-0000-0000-000042640000}"/>
    <cellStyle name="40% - Accent2 38 3 2 2" xfId="20158" xr:uid="{00000000-0005-0000-0000-000043640000}"/>
    <cellStyle name="40% - Accent2 38 3 2 2 2" xfId="42422" xr:uid="{00000000-0005-0000-0000-000044640000}"/>
    <cellStyle name="40% - Accent2 38 3 2 3" xfId="31330" xr:uid="{00000000-0005-0000-0000-000045640000}"/>
    <cellStyle name="40% - Accent2 38 3 3" xfId="15575" xr:uid="{00000000-0005-0000-0000-000046640000}"/>
    <cellStyle name="40% - Accent2 38 3 3 2" xfId="37840" xr:uid="{00000000-0005-0000-0000-000047640000}"/>
    <cellStyle name="40% - Accent2 38 3 4" xfId="26748" xr:uid="{00000000-0005-0000-0000-000048640000}"/>
    <cellStyle name="40% - Accent2 38 4" xfId="2669" xr:uid="{00000000-0005-0000-0000-000049640000}"/>
    <cellStyle name="40% - Accent2 38 4 2" xfId="7252" xr:uid="{00000000-0005-0000-0000-00004A640000}"/>
    <cellStyle name="40% - Accent2 38 4 2 2" xfId="18349" xr:uid="{00000000-0005-0000-0000-00004B640000}"/>
    <cellStyle name="40% - Accent2 38 4 2 2 2" xfId="40613" xr:uid="{00000000-0005-0000-0000-00004C640000}"/>
    <cellStyle name="40% - Accent2 38 4 2 3" xfId="29521" xr:uid="{00000000-0005-0000-0000-00004D640000}"/>
    <cellStyle name="40% - Accent2 38 4 3" xfId="13766" xr:uid="{00000000-0005-0000-0000-00004E640000}"/>
    <cellStyle name="40% - Accent2 38 4 3 2" xfId="36031" xr:uid="{00000000-0005-0000-0000-00004F640000}"/>
    <cellStyle name="40% - Accent2 38 4 4" xfId="24939" xr:uid="{00000000-0005-0000-0000-000050640000}"/>
    <cellStyle name="40% - Accent2 38 5" xfId="5403" xr:uid="{00000000-0005-0000-0000-000051640000}"/>
    <cellStyle name="40% - Accent2 38 5 2" xfId="16500" xr:uid="{00000000-0005-0000-0000-000052640000}"/>
    <cellStyle name="40% - Accent2 38 5 2 2" xfId="38764" xr:uid="{00000000-0005-0000-0000-000053640000}"/>
    <cellStyle name="40% - Accent2 38 5 3" xfId="27672" xr:uid="{00000000-0005-0000-0000-000054640000}"/>
    <cellStyle name="40% - Accent2 38 6" xfId="11915" xr:uid="{00000000-0005-0000-0000-000055640000}"/>
    <cellStyle name="40% - Accent2 38 6 2" xfId="34181" xr:uid="{00000000-0005-0000-0000-000056640000}"/>
    <cellStyle name="40% - Accent2 38 7" xfId="23089" xr:uid="{00000000-0005-0000-0000-000057640000}"/>
    <cellStyle name="40% - Accent2 39" xfId="816" xr:uid="{00000000-0005-0000-0000-000058640000}"/>
    <cellStyle name="40% - Accent2 39 2" xfId="1753" xr:uid="{00000000-0005-0000-0000-000059640000}"/>
    <cellStyle name="40% - Accent2 39 2 2" xfId="3567" xr:uid="{00000000-0005-0000-0000-00005A640000}"/>
    <cellStyle name="40% - Accent2 39 2 2 2" xfId="8150" xr:uid="{00000000-0005-0000-0000-00005B640000}"/>
    <cellStyle name="40% - Accent2 39 2 2 2 2" xfId="19247" xr:uid="{00000000-0005-0000-0000-00005C640000}"/>
    <cellStyle name="40% - Accent2 39 2 2 2 2 2" xfId="41511" xr:uid="{00000000-0005-0000-0000-00005D640000}"/>
    <cellStyle name="40% - Accent2 39 2 2 2 3" xfId="30419" xr:uid="{00000000-0005-0000-0000-00005E640000}"/>
    <cellStyle name="40% - Accent2 39 2 2 3" xfId="14664" xr:uid="{00000000-0005-0000-0000-00005F640000}"/>
    <cellStyle name="40% - Accent2 39 2 2 3 2" xfId="36929" xr:uid="{00000000-0005-0000-0000-000060640000}"/>
    <cellStyle name="40% - Accent2 39 2 2 4" xfId="25837" xr:uid="{00000000-0005-0000-0000-000061640000}"/>
    <cellStyle name="40% - Accent2 39 2 3" xfId="6341" xr:uid="{00000000-0005-0000-0000-000062640000}"/>
    <cellStyle name="40% - Accent2 39 2 3 2" xfId="17438" xr:uid="{00000000-0005-0000-0000-000063640000}"/>
    <cellStyle name="40% - Accent2 39 2 3 2 2" xfId="39702" xr:uid="{00000000-0005-0000-0000-000064640000}"/>
    <cellStyle name="40% - Accent2 39 2 3 3" xfId="28610" xr:uid="{00000000-0005-0000-0000-000065640000}"/>
    <cellStyle name="40% - Accent2 39 2 4" xfId="12854" xr:uid="{00000000-0005-0000-0000-000066640000}"/>
    <cellStyle name="40% - Accent2 39 2 4 2" xfId="35119" xr:uid="{00000000-0005-0000-0000-000067640000}"/>
    <cellStyle name="40% - Accent2 39 2 5" xfId="24027" xr:uid="{00000000-0005-0000-0000-000068640000}"/>
    <cellStyle name="40% - Accent2 39 3" xfId="4491" xr:uid="{00000000-0005-0000-0000-000069640000}"/>
    <cellStyle name="40% - Accent2 39 3 2" xfId="9074" xr:uid="{00000000-0005-0000-0000-00006A640000}"/>
    <cellStyle name="40% - Accent2 39 3 2 2" xfId="20171" xr:uid="{00000000-0005-0000-0000-00006B640000}"/>
    <cellStyle name="40% - Accent2 39 3 2 2 2" xfId="42435" xr:uid="{00000000-0005-0000-0000-00006C640000}"/>
    <cellStyle name="40% - Accent2 39 3 2 3" xfId="31343" xr:uid="{00000000-0005-0000-0000-00006D640000}"/>
    <cellStyle name="40% - Accent2 39 3 3" xfId="15588" xr:uid="{00000000-0005-0000-0000-00006E640000}"/>
    <cellStyle name="40% - Accent2 39 3 3 2" xfId="37853" xr:uid="{00000000-0005-0000-0000-00006F640000}"/>
    <cellStyle name="40% - Accent2 39 3 4" xfId="26761" xr:uid="{00000000-0005-0000-0000-000070640000}"/>
    <cellStyle name="40% - Accent2 39 4" xfId="2682" xr:uid="{00000000-0005-0000-0000-000071640000}"/>
    <cellStyle name="40% - Accent2 39 4 2" xfId="7265" xr:uid="{00000000-0005-0000-0000-000072640000}"/>
    <cellStyle name="40% - Accent2 39 4 2 2" xfId="18362" xr:uid="{00000000-0005-0000-0000-000073640000}"/>
    <cellStyle name="40% - Accent2 39 4 2 2 2" xfId="40626" xr:uid="{00000000-0005-0000-0000-000074640000}"/>
    <cellStyle name="40% - Accent2 39 4 2 3" xfId="29534" xr:uid="{00000000-0005-0000-0000-000075640000}"/>
    <cellStyle name="40% - Accent2 39 4 3" xfId="13779" xr:uid="{00000000-0005-0000-0000-000076640000}"/>
    <cellStyle name="40% - Accent2 39 4 3 2" xfId="36044" xr:uid="{00000000-0005-0000-0000-000077640000}"/>
    <cellStyle name="40% - Accent2 39 4 4" xfId="24952" xr:uid="{00000000-0005-0000-0000-000078640000}"/>
    <cellStyle name="40% - Accent2 39 5" xfId="5416" xr:uid="{00000000-0005-0000-0000-000079640000}"/>
    <cellStyle name="40% - Accent2 39 5 2" xfId="16513" xr:uid="{00000000-0005-0000-0000-00007A640000}"/>
    <cellStyle name="40% - Accent2 39 5 2 2" xfId="38777" xr:uid="{00000000-0005-0000-0000-00007B640000}"/>
    <cellStyle name="40% - Accent2 39 5 3" xfId="27685" xr:uid="{00000000-0005-0000-0000-00007C640000}"/>
    <cellStyle name="40% - Accent2 39 6" xfId="11928" xr:uid="{00000000-0005-0000-0000-00007D640000}"/>
    <cellStyle name="40% - Accent2 39 6 2" xfId="34194" xr:uid="{00000000-0005-0000-0000-00007E640000}"/>
    <cellStyle name="40% - Accent2 39 7" xfId="23102" xr:uid="{00000000-0005-0000-0000-00007F640000}"/>
    <cellStyle name="40% - Accent2 4" xfId="115" xr:uid="{00000000-0005-0000-0000-000080640000}"/>
    <cellStyle name="40% - Accent2 4 2" xfId="1292" xr:uid="{00000000-0005-0000-0000-000081640000}"/>
    <cellStyle name="40% - Accent2 4 2 2" xfId="3112" xr:uid="{00000000-0005-0000-0000-000082640000}"/>
    <cellStyle name="40% - Accent2 4 2 2 2" xfId="7695" xr:uid="{00000000-0005-0000-0000-000083640000}"/>
    <cellStyle name="40% - Accent2 4 2 2 2 2" xfId="18792" xr:uid="{00000000-0005-0000-0000-000084640000}"/>
    <cellStyle name="40% - Accent2 4 2 2 2 2 2" xfId="41056" xr:uid="{00000000-0005-0000-0000-000085640000}"/>
    <cellStyle name="40% - Accent2 4 2 2 2 3" xfId="29964" xr:uid="{00000000-0005-0000-0000-000086640000}"/>
    <cellStyle name="40% - Accent2 4 2 2 3" xfId="14209" xr:uid="{00000000-0005-0000-0000-000087640000}"/>
    <cellStyle name="40% - Accent2 4 2 2 3 2" xfId="36474" xr:uid="{00000000-0005-0000-0000-000088640000}"/>
    <cellStyle name="40% - Accent2 4 2 2 4" xfId="25382" xr:uid="{00000000-0005-0000-0000-000089640000}"/>
    <cellStyle name="40% - Accent2 4 2 3" xfId="5886" xr:uid="{00000000-0005-0000-0000-00008A640000}"/>
    <cellStyle name="40% - Accent2 4 2 3 2" xfId="16983" xr:uid="{00000000-0005-0000-0000-00008B640000}"/>
    <cellStyle name="40% - Accent2 4 2 3 2 2" xfId="39247" xr:uid="{00000000-0005-0000-0000-00008C640000}"/>
    <cellStyle name="40% - Accent2 4 2 3 3" xfId="28155" xr:uid="{00000000-0005-0000-0000-00008D640000}"/>
    <cellStyle name="40% - Accent2 4 2 4" xfId="12399" xr:uid="{00000000-0005-0000-0000-00008E640000}"/>
    <cellStyle name="40% - Accent2 4 2 4 2" xfId="34664" xr:uid="{00000000-0005-0000-0000-00008F640000}"/>
    <cellStyle name="40% - Accent2 4 2 5" xfId="23572" xr:uid="{00000000-0005-0000-0000-000090640000}"/>
    <cellStyle name="40% - Accent2 4 3" xfId="4036" xr:uid="{00000000-0005-0000-0000-000091640000}"/>
    <cellStyle name="40% - Accent2 4 3 2" xfId="8619" xr:uid="{00000000-0005-0000-0000-000092640000}"/>
    <cellStyle name="40% - Accent2 4 3 2 2" xfId="19716" xr:uid="{00000000-0005-0000-0000-000093640000}"/>
    <cellStyle name="40% - Accent2 4 3 2 2 2" xfId="41980" xr:uid="{00000000-0005-0000-0000-000094640000}"/>
    <cellStyle name="40% - Accent2 4 3 2 3" xfId="30888" xr:uid="{00000000-0005-0000-0000-000095640000}"/>
    <cellStyle name="40% - Accent2 4 3 3" xfId="15133" xr:uid="{00000000-0005-0000-0000-000096640000}"/>
    <cellStyle name="40% - Accent2 4 3 3 2" xfId="37398" xr:uid="{00000000-0005-0000-0000-000097640000}"/>
    <cellStyle name="40% - Accent2 4 3 4" xfId="26306" xr:uid="{00000000-0005-0000-0000-000098640000}"/>
    <cellStyle name="40% - Accent2 4 4" xfId="2227" xr:uid="{00000000-0005-0000-0000-000099640000}"/>
    <cellStyle name="40% - Accent2 4 4 2" xfId="6810" xr:uid="{00000000-0005-0000-0000-00009A640000}"/>
    <cellStyle name="40% - Accent2 4 4 2 2" xfId="17907" xr:uid="{00000000-0005-0000-0000-00009B640000}"/>
    <cellStyle name="40% - Accent2 4 4 2 2 2" xfId="40171" xr:uid="{00000000-0005-0000-0000-00009C640000}"/>
    <cellStyle name="40% - Accent2 4 4 2 3" xfId="29079" xr:uid="{00000000-0005-0000-0000-00009D640000}"/>
    <cellStyle name="40% - Accent2 4 4 3" xfId="13324" xr:uid="{00000000-0005-0000-0000-00009E640000}"/>
    <cellStyle name="40% - Accent2 4 4 3 2" xfId="35589" xr:uid="{00000000-0005-0000-0000-00009F640000}"/>
    <cellStyle name="40% - Accent2 4 4 4" xfId="24497" xr:uid="{00000000-0005-0000-0000-0000A0640000}"/>
    <cellStyle name="40% - Accent2 4 5" xfId="4961" xr:uid="{00000000-0005-0000-0000-0000A1640000}"/>
    <cellStyle name="40% - Accent2 4 5 2" xfId="16058" xr:uid="{00000000-0005-0000-0000-0000A2640000}"/>
    <cellStyle name="40% - Accent2 4 5 2 2" xfId="38322" xr:uid="{00000000-0005-0000-0000-0000A3640000}"/>
    <cellStyle name="40% - Accent2 4 5 3" xfId="27230" xr:uid="{00000000-0005-0000-0000-0000A4640000}"/>
    <cellStyle name="40% - Accent2 4 6" xfId="368" xr:uid="{00000000-0005-0000-0000-0000A5640000}"/>
    <cellStyle name="40% - Accent2 4 6 2" xfId="11486" xr:uid="{00000000-0005-0000-0000-0000A6640000}"/>
    <cellStyle name="40% - Accent2 4 6 2 2" xfId="33752" xr:uid="{00000000-0005-0000-0000-0000A7640000}"/>
    <cellStyle name="40% - Accent2 4 6 3" xfId="22660" xr:uid="{00000000-0005-0000-0000-0000A8640000}"/>
    <cellStyle name="40% - Accent2 4 7" xfId="11237" xr:uid="{00000000-0005-0000-0000-0000A9640000}"/>
    <cellStyle name="40% - Accent2 4 7 2" xfId="33503" xr:uid="{00000000-0005-0000-0000-0000AA640000}"/>
    <cellStyle name="40% - Accent2 4 8" xfId="22411" xr:uid="{00000000-0005-0000-0000-0000AB640000}"/>
    <cellStyle name="40% - Accent2 40" xfId="829" xr:uid="{00000000-0005-0000-0000-0000AC640000}"/>
    <cellStyle name="40% - Accent2 40 2" xfId="1766" xr:uid="{00000000-0005-0000-0000-0000AD640000}"/>
    <cellStyle name="40% - Accent2 40 2 2" xfId="3580" xr:uid="{00000000-0005-0000-0000-0000AE640000}"/>
    <cellStyle name="40% - Accent2 40 2 2 2" xfId="8163" xr:uid="{00000000-0005-0000-0000-0000AF640000}"/>
    <cellStyle name="40% - Accent2 40 2 2 2 2" xfId="19260" xr:uid="{00000000-0005-0000-0000-0000B0640000}"/>
    <cellStyle name="40% - Accent2 40 2 2 2 2 2" xfId="41524" xr:uid="{00000000-0005-0000-0000-0000B1640000}"/>
    <cellStyle name="40% - Accent2 40 2 2 2 3" xfId="30432" xr:uid="{00000000-0005-0000-0000-0000B2640000}"/>
    <cellStyle name="40% - Accent2 40 2 2 3" xfId="14677" xr:uid="{00000000-0005-0000-0000-0000B3640000}"/>
    <cellStyle name="40% - Accent2 40 2 2 3 2" xfId="36942" xr:uid="{00000000-0005-0000-0000-0000B4640000}"/>
    <cellStyle name="40% - Accent2 40 2 2 4" xfId="25850" xr:uid="{00000000-0005-0000-0000-0000B5640000}"/>
    <cellStyle name="40% - Accent2 40 2 3" xfId="6354" xr:uid="{00000000-0005-0000-0000-0000B6640000}"/>
    <cellStyle name="40% - Accent2 40 2 3 2" xfId="17451" xr:uid="{00000000-0005-0000-0000-0000B7640000}"/>
    <cellStyle name="40% - Accent2 40 2 3 2 2" xfId="39715" xr:uid="{00000000-0005-0000-0000-0000B8640000}"/>
    <cellStyle name="40% - Accent2 40 2 3 3" xfId="28623" xr:uid="{00000000-0005-0000-0000-0000B9640000}"/>
    <cellStyle name="40% - Accent2 40 2 4" xfId="12867" xr:uid="{00000000-0005-0000-0000-0000BA640000}"/>
    <cellStyle name="40% - Accent2 40 2 4 2" xfId="35132" xr:uid="{00000000-0005-0000-0000-0000BB640000}"/>
    <cellStyle name="40% - Accent2 40 2 5" xfId="24040" xr:uid="{00000000-0005-0000-0000-0000BC640000}"/>
    <cellStyle name="40% - Accent2 40 3" xfId="4504" xr:uid="{00000000-0005-0000-0000-0000BD640000}"/>
    <cellStyle name="40% - Accent2 40 3 2" xfId="9087" xr:uid="{00000000-0005-0000-0000-0000BE640000}"/>
    <cellStyle name="40% - Accent2 40 3 2 2" xfId="20184" xr:uid="{00000000-0005-0000-0000-0000BF640000}"/>
    <cellStyle name="40% - Accent2 40 3 2 2 2" xfId="42448" xr:uid="{00000000-0005-0000-0000-0000C0640000}"/>
    <cellStyle name="40% - Accent2 40 3 2 3" xfId="31356" xr:uid="{00000000-0005-0000-0000-0000C1640000}"/>
    <cellStyle name="40% - Accent2 40 3 3" xfId="15601" xr:uid="{00000000-0005-0000-0000-0000C2640000}"/>
    <cellStyle name="40% - Accent2 40 3 3 2" xfId="37866" xr:uid="{00000000-0005-0000-0000-0000C3640000}"/>
    <cellStyle name="40% - Accent2 40 3 4" xfId="26774" xr:uid="{00000000-0005-0000-0000-0000C4640000}"/>
    <cellStyle name="40% - Accent2 40 4" xfId="2695" xr:uid="{00000000-0005-0000-0000-0000C5640000}"/>
    <cellStyle name="40% - Accent2 40 4 2" xfId="7278" xr:uid="{00000000-0005-0000-0000-0000C6640000}"/>
    <cellStyle name="40% - Accent2 40 4 2 2" xfId="18375" xr:uid="{00000000-0005-0000-0000-0000C7640000}"/>
    <cellStyle name="40% - Accent2 40 4 2 2 2" xfId="40639" xr:uid="{00000000-0005-0000-0000-0000C8640000}"/>
    <cellStyle name="40% - Accent2 40 4 2 3" xfId="29547" xr:uid="{00000000-0005-0000-0000-0000C9640000}"/>
    <cellStyle name="40% - Accent2 40 4 3" xfId="13792" xr:uid="{00000000-0005-0000-0000-0000CA640000}"/>
    <cellStyle name="40% - Accent2 40 4 3 2" xfId="36057" xr:uid="{00000000-0005-0000-0000-0000CB640000}"/>
    <cellStyle name="40% - Accent2 40 4 4" xfId="24965" xr:uid="{00000000-0005-0000-0000-0000CC640000}"/>
    <cellStyle name="40% - Accent2 40 5" xfId="5429" xr:uid="{00000000-0005-0000-0000-0000CD640000}"/>
    <cellStyle name="40% - Accent2 40 5 2" xfId="16526" xr:uid="{00000000-0005-0000-0000-0000CE640000}"/>
    <cellStyle name="40% - Accent2 40 5 2 2" xfId="38790" xr:uid="{00000000-0005-0000-0000-0000CF640000}"/>
    <cellStyle name="40% - Accent2 40 5 3" xfId="27698" xr:uid="{00000000-0005-0000-0000-0000D0640000}"/>
    <cellStyle name="40% - Accent2 40 6" xfId="11941" xr:uid="{00000000-0005-0000-0000-0000D1640000}"/>
    <cellStyle name="40% - Accent2 40 6 2" xfId="34207" xr:uid="{00000000-0005-0000-0000-0000D2640000}"/>
    <cellStyle name="40% - Accent2 40 7" xfId="23115" xr:uid="{00000000-0005-0000-0000-0000D3640000}"/>
    <cellStyle name="40% - Accent2 41" xfId="842" xr:uid="{00000000-0005-0000-0000-0000D4640000}"/>
    <cellStyle name="40% - Accent2 41 2" xfId="1779" xr:uid="{00000000-0005-0000-0000-0000D5640000}"/>
    <cellStyle name="40% - Accent2 41 2 2" xfId="3593" xr:uid="{00000000-0005-0000-0000-0000D6640000}"/>
    <cellStyle name="40% - Accent2 41 2 2 2" xfId="8176" xr:uid="{00000000-0005-0000-0000-0000D7640000}"/>
    <cellStyle name="40% - Accent2 41 2 2 2 2" xfId="19273" xr:uid="{00000000-0005-0000-0000-0000D8640000}"/>
    <cellStyle name="40% - Accent2 41 2 2 2 2 2" xfId="41537" xr:uid="{00000000-0005-0000-0000-0000D9640000}"/>
    <cellStyle name="40% - Accent2 41 2 2 2 3" xfId="30445" xr:uid="{00000000-0005-0000-0000-0000DA640000}"/>
    <cellStyle name="40% - Accent2 41 2 2 3" xfId="14690" xr:uid="{00000000-0005-0000-0000-0000DB640000}"/>
    <cellStyle name="40% - Accent2 41 2 2 3 2" xfId="36955" xr:uid="{00000000-0005-0000-0000-0000DC640000}"/>
    <cellStyle name="40% - Accent2 41 2 2 4" xfId="25863" xr:uid="{00000000-0005-0000-0000-0000DD640000}"/>
    <cellStyle name="40% - Accent2 41 2 3" xfId="6367" xr:uid="{00000000-0005-0000-0000-0000DE640000}"/>
    <cellStyle name="40% - Accent2 41 2 3 2" xfId="17464" xr:uid="{00000000-0005-0000-0000-0000DF640000}"/>
    <cellStyle name="40% - Accent2 41 2 3 2 2" xfId="39728" xr:uid="{00000000-0005-0000-0000-0000E0640000}"/>
    <cellStyle name="40% - Accent2 41 2 3 3" xfId="28636" xr:uid="{00000000-0005-0000-0000-0000E1640000}"/>
    <cellStyle name="40% - Accent2 41 2 4" xfId="12880" xr:uid="{00000000-0005-0000-0000-0000E2640000}"/>
    <cellStyle name="40% - Accent2 41 2 4 2" xfId="35145" xr:uid="{00000000-0005-0000-0000-0000E3640000}"/>
    <cellStyle name="40% - Accent2 41 2 5" xfId="24053" xr:uid="{00000000-0005-0000-0000-0000E4640000}"/>
    <cellStyle name="40% - Accent2 41 3" xfId="4517" xr:uid="{00000000-0005-0000-0000-0000E5640000}"/>
    <cellStyle name="40% - Accent2 41 3 2" xfId="9100" xr:uid="{00000000-0005-0000-0000-0000E6640000}"/>
    <cellStyle name="40% - Accent2 41 3 2 2" xfId="20197" xr:uid="{00000000-0005-0000-0000-0000E7640000}"/>
    <cellStyle name="40% - Accent2 41 3 2 2 2" xfId="42461" xr:uid="{00000000-0005-0000-0000-0000E8640000}"/>
    <cellStyle name="40% - Accent2 41 3 2 3" xfId="31369" xr:uid="{00000000-0005-0000-0000-0000E9640000}"/>
    <cellStyle name="40% - Accent2 41 3 3" xfId="15614" xr:uid="{00000000-0005-0000-0000-0000EA640000}"/>
    <cellStyle name="40% - Accent2 41 3 3 2" xfId="37879" xr:uid="{00000000-0005-0000-0000-0000EB640000}"/>
    <cellStyle name="40% - Accent2 41 3 4" xfId="26787" xr:uid="{00000000-0005-0000-0000-0000EC640000}"/>
    <cellStyle name="40% - Accent2 41 4" xfId="2708" xr:uid="{00000000-0005-0000-0000-0000ED640000}"/>
    <cellStyle name="40% - Accent2 41 4 2" xfId="7291" xr:uid="{00000000-0005-0000-0000-0000EE640000}"/>
    <cellStyle name="40% - Accent2 41 4 2 2" xfId="18388" xr:uid="{00000000-0005-0000-0000-0000EF640000}"/>
    <cellStyle name="40% - Accent2 41 4 2 2 2" xfId="40652" xr:uid="{00000000-0005-0000-0000-0000F0640000}"/>
    <cellStyle name="40% - Accent2 41 4 2 3" xfId="29560" xr:uid="{00000000-0005-0000-0000-0000F1640000}"/>
    <cellStyle name="40% - Accent2 41 4 3" xfId="13805" xr:uid="{00000000-0005-0000-0000-0000F2640000}"/>
    <cellStyle name="40% - Accent2 41 4 3 2" xfId="36070" xr:uid="{00000000-0005-0000-0000-0000F3640000}"/>
    <cellStyle name="40% - Accent2 41 4 4" xfId="24978" xr:uid="{00000000-0005-0000-0000-0000F4640000}"/>
    <cellStyle name="40% - Accent2 41 5" xfId="5442" xr:uid="{00000000-0005-0000-0000-0000F5640000}"/>
    <cellStyle name="40% - Accent2 41 5 2" xfId="16539" xr:uid="{00000000-0005-0000-0000-0000F6640000}"/>
    <cellStyle name="40% - Accent2 41 5 2 2" xfId="38803" xr:uid="{00000000-0005-0000-0000-0000F7640000}"/>
    <cellStyle name="40% - Accent2 41 5 3" xfId="27711" xr:uid="{00000000-0005-0000-0000-0000F8640000}"/>
    <cellStyle name="40% - Accent2 41 6" xfId="11954" xr:uid="{00000000-0005-0000-0000-0000F9640000}"/>
    <cellStyle name="40% - Accent2 41 6 2" xfId="34220" xr:uid="{00000000-0005-0000-0000-0000FA640000}"/>
    <cellStyle name="40% - Accent2 41 7" xfId="23128" xr:uid="{00000000-0005-0000-0000-0000FB640000}"/>
    <cellStyle name="40% - Accent2 42" xfId="856" xr:uid="{00000000-0005-0000-0000-0000FC640000}"/>
    <cellStyle name="40% - Accent2 42 2" xfId="1793" xr:uid="{00000000-0005-0000-0000-0000FD640000}"/>
    <cellStyle name="40% - Accent2 42 2 2" xfId="3606" xr:uid="{00000000-0005-0000-0000-0000FE640000}"/>
    <cellStyle name="40% - Accent2 42 2 2 2" xfId="8189" xr:uid="{00000000-0005-0000-0000-0000FF640000}"/>
    <cellStyle name="40% - Accent2 42 2 2 2 2" xfId="19286" xr:uid="{00000000-0005-0000-0000-000000650000}"/>
    <cellStyle name="40% - Accent2 42 2 2 2 2 2" xfId="41550" xr:uid="{00000000-0005-0000-0000-000001650000}"/>
    <cellStyle name="40% - Accent2 42 2 2 2 3" xfId="30458" xr:uid="{00000000-0005-0000-0000-000002650000}"/>
    <cellStyle name="40% - Accent2 42 2 2 3" xfId="14703" xr:uid="{00000000-0005-0000-0000-000003650000}"/>
    <cellStyle name="40% - Accent2 42 2 2 3 2" xfId="36968" xr:uid="{00000000-0005-0000-0000-000004650000}"/>
    <cellStyle name="40% - Accent2 42 2 2 4" xfId="25876" xr:uid="{00000000-0005-0000-0000-000005650000}"/>
    <cellStyle name="40% - Accent2 42 2 3" xfId="6380" xr:uid="{00000000-0005-0000-0000-000006650000}"/>
    <cellStyle name="40% - Accent2 42 2 3 2" xfId="17477" xr:uid="{00000000-0005-0000-0000-000007650000}"/>
    <cellStyle name="40% - Accent2 42 2 3 2 2" xfId="39741" xr:uid="{00000000-0005-0000-0000-000008650000}"/>
    <cellStyle name="40% - Accent2 42 2 3 3" xfId="28649" xr:uid="{00000000-0005-0000-0000-000009650000}"/>
    <cellStyle name="40% - Accent2 42 2 4" xfId="12893" xr:uid="{00000000-0005-0000-0000-00000A650000}"/>
    <cellStyle name="40% - Accent2 42 2 4 2" xfId="35158" xr:uid="{00000000-0005-0000-0000-00000B650000}"/>
    <cellStyle name="40% - Accent2 42 2 5" xfId="24066" xr:uid="{00000000-0005-0000-0000-00000C650000}"/>
    <cellStyle name="40% - Accent2 42 3" xfId="4530" xr:uid="{00000000-0005-0000-0000-00000D650000}"/>
    <cellStyle name="40% - Accent2 42 3 2" xfId="9113" xr:uid="{00000000-0005-0000-0000-00000E650000}"/>
    <cellStyle name="40% - Accent2 42 3 2 2" xfId="20210" xr:uid="{00000000-0005-0000-0000-00000F650000}"/>
    <cellStyle name="40% - Accent2 42 3 2 2 2" xfId="42474" xr:uid="{00000000-0005-0000-0000-000010650000}"/>
    <cellStyle name="40% - Accent2 42 3 2 3" xfId="31382" xr:uid="{00000000-0005-0000-0000-000011650000}"/>
    <cellStyle name="40% - Accent2 42 3 3" xfId="15627" xr:uid="{00000000-0005-0000-0000-000012650000}"/>
    <cellStyle name="40% - Accent2 42 3 3 2" xfId="37892" xr:uid="{00000000-0005-0000-0000-000013650000}"/>
    <cellStyle name="40% - Accent2 42 3 4" xfId="26800" xr:uid="{00000000-0005-0000-0000-000014650000}"/>
    <cellStyle name="40% - Accent2 42 4" xfId="2721" xr:uid="{00000000-0005-0000-0000-000015650000}"/>
    <cellStyle name="40% - Accent2 42 4 2" xfId="7304" xr:uid="{00000000-0005-0000-0000-000016650000}"/>
    <cellStyle name="40% - Accent2 42 4 2 2" xfId="18401" xr:uid="{00000000-0005-0000-0000-000017650000}"/>
    <cellStyle name="40% - Accent2 42 4 2 2 2" xfId="40665" xr:uid="{00000000-0005-0000-0000-000018650000}"/>
    <cellStyle name="40% - Accent2 42 4 2 3" xfId="29573" xr:uid="{00000000-0005-0000-0000-000019650000}"/>
    <cellStyle name="40% - Accent2 42 4 3" xfId="13818" xr:uid="{00000000-0005-0000-0000-00001A650000}"/>
    <cellStyle name="40% - Accent2 42 4 3 2" xfId="36083" xr:uid="{00000000-0005-0000-0000-00001B650000}"/>
    <cellStyle name="40% - Accent2 42 4 4" xfId="24991" xr:uid="{00000000-0005-0000-0000-00001C650000}"/>
    <cellStyle name="40% - Accent2 42 5" xfId="5455" xr:uid="{00000000-0005-0000-0000-00001D650000}"/>
    <cellStyle name="40% - Accent2 42 5 2" xfId="16552" xr:uid="{00000000-0005-0000-0000-00001E650000}"/>
    <cellStyle name="40% - Accent2 42 5 2 2" xfId="38816" xr:uid="{00000000-0005-0000-0000-00001F650000}"/>
    <cellStyle name="40% - Accent2 42 5 3" xfId="27724" xr:uid="{00000000-0005-0000-0000-000020650000}"/>
    <cellStyle name="40% - Accent2 42 6" xfId="11967" xr:uid="{00000000-0005-0000-0000-000021650000}"/>
    <cellStyle name="40% - Accent2 42 6 2" xfId="34233" xr:uid="{00000000-0005-0000-0000-000022650000}"/>
    <cellStyle name="40% - Accent2 42 7" xfId="23141" xr:uid="{00000000-0005-0000-0000-000023650000}"/>
    <cellStyle name="40% - Accent2 43" xfId="869" xr:uid="{00000000-0005-0000-0000-000024650000}"/>
    <cellStyle name="40% - Accent2 43 2" xfId="1806" xr:uid="{00000000-0005-0000-0000-000025650000}"/>
    <cellStyle name="40% - Accent2 43 2 2" xfId="3619" xr:uid="{00000000-0005-0000-0000-000026650000}"/>
    <cellStyle name="40% - Accent2 43 2 2 2" xfId="8202" xr:uid="{00000000-0005-0000-0000-000027650000}"/>
    <cellStyle name="40% - Accent2 43 2 2 2 2" xfId="19299" xr:uid="{00000000-0005-0000-0000-000028650000}"/>
    <cellStyle name="40% - Accent2 43 2 2 2 2 2" xfId="41563" xr:uid="{00000000-0005-0000-0000-000029650000}"/>
    <cellStyle name="40% - Accent2 43 2 2 2 3" xfId="30471" xr:uid="{00000000-0005-0000-0000-00002A650000}"/>
    <cellStyle name="40% - Accent2 43 2 2 3" xfId="14716" xr:uid="{00000000-0005-0000-0000-00002B650000}"/>
    <cellStyle name="40% - Accent2 43 2 2 3 2" xfId="36981" xr:uid="{00000000-0005-0000-0000-00002C650000}"/>
    <cellStyle name="40% - Accent2 43 2 2 4" xfId="25889" xr:uid="{00000000-0005-0000-0000-00002D650000}"/>
    <cellStyle name="40% - Accent2 43 2 3" xfId="6393" xr:uid="{00000000-0005-0000-0000-00002E650000}"/>
    <cellStyle name="40% - Accent2 43 2 3 2" xfId="17490" xr:uid="{00000000-0005-0000-0000-00002F650000}"/>
    <cellStyle name="40% - Accent2 43 2 3 2 2" xfId="39754" xr:uid="{00000000-0005-0000-0000-000030650000}"/>
    <cellStyle name="40% - Accent2 43 2 3 3" xfId="28662" xr:uid="{00000000-0005-0000-0000-000031650000}"/>
    <cellStyle name="40% - Accent2 43 2 4" xfId="12906" xr:uid="{00000000-0005-0000-0000-000032650000}"/>
    <cellStyle name="40% - Accent2 43 2 4 2" xfId="35171" xr:uid="{00000000-0005-0000-0000-000033650000}"/>
    <cellStyle name="40% - Accent2 43 2 5" xfId="24079" xr:uid="{00000000-0005-0000-0000-000034650000}"/>
    <cellStyle name="40% - Accent2 43 3" xfId="4543" xr:uid="{00000000-0005-0000-0000-000035650000}"/>
    <cellStyle name="40% - Accent2 43 3 2" xfId="9126" xr:uid="{00000000-0005-0000-0000-000036650000}"/>
    <cellStyle name="40% - Accent2 43 3 2 2" xfId="20223" xr:uid="{00000000-0005-0000-0000-000037650000}"/>
    <cellStyle name="40% - Accent2 43 3 2 2 2" xfId="42487" xr:uid="{00000000-0005-0000-0000-000038650000}"/>
    <cellStyle name="40% - Accent2 43 3 2 3" xfId="31395" xr:uid="{00000000-0005-0000-0000-000039650000}"/>
    <cellStyle name="40% - Accent2 43 3 3" xfId="15640" xr:uid="{00000000-0005-0000-0000-00003A650000}"/>
    <cellStyle name="40% - Accent2 43 3 3 2" xfId="37905" xr:uid="{00000000-0005-0000-0000-00003B650000}"/>
    <cellStyle name="40% - Accent2 43 3 4" xfId="26813" xr:uid="{00000000-0005-0000-0000-00003C650000}"/>
    <cellStyle name="40% - Accent2 43 4" xfId="2734" xr:uid="{00000000-0005-0000-0000-00003D650000}"/>
    <cellStyle name="40% - Accent2 43 4 2" xfId="7317" xr:uid="{00000000-0005-0000-0000-00003E650000}"/>
    <cellStyle name="40% - Accent2 43 4 2 2" xfId="18414" xr:uid="{00000000-0005-0000-0000-00003F650000}"/>
    <cellStyle name="40% - Accent2 43 4 2 2 2" xfId="40678" xr:uid="{00000000-0005-0000-0000-000040650000}"/>
    <cellStyle name="40% - Accent2 43 4 2 3" xfId="29586" xr:uid="{00000000-0005-0000-0000-000041650000}"/>
    <cellStyle name="40% - Accent2 43 4 3" xfId="13831" xr:uid="{00000000-0005-0000-0000-000042650000}"/>
    <cellStyle name="40% - Accent2 43 4 3 2" xfId="36096" xr:uid="{00000000-0005-0000-0000-000043650000}"/>
    <cellStyle name="40% - Accent2 43 4 4" xfId="25004" xr:uid="{00000000-0005-0000-0000-000044650000}"/>
    <cellStyle name="40% - Accent2 43 5" xfId="5468" xr:uid="{00000000-0005-0000-0000-000045650000}"/>
    <cellStyle name="40% - Accent2 43 5 2" xfId="16565" xr:uid="{00000000-0005-0000-0000-000046650000}"/>
    <cellStyle name="40% - Accent2 43 5 2 2" xfId="38829" xr:uid="{00000000-0005-0000-0000-000047650000}"/>
    <cellStyle name="40% - Accent2 43 5 3" xfId="27737" xr:uid="{00000000-0005-0000-0000-000048650000}"/>
    <cellStyle name="40% - Accent2 43 6" xfId="11980" xr:uid="{00000000-0005-0000-0000-000049650000}"/>
    <cellStyle name="40% - Accent2 43 6 2" xfId="34246" xr:uid="{00000000-0005-0000-0000-00004A650000}"/>
    <cellStyle name="40% - Accent2 43 7" xfId="23154" xr:uid="{00000000-0005-0000-0000-00004B650000}"/>
    <cellStyle name="40% - Accent2 44" xfId="882" xr:uid="{00000000-0005-0000-0000-00004C650000}"/>
    <cellStyle name="40% - Accent2 44 2" xfId="1819" xr:uid="{00000000-0005-0000-0000-00004D650000}"/>
    <cellStyle name="40% - Accent2 44 2 2" xfId="3632" xr:uid="{00000000-0005-0000-0000-00004E650000}"/>
    <cellStyle name="40% - Accent2 44 2 2 2" xfId="8215" xr:uid="{00000000-0005-0000-0000-00004F650000}"/>
    <cellStyle name="40% - Accent2 44 2 2 2 2" xfId="19312" xr:uid="{00000000-0005-0000-0000-000050650000}"/>
    <cellStyle name="40% - Accent2 44 2 2 2 2 2" xfId="41576" xr:uid="{00000000-0005-0000-0000-000051650000}"/>
    <cellStyle name="40% - Accent2 44 2 2 2 3" xfId="30484" xr:uid="{00000000-0005-0000-0000-000052650000}"/>
    <cellStyle name="40% - Accent2 44 2 2 3" xfId="14729" xr:uid="{00000000-0005-0000-0000-000053650000}"/>
    <cellStyle name="40% - Accent2 44 2 2 3 2" xfId="36994" xr:uid="{00000000-0005-0000-0000-000054650000}"/>
    <cellStyle name="40% - Accent2 44 2 2 4" xfId="25902" xr:uid="{00000000-0005-0000-0000-000055650000}"/>
    <cellStyle name="40% - Accent2 44 2 3" xfId="6406" xr:uid="{00000000-0005-0000-0000-000056650000}"/>
    <cellStyle name="40% - Accent2 44 2 3 2" xfId="17503" xr:uid="{00000000-0005-0000-0000-000057650000}"/>
    <cellStyle name="40% - Accent2 44 2 3 2 2" xfId="39767" xr:uid="{00000000-0005-0000-0000-000058650000}"/>
    <cellStyle name="40% - Accent2 44 2 3 3" xfId="28675" xr:uid="{00000000-0005-0000-0000-000059650000}"/>
    <cellStyle name="40% - Accent2 44 2 4" xfId="12919" xr:uid="{00000000-0005-0000-0000-00005A650000}"/>
    <cellStyle name="40% - Accent2 44 2 4 2" xfId="35184" xr:uid="{00000000-0005-0000-0000-00005B650000}"/>
    <cellStyle name="40% - Accent2 44 2 5" xfId="24092" xr:uid="{00000000-0005-0000-0000-00005C650000}"/>
    <cellStyle name="40% - Accent2 44 3" xfId="4556" xr:uid="{00000000-0005-0000-0000-00005D650000}"/>
    <cellStyle name="40% - Accent2 44 3 2" xfId="9139" xr:uid="{00000000-0005-0000-0000-00005E650000}"/>
    <cellStyle name="40% - Accent2 44 3 2 2" xfId="20236" xr:uid="{00000000-0005-0000-0000-00005F650000}"/>
    <cellStyle name="40% - Accent2 44 3 2 2 2" xfId="42500" xr:uid="{00000000-0005-0000-0000-000060650000}"/>
    <cellStyle name="40% - Accent2 44 3 2 3" xfId="31408" xr:uid="{00000000-0005-0000-0000-000061650000}"/>
    <cellStyle name="40% - Accent2 44 3 3" xfId="15653" xr:uid="{00000000-0005-0000-0000-000062650000}"/>
    <cellStyle name="40% - Accent2 44 3 3 2" xfId="37918" xr:uid="{00000000-0005-0000-0000-000063650000}"/>
    <cellStyle name="40% - Accent2 44 3 4" xfId="26826" xr:uid="{00000000-0005-0000-0000-000064650000}"/>
    <cellStyle name="40% - Accent2 44 4" xfId="2747" xr:uid="{00000000-0005-0000-0000-000065650000}"/>
    <cellStyle name="40% - Accent2 44 4 2" xfId="7330" xr:uid="{00000000-0005-0000-0000-000066650000}"/>
    <cellStyle name="40% - Accent2 44 4 2 2" xfId="18427" xr:uid="{00000000-0005-0000-0000-000067650000}"/>
    <cellStyle name="40% - Accent2 44 4 2 2 2" xfId="40691" xr:uid="{00000000-0005-0000-0000-000068650000}"/>
    <cellStyle name="40% - Accent2 44 4 2 3" xfId="29599" xr:uid="{00000000-0005-0000-0000-000069650000}"/>
    <cellStyle name="40% - Accent2 44 4 3" xfId="13844" xr:uid="{00000000-0005-0000-0000-00006A650000}"/>
    <cellStyle name="40% - Accent2 44 4 3 2" xfId="36109" xr:uid="{00000000-0005-0000-0000-00006B650000}"/>
    <cellStyle name="40% - Accent2 44 4 4" xfId="25017" xr:uid="{00000000-0005-0000-0000-00006C650000}"/>
    <cellStyle name="40% - Accent2 44 5" xfId="5481" xr:uid="{00000000-0005-0000-0000-00006D650000}"/>
    <cellStyle name="40% - Accent2 44 5 2" xfId="16578" xr:uid="{00000000-0005-0000-0000-00006E650000}"/>
    <cellStyle name="40% - Accent2 44 5 2 2" xfId="38842" xr:uid="{00000000-0005-0000-0000-00006F650000}"/>
    <cellStyle name="40% - Accent2 44 5 3" xfId="27750" xr:uid="{00000000-0005-0000-0000-000070650000}"/>
    <cellStyle name="40% - Accent2 44 6" xfId="11993" xr:uid="{00000000-0005-0000-0000-000071650000}"/>
    <cellStyle name="40% - Accent2 44 6 2" xfId="34259" xr:uid="{00000000-0005-0000-0000-000072650000}"/>
    <cellStyle name="40% - Accent2 44 7" xfId="23167" xr:uid="{00000000-0005-0000-0000-000073650000}"/>
    <cellStyle name="40% - Accent2 45" xfId="895" xr:uid="{00000000-0005-0000-0000-000074650000}"/>
    <cellStyle name="40% - Accent2 45 2" xfId="1832" xr:uid="{00000000-0005-0000-0000-000075650000}"/>
    <cellStyle name="40% - Accent2 45 2 2" xfId="3645" xr:uid="{00000000-0005-0000-0000-000076650000}"/>
    <cellStyle name="40% - Accent2 45 2 2 2" xfId="8228" xr:uid="{00000000-0005-0000-0000-000077650000}"/>
    <cellStyle name="40% - Accent2 45 2 2 2 2" xfId="19325" xr:uid="{00000000-0005-0000-0000-000078650000}"/>
    <cellStyle name="40% - Accent2 45 2 2 2 2 2" xfId="41589" xr:uid="{00000000-0005-0000-0000-000079650000}"/>
    <cellStyle name="40% - Accent2 45 2 2 2 3" xfId="30497" xr:uid="{00000000-0005-0000-0000-00007A650000}"/>
    <cellStyle name="40% - Accent2 45 2 2 3" xfId="14742" xr:uid="{00000000-0005-0000-0000-00007B650000}"/>
    <cellStyle name="40% - Accent2 45 2 2 3 2" xfId="37007" xr:uid="{00000000-0005-0000-0000-00007C650000}"/>
    <cellStyle name="40% - Accent2 45 2 2 4" xfId="25915" xr:uid="{00000000-0005-0000-0000-00007D650000}"/>
    <cellStyle name="40% - Accent2 45 2 3" xfId="6419" xr:uid="{00000000-0005-0000-0000-00007E650000}"/>
    <cellStyle name="40% - Accent2 45 2 3 2" xfId="17516" xr:uid="{00000000-0005-0000-0000-00007F650000}"/>
    <cellStyle name="40% - Accent2 45 2 3 2 2" xfId="39780" xr:uid="{00000000-0005-0000-0000-000080650000}"/>
    <cellStyle name="40% - Accent2 45 2 3 3" xfId="28688" xr:uid="{00000000-0005-0000-0000-000081650000}"/>
    <cellStyle name="40% - Accent2 45 2 4" xfId="12932" xr:uid="{00000000-0005-0000-0000-000082650000}"/>
    <cellStyle name="40% - Accent2 45 2 4 2" xfId="35197" xr:uid="{00000000-0005-0000-0000-000083650000}"/>
    <cellStyle name="40% - Accent2 45 2 5" xfId="24105" xr:uid="{00000000-0005-0000-0000-000084650000}"/>
    <cellStyle name="40% - Accent2 45 3" xfId="4569" xr:uid="{00000000-0005-0000-0000-000085650000}"/>
    <cellStyle name="40% - Accent2 45 3 2" xfId="9152" xr:uid="{00000000-0005-0000-0000-000086650000}"/>
    <cellStyle name="40% - Accent2 45 3 2 2" xfId="20249" xr:uid="{00000000-0005-0000-0000-000087650000}"/>
    <cellStyle name="40% - Accent2 45 3 2 2 2" xfId="42513" xr:uid="{00000000-0005-0000-0000-000088650000}"/>
    <cellStyle name="40% - Accent2 45 3 2 3" xfId="31421" xr:uid="{00000000-0005-0000-0000-000089650000}"/>
    <cellStyle name="40% - Accent2 45 3 3" xfId="15666" xr:uid="{00000000-0005-0000-0000-00008A650000}"/>
    <cellStyle name="40% - Accent2 45 3 3 2" xfId="37931" xr:uid="{00000000-0005-0000-0000-00008B650000}"/>
    <cellStyle name="40% - Accent2 45 3 4" xfId="26839" xr:uid="{00000000-0005-0000-0000-00008C650000}"/>
    <cellStyle name="40% - Accent2 45 4" xfId="2760" xr:uid="{00000000-0005-0000-0000-00008D650000}"/>
    <cellStyle name="40% - Accent2 45 4 2" xfId="7343" xr:uid="{00000000-0005-0000-0000-00008E650000}"/>
    <cellStyle name="40% - Accent2 45 4 2 2" xfId="18440" xr:uid="{00000000-0005-0000-0000-00008F650000}"/>
    <cellStyle name="40% - Accent2 45 4 2 2 2" xfId="40704" xr:uid="{00000000-0005-0000-0000-000090650000}"/>
    <cellStyle name="40% - Accent2 45 4 2 3" xfId="29612" xr:uid="{00000000-0005-0000-0000-000091650000}"/>
    <cellStyle name="40% - Accent2 45 4 3" xfId="13857" xr:uid="{00000000-0005-0000-0000-000092650000}"/>
    <cellStyle name="40% - Accent2 45 4 3 2" xfId="36122" xr:uid="{00000000-0005-0000-0000-000093650000}"/>
    <cellStyle name="40% - Accent2 45 4 4" xfId="25030" xr:uid="{00000000-0005-0000-0000-000094650000}"/>
    <cellStyle name="40% - Accent2 45 5" xfId="5494" xr:uid="{00000000-0005-0000-0000-000095650000}"/>
    <cellStyle name="40% - Accent2 45 5 2" xfId="16591" xr:uid="{00000000-0005-0000-0000-000096650000}"/>
    <cellStyle name="40% - Accent2 45 5 2 2" xfId="38855" xr:uid="{00000000-0005-0000-0000-000097650000}"/>
    <cellStyle name="40% - Accent2 45 5 3" xfId="27763" xr:uid="{00000000-0005-0000-0000-000098650000}"/>
    <cellStyle name="40% - Accent2 45 6" xfId="12006" xr:uid="{00000000-0005-0000-0000-000099650000}"/>
    <cellStyle name="40% - Accent2 45 6 2" xfId="34272" xr:uid="{00000000-0005-0000-0000-00009A650000}"/>
    <cellStyle name="40% - Accent2 45 7" xfId="23180" xr:uid="{00000000-0005-0000-0000-00009B650000}"/>
    <cellStyle name="40% - Accent2 46" xfId="909" xr:uid="{00000000-0005-0000-0000-00009C650000}"/>
    <cellStyle name="40% - Accent2 46 2" xfId="1846" xr:uid="{00000000-0005-0000-0000-00009D650000}"/>
    <cellStyle name="40% - Accent2 46 2 2" xfId="3658" xr:uid="{00000000-0005-0000-0000-00009E650000}"/>
    <cellStyle name="40% - Accent2 46 2 2 2" xfId="8241" xr:uid="{00000000-0005-0000-0000-00009F650000}"/>
    <cellStyle name="40% - Accent2 46 2 2 2 2" xfId="19338" xr:uid="{00000000-0005-0000-0000-0000A0650000}"/>
    <cellStyle name="40% - Accent2 46 2 2 2 2 2" xfId="41602" xr:uid="{00000000-0005-0000-0000-0000A1650000}"/>
    <cellStyle name="40% - Accent2 46 2 2 2 3" xfId="30510" xr:uid="{00000000-0005-0000-0000-0000A2650000}"/>
    <cellStyle name="40% - Accent2 46 2 2 3" xfId="14755" xr:uid="{00000000-0005-0000-0000-0000A3650000}"/>
    <cellStyle name="40% - Accent2 46 2 2 3 2" xfId="37020" xr:uid="{00000000-0005-0000-0000-0000A4650000}"/>
    <cellStyle name="40% - Accent2 46 2 2 4" xfId="25928" xr:uid="{00000000-0005-0000-0000-0000A5650000}"/>
    <cellStyle name="40% - Accent2 46 2 3" xfId="6432" xr:uid="{00000000-0005-0000-0000-0000A6650000}"/>
    <cellStyle name="40% - Accent2 46 2 3 2" xfId="17529" xr:uid="{00000000-0005-0000-0000-0000A7650000}"/>
    <cellStyle name="40% - Accent2 46 2 3 2 2" xfId="39793" xr:uid="{00000000-0005-0000-0000-0000A8650000}"/>
    <cellStyle name="40% - Accent2 46 2 3 3" xfId="28701" xr:uid="{00000000-0005-0000-0000-0000A9650000}"/>
    <cellStyle name="40% - Accent2 46 2 4" xfId="12945" xr:uid="{00000000-0005-0000-0000-0000AA650000}"/>
    <cellStyle name="40% - Accent2 46 2 4 2" xfId="35210" xr:uid="{00000000-0005-0000-0000-0000AB650000}"/>
    <cellStyle name="40% - Accent2 46 2 5" xfId="24118" xr:uid="{00000000-0005-0000-0000-0000AC650000}"/>
    <cellStyle name="40% - Accent2 46 3" xfId="4582" xr:uid="{00000000-0005-0000-0000-0000AD650000}"/>
    <cellStyle name="40% - Accent2 46 3 2" xfId="9165" xr:uid="{00000000-0005-0000-0000-0000AE650000}"/>
    <cellStyle name="40% - Accent2 46 3 2 2" xfId="20262" xr:uid="{00000000-0005-0000-0000-0000AF650000}"/>
    <cellStyle name="40% - Accent2 46 3 2 2 2" xfId="42526" xr:uid="{00000000-0005-0000-0000-0000B0650000}"/>
    <cellStyle name="40% - Accent2 46 3 2 3" xfId="31434" xr:uid="{00000000-0005-0000-0000-0000B1650000}"/>
    <cellStyle name="40% - Accent2 46 3 3" xfId="15679" xr:uid="{00000000-0005-0000-0000-0000B2650000}"/>
    <cellStyle name="40% - Accent2 46 3 3 2" xfId="37944" xr:uid="{00000000-0005-0000-0000-0000B3650000}"/>
    <cellStyle name="40% - Accent2 46 3 4" xfId="26852" xr:uid="{00000000-0005-0000-0000-0000B4650000}"/>
    <cellStyle name="40% - Accent2 46 4" xfId="2773" xr:uid="{00000000-0005-0000-0000-0000B5650000}"/>
    <cellStyle name="40% - Accent2 46 4 2" xfId="7356" xr:uid="{00000000-0005-0000-0000-0000B6650000}"/>
    <cellStyle name="40% - Accent2 46 4 2 2" xfId="18453" xr:uid="{00000000-0005-0000-0000-0000B7650000}"/>
    <cellStyle name="40% - Accent2 46 4 2 2 2" xfId="40717" xr:uid="{00000000-0005-0000-0000-0000B8650000}"/>
    <cellStyle name="40% - Accent2 46 4 2 3" xfId="29625" xr:uid="{00000000-0005-0000-0000-0000B9650000}"/>
    <cellStyle name="40% - Accent2 46 4 3" xfId="13870" xr:uid="{00000000-0005-0000-0000-0000BA650000}"/>
    <cellStyle name="40% - Accent2 46 4 3 2" xfId="36135" xr:uid="{00000000-0005-0000-0000-0000BB650000}"/>
    <cellStyle name="40% - Accent2 46 4 4" xfId="25043" xr:uid="{00000000-0005-0000-0000-0000BC650000}"/>
    <cellStyle name="40% - Accent2 46 5" xfId="5507" xr:uid="{00000000-0005-0000-0000-0000BD650000}"/>
    <cellStyle name="40% - Accent2 46 5 2" xfId="16604" xr:uid="{00000000-0005-0000-0000-0000BE650000}"/>
    <cellStyle name="40% - Accent2 46 5 2 2" xfId="38868" xr:uid="{00000000-0005-0000-0000-0000BF650000}"/>
    <cellStyle name="40% - Accent2 46 5 3" xfId="27776" xr:uid="{00000000-0005-0000-0000-0000C0650000}"/>
    <cellStyle name="40% - Accent2 46 6" xfId="12019" xr:uid="{00000000-0005-0000-0000-0000C1650000}"/>
    <cellStyle name="40% - Accent2 46 6 2" xfId="34285" xr:uid="{00000000-0005-0000-0000-0000C2650000}"/>
    <cellStyle name="40% - Accent2 46 7" xfId="23193" xr:uid="{00000000-0005-0000-0000-0000C3650000}"/>
    <cellStyle name="40% - Accent2 47" xfId="922" xr:uid="{00000000-0005-0000-0000-0000C4650000}"/>
    <cellStyle name="40% - Accent2 47 2" xfId="1859" xr:uid="{00000000-0005-0000-0000-0000C5650000}"/>
    <cellStyle name="40% - Accent2 47 2 2" xfId="3671" xr:uid="{00000000-0005-0000-0000-0000C6650000}"/>
    <cellStyle name="40% - Accent2 47 2 2 2" xfId="8254" xr:uid="{00000000-0005-0000-0000-0000C7650000}"/>
    <cellStyle name="40% - Accent2 47 2 2 2 2" xfId="19351" xr:uid="{00000000-0005-0000-0000-0000C8650000}"/>
    <cellStyle name="40% - Accent2 47 2 2 2 2 2" xfId="41615" xr:uid="{00000000-0005-0000-0000-0000C9650000}"/>
    <cellStyle name="40% - Accent2 47 2 2 2 3" xfId="30523" xr:uid="{00000000-0005-0000-0000-0000CA650000}"/>
    <cellStyle name="40% - Accent2 47 2 2 3" xfId="14768" xr:uid="{00000000-0005-0000-0000-0000CB650000}"/>
    <cellStyle name="40% - Accent2 47 2 2 3 2" xfId="37033" xr:uid="{00000000-0005-0000-0000-0000CC650000}"/>
    <cellStyle name="40% - Accent2 47 2 2 4" xfId="25941" xr:uid="{00000000-0005-0000-0000-0000CD650000}"/>
    <cellStyle name="40% - Accent2 47 2 3" xfId="6445" xr:uid="{00000000-0005-0000-0000-0000CE650000}"/>
    <cellStyle name="40% - Accent2 47 2 3 2" xfId="17542" xr:uid="{00000000-0005-0000-0000-0000CF650000}"/>
    <cellStyle name="40% - Accent2 47 2 3 2 2" xfId="39806" xr:uid="{00000000-0005-0000-0000-0000D0650000}"/>
    <cellStyle name="40% - Accent2 47 2 3 3" xfId="28714" xr:uid="{00000000-0005-0000-0000-0000D1650000}"/>
    <cellStyle name="40% - Accent2 47 2 4" xfId="12958" xr:uid="{00000000-0005-0000-0000-0000D2650000}"/>
    <cellStyle name="40% - Accent2 47 2 4 2" xfId="35223" xr:uid="{00000000-0005-0000-0000-0000D3650000}"/>
    <cellStyle name="40% - Accent2 47 2 5" xfId="24131" xr:uid="{00000000-0005-0000-0000-0000D4650000}"/>
    <cellStyle name="40% - Accent2 47 3" xfId="4595" xr:uid="{00000000-0005-0000-0000-0000D5650000}"/>
    <cellStyle name="40% - Accent2 47 3 2" xfId="9178" xr:uid="{00000000-0005-0000-0000-0000D6650000}"/>
    <cellStyle name="40% - Accent2 47 3 2 2" xfId="20275" xr:uid="{00000000-0005-0000-0000-0000D7650000}"/>
    <cellStyle name="40% - Accent2 47 3 2 2 2" xfId="42539" xr:uid="{00000000-0005-0000-0000-0000D8650000}"/>
    <cellStyle name="40% - Accent2 47 3 2 3" xfId="31447" xr:uid="{00000000-0005-0000-0000-0000D9650000}"/>
    <cellStyle name="40% - Accent2 47 3 3" xfId="15692" xr:uid="{00000000-0005-0000-0000-0000DA650000}"/>
    <cellStyle name="40% - Accent2 47 3 3 2" xfId="37957" xr:uid="{00000000-0005-0000-0000-0000DB650000}"/>
    <cellStyle name="40% - Accent2 47 3 4" xfId="26865" xr:uid="{00000000-0005-0000-0000-0000DC650000}"/>
    <cellStyle name="40% - Accent2 47 4" xfId="2786" xr:uid="{00000000-0005-0000-0000-0000DD650000}"/>
    <cellStyle name="40% - Accent2 47 4 2" xfId="7369" xr:uid="{00000000-0005-0000-0000-0000DE650000}"/>
    <cellStyle name="40% - Accent2 47 4 2 2" xfId="18466" xr:uid="{00000000-0005-0000-0000-0000DF650000}"/>
    <cellStyle name="40% - Accent2 47 4 2 2 2" xfId="40730" xr:uid="{00000000-0005-0000-0000-0000E0650000}"/>
    <cellStyle name="40% - Accent2 47 4 2 3" xfId="29638" xr:uid="{00000000-0005-0000-0000-0000E1650000}"/>
    <cellStyle name="40% - Accent2 47 4 3" xfId="13883" xr:uid="{00000000-0005-0000-0000-0000E2650000}"/>
    <cellStyle name="40% - Accent2 47 4 3 2" xfId="36148" xr:uid="{00000000-0005-0000-0000-0000E3650000}"/>
    <cellStyle name="40% - Accent2 47 4 4" xfId="25056" xr:uid="{00000000-0005-0000-0000-0000E4650000}"/>
    <cellStyle name="40% - Accent2 47 5" xfId="5520" xr:uid="{00000000-0005-0000-0000-0000E5650000}"/>
    <cellStyle name="40% - Accent2 47 5 2" xfId="16617" xr:uid="{00000000-0005-0000-0000-0000E6650000}"/>
    <cellStyle name="40% - Accent2 47 5 2 2" xfId="38881" xr:uid="{00000000-0005-0000-0000-0000E7650000}"/>
    <cellStyle name="40% - Accent2 47 5 3" xfId="27789" xr:uid="{00000000-0005-0000-0000-0000E8650000}"/>
    <cellStyle name="40% - Accent2 47 6" xfId="12032" xr:uid="{00000000-0005-0000-0000-0000E9650000}"/>
    <cellStyle name="40% - Accent2 47 6 2" xfId="34298" xr:uid="{00000000-0005-0000-0000-0000EA650000}"/>
    <cellStyle name="40% - Accent2 47 7" xfId="23206" xr:uid="{00000000-0005-0000-0000-0000EB650000}"/>
    <cellStyle name="40% - Accent2 48" xfId="935" xr:uid="{00000000-0005-0000-0000-0000EC650000}"/>
    <cellStyle name="40% - Accent2 48 2" xfId="1872" xr:uid="{00000000-0005-0000-0000-0000ED650000}"/>
    <cellStyle name="40% - Accent2 48 2 2" xfId="3684" xr:uid="{00000000-0005-0000-0000-0000EE650000}"/>
    <cellStyle name="40% - Accent2 48 2 2 2" xfId="8267" xr:uid="{00000000-0005-0000-0000-0000EF650000}"/>
    <cellStyle name="40% - Accent2 48 2 2 2 2" xfId="19364" xr:uid="{00000000-0005-0000-0000-0000F0650000}"/>
    <cellStyle name="40% - Accent2 48 2 2 2 2 2" xfId="41628" xr:uid="{00000000-0005-0000-0000-0000F1650000}"/>
    <cellStyle name="40% - Accent2 48 2 2 2 3" xfId="30536" xr:uid="{00000000-0005-0000-0000-0000F2650000}"/>
    <cellStyle name="40% - Accent2 48 2 2 3" xfId="14781" xr:uid="{00000000-0005-0000-0000-0000F3650000}"/>
    <cellStyle name="40% - Accent2 48 2 2 3 2" xfId="37046" xr:uid="{00000000-0005-0000-0000-0000F4650000}"/>
    <cellStyle name="40% - Accent2 48 2 2 4" xfId="25954" xr:uid="{00000000-0005-0000-0000-0000F5650000}"/>
    <cellStyle name="40% - Accent2 48 2 3" xfId="6458" xr:uid="{00000000-0005-0000-0000-0000F6650000}"/>
    <cellStyle name="40% - Accent2 48 2 3 2" xfId="17555" xr:uid="{00000000-0005-0000-0000-0000F7650000}"/>
    <cellStyle name="40% - Accent2 48 2 3 2 2" xfId="39819" xr:uid="{00000000-0005-0000-0000-0000F8650000}"/>
    <cellStyle name="40% - Accent2 48 2 3 3" xfId="28727" xr:uid="{00000000-0005-0000-0000-0000F9650000}"/>
    <cellStyle name="40% - Accent2 48 2 4" xfId="12971" xr:uid="{00000000-0005-0000-0000-0000FA650000}"/>
    <cellStyle name="40% - Accent2 48 2 4 2" xfId="35236" xr:uid="{00000000-0005-0000-0000-0000FB650000}"/>
    <cellStyle name="40% - Accent2 48 2 5" xfId="24144" xr:uid="{00000000-0005-0000-0000-0000FC650000}"/>
    <cellStyle name="40% - Accent2 48 3" xfId="4608" xr:uid="{00000000-0005-0000-0000-0000FD650000}"/>
    <cellStyle name="40% - Accent2 48 3 2" xfId="9191" xr:uid="{00000000-0005-0000-0000-0000FE650000}"/>
    <cellStyle name="40% - Accent2 48 3 2 2" xfId="20288" xr:uid="{00000000-0005-0000-0000-0000FF650000}"/>
    <cellStyle name="40% - Accent2 48 3 2 2 2" xfId="42552" xr:uid="{00000000-0005-0000-0000-000000660000}"/>
    <cellStyle name="40% - Accent2 48 3 2 3" xfId="31460" xr:uid="{00000000-0005-0000-0000-000001660000}"/>
    <cellStyle name="40% - Accent2 48 3 3" xfId="15705" xr:uid="{00000000-0005-0000-0000-000002660000}"/>
    <cellStyle name="40% - Accent2 48 3 3 2" xfId="37970" xr:uid="{00000000-0005-0000-0000-000003660000}"/>
    <cellStyle name="40% - Accent2 48 3 4" xfId="26878" xr:uid="{00000000-0005-0000-0000-000004660000}"/>
    <cellStyle name="40% - Accent2 48 4" xfId="2799" xr:uid="{00000000-0005-0000-0000-000005660000}"/>
    <cellStyle name="40% - Accent2 48 4 2" xfId="7382" xr:uid="{00000000-0005-0000-0000-000006660000}"/>
    <cellStyle name="40% - Accent2 48 4 2 2" xfId="18479" xr:uid="{00000000-0005-0000-0000-000007660000}"/>
    <cellStyle name="40% - Accent2 48 4 2 2 2" xfId="40743" xr:uid="{00000000-0005-0000-0000-000008660000}"/>
    <cellStyle name="40% - Accent2 48 4 2 3" xfId="29651" xr:uid="{00000000-0005-0000-0000-000009660000}"/>
    <cellStyle name="40% - Accent2 48 4 3" xfId="13896" xr:uid="{00000000-0005-0000-0000-00000A660000}"/>
    <cellStyle name="40% - Accent2 48 4 3 2" xfId="36161" xr:uid="{00000000-0005-0000-0000-00000B660000}"/>
    <cellStyle name="40% - Accent2 48 4 4" xfId="25069" xr:uid="{00000000-0005-0000-0000-00000C660000}"/>
    <cellStyle name="40% - Accent2 48 5" xfId="5533" xr:uid="{00000000-0005-0000-0000-00000D660000}"/>
    <cellStyle name="40% - Accent2 48 5 2" xfId="16630" xr:uid="{00000000-0005-0000-0000-00000E660000}"/>
    <cellStyle name="40% - Accent2 48 5 2 2" xfId="38894" xr:uid="{00000000-0005-0000-0000-00000F660000}"/>
    <cellStyle name="40% - Accent2 48 5 3" xfId="27802" xr:uid="{00000000-0005-0000-0000-000010660000}"/>
    <cellStyle name="40% - Accent2 48 6" xfId="12045" xr:uid="{00000000-0005-0000-0000-000011660000}"/>
    <cellStyle name="40% - Accent2 48 6 2" xfId="34311" xr:uid="{00000000-0005-0000-0000-000012660000}"/>
    <cellStyle name="40% - Accent2 48 7" xfId="23219" xr:uid="{00000000-0005-0000-0000-000013660000}"/>
    <cellStyle name="40% - Accent2 49" xfId="948" xr:uid="{00000000-0005-0000-0000-000014660000}"/>
    <cellStyle name="40% - Accent2 49 2" xfId="1885" xr:uid="{00000000-0005-0000-0000-000015660000}"/>
    <cellStyle name="40% - Accent2 49 2 2" xfId="3697" xr:uid="{00000000-0005-0000-0000-000016660000}"/>
    <cellStyle name="40% - Accent2 49 2 2 2" xfId="8280" xr:uid="{00000000-0005-0000-0000-000017660000}"/>
    <cellStyle name="40% - Accent2 49 2 2 2 2" xfId="19377" xr:uid="{00000000-0005-0000-0000-000018660000}"/>
    <cellStyle name="40% - Accent2 49 2 2 2 2 2" xfId="41641" xr:uid="{00000000-0005-0000-0000-000019660000}"/>
    <cellStyle name="40% - Accent2 49 2 2 2 3" xfId="30549" xr:uid="{00000000-0005-0000-0000-00001A660000}"/>
    <cellStyle name="40% - Accent2 49 2 2 3" xfId="14794" xr:uid="{00000000-0005-0000-0000-00001B660000}"/>
    <cellStyle name="40% - Accent2 49 2 2 3 2" xfId="37059" xr:uid="{00000000-0005-0000-0000-00001C660000}"/>
    <cellStyle name="40% - Accent2 49 2 2 4" xfId="25967" xr:uid="{00000000-0005-0000-0000-00001D660000}"/>
    <cellStyle name="40% - Accent2 49 2 3" xfId="6471" xr:uid="{00000000-0005-0000-0000-00001E660000}"/>
    <cellStyle name="40% - Accent2 49 2 3 2" xfId="17568" xr:uid="{00000000-0005-0000-0000-00001F660000}"/>
    <cellStyle name="40% - Accent2 49 2 3 2 2" xfId="39832" xr:uid="{00000000-0005-0000-0000-000020660000}"/>
    <cellStyle name="40% - Accent2 49 2 3 3" xfId="28740" xr:uid="{00000000-0005-0000-0000-000021660000}"/>
    <cellStyle name="40% - Accent2 49 2 4" xfId="12984" xr:uid="{00000000-0005-0000-0000-000022660000}"/>
    <cellStyle name="40% - Accent2 49 2 4 2" xfId="35249" xr:uid="{00000000-0005-0000-0000-000023660000}"/>
    <cellStyle name="40% - Accent2 49 2 5" xfId="24157" xr:uid="{00000000-0005-0000-0000-000024660000}"/>
    <cellStyle name="40% - Accent2 49 3" xfId="4621" xr:uid="{00000000-0005-0000-0000-000025660000}"/>
    <cellStyle name="40% - Accent2 49 3 2" xfId="9204" xr:uid="{00000000-0005-0000-0000-000026660000}"/>
    <cellStyle name="40% - Accent2 49 3 2 2" xfId="20301" xr:uid="{00000000-0005-0000-0000-000027660000}"/>
    <cellStyle name="40% - Accent2 49 3 2 2 2" xfId="42565" xr:uid="{00000000-0005-0000-0000-000028660000}"/>
    <cellStyle name="40% - Accent2 49 3 2 3" xfId="31473" xr:uid="{00000000-0005-0000-0000-000029660000}"/>
    <cellStyle name="40% - Accent2 49 3 3" xfId="15718" xr:uid="{00000000-0005-0000-0000-00002A660000}"/>
    <cellStyle name="40% - Accent2 49 3 3 2" xfId="37983" xr:uid="{00000000-0005-0000-0000-00002B660000}"/>
    <cellStyle name="40% - Accent2 49 3 4" xfId="26891" xr:uid="{00000000-0005-0000-0000-00002C660000}"/>
    <cellStyle name="40% - Accent2 49 4" xfId="2812" xr:uid="{00000000-0005-0000-0000-00002D660000}"/>
    <cellStyle name="40% - Accent2 49 4 2" xfId="7395" xr:uid="{00000000-0005-0000-0000-00002E660000}"/>
    <cellStyle name="40% - Accent2 49 4 2 2" xfId="18492" xr:uid="{00000000-0005-0000-0000-00002F660000}"/>
    <cellStyle name="40% - Accent2 49 4 2 2 2" xfId="40756" xr:uid="{00000000-0005-0000-0000-000030660000}"/>
    <cellStyle name="40% - Accent2 49 4 2 3" xfId="29664" xr:uid="{00000000-0005-0000-0000-000031660000}"/>
    <cellStyle name="40% - Accent2 49 4 3" xfId="13909" xr:uid="{00000000-0005-0000-0000-000032660000}"/>
    <cellStyle name="40% - Accent2 49 4 3 2" xfId="36174" xr:uid="{00000000-0005-0000-0000-000033660000}"/>
    <cellStyle name="40% - Accent2 49 4 4" xfId="25082" xr:uid="{00000000-0005-0000-0000-000034660000}"/>
    <cellStyle name="40% - Accent2 49 5" xfId="5546" xr:uid="{00000000-0005-0000-0000-000035660000}"/>
    <cellStyle name="40% - Accent2 49 5 2" xfId="16643" xr:uid="{00000000-0005-0000-0000-000036660000}"/>
    <cellStyle name="40% - Accent2 49 5 2 2" xfId="38907" xr:uid="{00000000-0005-0000-0000-000037660000}"/>
    <cellStyle name="40% - Accent2 49 5 3" xfId="27815" xr:uid="{00000000-0005-0000-0000-000038660000}"/>
    <cellStyle name="40% - Accent2 49 6" xfId="12058" xr:uid="{00000000-0005-0000-0000-000039660000}"/>
    <cellStyle name="40% - Accent2 49 6 2" xfId="34324" xr:uid="{00000000-0005-0000-0000-00003A660000}"/>
    <cellStyle name="40% - Accent2 49 7" xfId="23232" xr:uid="{00000000-0005-0000-0000-00003B660000}"/>
    <cellStyle name="40% - Accent2 5" xfId="128" xr:uid="{00000000-0005-0000-0000-00003C660000}"/>
    <cellStyle name="40% - Accent2 5 2" xfId="1306" xr:uid="{00000000-0005-0000-0000-00003D660000}"/>
    <cellStyle name="40% - Accent2 5 2 2" xfId="3125" xr:uid="{00000000-0005-0000-0000-00003E660000}"/>
    <cellStyle name="40% - Accent2 5 2 2 2" xfId="7708" xr:uid="{00000000-0005-0000-0000-00003F660000}"/>
    <cellStyle name="40% - Accent2 5 2 2 2 2" xfId="18805" xr:uid="{00000000-0005-0000-0000-000040660000}"/>
    <cellStyle name="40% - Accent2 5 2 2 2 2 2" xfId="41069" xr:uid="{00000000-0005-0000-0000-000041660000}"/>
    <cellStyle name="40% - Accent2 5 2 2 2 3" xfId="29977" xr:uid="{00000000-0005-0000-0000-000042660000}"/>
    <cellStyle name="40% - Accent2 5 2 2 3" xfId="14222" xr:uid="{00000000-0005-0000-0000-000043660000}"/>
    <cellStyle name="40% - Accent2 5 2 2 3 2" xfId="36487" xr:uid="{00000000-0005-0000-0000-000044660000}"/>
    <cellStyle name="40% - Accent2 5 2 2 4" xfId="25395" xr:uid="{00000000-0005-0000-0000-000045660000}"/>
    <cellStyle name="40% - Accent2 5 2 3" xfId="5899" xr:uid="{00000000-0005-0000-0000-000046660000}"/>
    <cellStyle name="40% - Accent2 5 2 3 2" xfId="16996" xr:uid="{00000000-0005-0000-0000-000047660000}"/>
    <cellStyle name="40% - Accent2 5 2 3 2 2" xfId="39260" xr:uid="{00000000-0005-0000-0000-000048660000}"/>
    <cellStyle name="40% - Accent2 5 2 3 3" xfId="28168" xr:uid="{00000000-0005-0000-0000-000049660000}"/>
    <cellStyle name="40% - Accent2 5 2 4" xfId="12412" xr:uid="{00000000-0005-0000-0000-00004A660000}"/>
    <cellStyle name="40% - Accent2 5 2 4 2" xfId="34677" xr:uid="{00000000-0005-0000-0000-00004B660000}"/>
    <cellStyle name="40% - Accent2 5 2 5" xfId="23585" xr:uid="{00000000-0005-0000-0000-00004C660000}"/>
    <cellStyle name="40% - Accent2 5 3" xfId="4049" xr:uid="{00000000-0005-0000-0000-00004D660000}"/>
    <cellStyle name="40% - Accent2 5 3 2" xfId="8632" xr:uid="{00000000-0005-0000-0000-00004E660000}"/>
    <cellStyle name="40% - Accent2 5 3 2 2" xfId="19729" xr:uid="{00000000-0005-0000-0000-00004F660000}"/>
    <cellStyle name="40% - Accent2 5 3 2 2 2" xfId="41993" xr:uid="{00000000-0005-0000-0000-000050660000}"/>
    <cellStyle name="40% - Accent2 5 3 2 3" xfId="30901" xr:uid="{00000000-0005-0000-0000-000051660000}"/>
    <cellStyle name="40% - Accent2 5 3 3" xfId="15146" xr:uid="{00000000-0005-0000-0000-000052660000}"/>
    <cellStyle name="40% - Accent2 5 3 3 2" xfId="37411" xr:uid="{00000000-0005-0000-0000-000053660000}"/>
    <cellStyle name="40% - Accent2 5 3 4" xfId="26319" xr:uid="{00000000-0005-0000-0000-000054660000}"/>
    <cellStyle name="40% - Accent2 5 4" xfId="2240" xr:uid="{00000000-0005-0000-0000-000055660000}"/>
    <cellStyle name="40% - Accent2 5 4 2" xfId="6823" xr:uid="{00000000-0005-0000-0000-000056660000}"/>
    <cellStyle name="40% - Accent2 5 4 2 2" xfId="17920" xr:uid="{00000000-0005-0000-0000-000057660000}"/>
    <cellStyle name="40% - Accent2 5 4 2 2 2" xfId="40184" xr:uid="{00000000-0005-0000-0000-000058660000}"/>
    <cellStyle name="40% - Accent2 5 4 2 3" xfId="29092" xr:uid="{00000000-0005-0000-0000-000059660000}"/>
    <cellStyle name="40% - Accent2 5 4 3" xfId="13337" xr:uid="{00000000-0005-0000-0000-00005A660000}"/>
    <cellStyle name="40% - Accent2 5 4 3 2" xfId="35602" xr:uid="{00000000-0005-0000-0000-00005B660000}"/>
    <cellStyle name="40% - Accent2 5 4 4" xfId="24510" xr:uid="{00000000-0005-0000-0000-00005C660000}"/>
    <cellStyle name="40% - Accent2 5 5" xfId="4974" xr:uid="{00000000-0005-0000-0000-00005D660000}"/>
    <cellStyle name="40% - Accent2 5 5 2" xfId="16071" xr:uid="{00000000-0005-0000-0000-00005E660000}"/>
    <cellStyle name="40% - Accent2 5 5 2 2" xfId="38335" xr:uid="{00000000-0005-0000-0000-00005F660000}"/>
    <cellStyle name="40% - Accent2 5 5 3" xfId="27243" xr:uid="{00000000-0005-0000-0000-000060660000}"/>
    <cellStyle name="40% - Accent2 5 6" xfId="382" xr:uid="{00000000-0005-0000-0000-000061660000}"/>
    <cellStyle name="40% - Accent2 5 6 2" xfId="11499" xr:uid="{00000000-0005-0000-0000-000062660000}"/>
    <cellStyle name="40% - Accent2 5 6 2 2" xfId="33765" xr:uid="{00000000-0005-0000-0000-000063660000}"/>
    <cellStyle name="40% - Accent2 5 6 3" xfId="22673" xr:uid="{00000000-0005-0000-0000-000064660000}"/>
    <cellStyle name="40% - Accent2 5 7" xfId="11250" xr:uid="{00000000-0005-0000-0000-000065660000}"/>
    <cellStyle name="40% - Accent2 5 7 2" xfId="33516" xr:uid="{00000000-0005-0000-0000-000066660000}"/>
    <cellStyle name="40% - Accent2 5 8" xfId="22424" xr:uid="{00000000-0005-0000-0000-000067660000}"/>
    <cellStyle name="40% - Accent2 50" xfId="961" xr:uid="{00000000-0005-0000-0000-000068660000}"/>
    <cellStyle name="40% - Accent2 50 2" xfId="1898" xr:uid="{00000000-0005-0000-0000-000069660000}"/>
    <cellStyle name="40% - Accent2 50 2 2" xfId="3710" xr:uid="{00000000-0005-0000-0000-00006A660000}"/>
    <cellStyle name="40% - Accent2 50 2 2 2" xfId="8293" xr:uid="{00000000-0005-0000-0000-00006B660000}"/>
    <cellStyle name="40% - Accent2 50 2 2 2 2" xfId="19390" xr:uid="{00000000-0005-0000-0000-00006C660000}"/>
    <cellStyle name="40% - Accent2 50 2 2 2 2 2" xfId="41654" xr:uid="{00000000-0005-0000-0000-00006D660000}"/>
    <cellStyle name="40% - Accent2 50 2 2 2 3" xfId="30562" xr:uid="{00000000-0005-0000-0000-00006E660000}"/>
    <cellStyle name="40% - Accent2 50 2 2 3" xfId="14807" xr:uid="{00000000-0005-0000-0000-00006F660000}"/>
    <cellStyle name="40% - Accent2 50 2 2 3 2" xfId="37072" xr:uid="{00000000-0005-0000-0000-000070660000}"/>
    <cellStyle name="40% - Accent2 50 2 2 4" xfId="25980" xr:uid="{00000000-0005-0000-0000-000071660000}"/>
    <cellStyle name="40% - Accent2 50 2 3" xfId="6484" xr:uid="{00000000-0005-0000-0000-000072660000}"/>
    <cellStyle name="40% - Accent2 50 2 3 2" xfId="17581" xr:uid="{00000000-0005-0000-0000-000073660000}"/>
    <cellStyle name="40% - Accent2 50 2 3 2 2" xfId="39845" xr:uid="{00000000-0005-0000-0000-000074660000}"/>
    <cellStyle name="40% - Accent2 50 2 3 3" xfId="28753" xr:uid="{00000000-0005-0000-0000-000075660000}"/>
    <cellStyle name="40% - Accent2 50 2 4" xfId="12997" xr:uid="{00000000-0005-0000-0000-000076660000}"/>
    <cellStyle name="40% - Accent2 50 2 4 2" xfId="35262" xr:uid="{00000000-0005-0000-0000-000077660000}"/>
    <cellStyle name="40% - Accent2 50 2 5" xfId="24170" xr:uid="{00000000-0005-0000-0000-000078660000}"/>
    <cellStyle name="40% - Accent2 50 3" xfId="4634" xr:uid="{00000000-0005-0000-0000-000079660000}"/>
    <cellStyle name="40% - Accent2 50 3 2" xfId="9217" xr:uid="{00000000-0005-0000-0000-00007A660000}"/>
    <cellStyle name="40% - Accent2 50 3 2 2" xfId="20314" xr:uid="{00000000-0005-0000-0000-00007B660000}"/>
    <cellStyle name="40% - Accent2 50 3 2 2 2" xfId="42578" xr:uid="{00000000-0005-0000-0000-00007C660000}"/>
    <cellStyle name="40% - Accent2 50 3 2 3" xfId="31486" xr:uid="{00000000-0005-0000-0000-00007D660000}"/>
    <cellStyle name="40% - Accent2 50 3 3" xfId="15731" xr:uid="{00000000-0005-0000-0000-00007E660000}"/>
    <cellStyle name="40% - Accent2 50 3 3 2" xfId="37996" xr:uid="{00000000-0005-0000-0000-00007F660000}"/>
    <cellStyle name="40% - Accent2 50 3 4" xfId="26904" xr:uid="{00000000-0005-0000-0000-000080660000}"/>
    <cellStyle name="40% - Accent2 50 4" xfId="2825" xr:uid="{00000000-0005-0000-0000-000081660000}"/>
    <cellStyle name="40% - Accent2 50 4 2" xfId="7408" xr:uid="{00000000-0005-0000-0000-000082660000}"/>
    <cellStyle name="40% - Accent2 50 4 2 2" xfId="18505" xr:uid="{00000000-0005-0000-0000-000083660000}"/>
    <cellStyle name="40% - Accent2 50 4 2 2 2" xfId="40769" xr:uid="{00000000-0005-0000-0000-000084660000}"/>
    <cellStyle name="40% - Accent2 50 4 2 3" xfId="29677" xr:uid="{00000000-0005-0000-0000-000085660000}"/>
    <cellStyle name="40% - Accent2 50 4 3" xfId="13922" xr:uid="{00000000-0005-0000-0000-000086660000}"/>
    <cellStyle name="40% - Accent2 50 4 3 2" xfId="36187" xr:uid="{00000000-0005-0000-0000-000087660000}"/>
    <cellStyle name="40% - Accent2 50 4 4" xfId="25095" xr:uid="{00000000-0005-0000-0000-000088660000}"/>
    <cellStyle name="40% - Accent2 50 5" xfId="5559" xr:uid="{00000000-0005-0000-0000-000089660000}"/>
    <cellStyle name="40% - Accent2 50 5 2" xfId="16656" xr:uid="{00000000-0005-0000-0000-00008A660000}"/>
    <cellStyle name="40% - Accent2 50 5 2 2" xfId="38920" xr:uid="{00000000-0005-0000-0000-00008B660000}"/>
    <cellStyle name="40% - Accent2 50 5 3" xfId="27828" xr:uid="{00000000-0005-0000-0000-00008C660000}"/>
    <cellStyle name="40% - Accent2 50 6" xfId="12071" xr:uid="{00000000-0005-0000-0000-00008D660000}"/>
    <cellStyle name="40% - Accent2 50 6 2" xfId="34337" xr:uid="{00000000-0005-0000-0000-00008E660000}"/>
    <cellStyle name="40% - Accent2 50 7" xfId="23245" xr:uid="{00000000-0005-0000-0000-00008F660000}"/>
    <cellStyle name="40% - Accent2 51" xfId="975" xr:uid="{00000000-0005-0000-0000-000090660000}"/>
    <cellStyle name="40% - Accent2 51 2" xfId="1912" xr:uid="{00000000-0005-0000-0000-000091660000}"/>
    <cellStyle name="40% - Accent2 51 2 2" xfId="3723" xr:uid="{00000000-0005-0000-0000-000092660000}"/>
    <cellStyle name="40% - Accent2 51 2 2 2" xfId="8306" xr:uid="{00000000-0005-0000-0000-000093660000}"/>
    <cellStyle name="40% - Accent2 51 2 2 2 2" xfId="19403" xr:uid="{00000000-0005-0000-0000-000094660000}"/>
    <cellStyle name="40% - Accent2 51 2 2 2 2 2" xfId="41667" xr:uid="{00000000-0005-0000-0000-000095660000}"/>
    <cellStyle name="40% - Accent2 51 2 2 2 3" xfId="30575" xr:uid="{00000000-0005-0000-0000-000096660000}"/>
    <cellStyle name="40% - Accent2 51 2 2 3" xfId="14820" xr:uid="{00000000-0005-0000-0000-000097660000}"/>
    <cellStyle name="40% - Accent2 51 2 2 3 2" xfId="37085" xr:uid="{00000000-0005-0000-0000-000098660000}"/>
    <cellStyle name="40% - Accent2 51 2 2 4" xfId="25993" xr:uid="{00000000-0005-0000-0000-000099660000}"/>
    <cellStyle name="40% - Accent2 51 2 3" xfId="6497" xr:uid="{00000000-0005-0000-0000-00009A660000}"/>
    <cellStyle name="40% - Accent2 51 2 3 2" xfId="17594" xr:uid="{00000000-0005-0000-0000-00009B660000}"/>
    <cellStyle name="40% - Accent2 51 2 3 2 2" xfId="39858" xr:uid="{00000000-0005-0000-0000-00009C660000}"/>
    <cellStyle name="40% - Accent2 51 2 3 3" xfId="28766" xr:uid="{00000000-0005-0000-0000-00009D660000}"/>
    <cellStyle name="40% - Accent2 51 2 4" xfId="13010" xr:uid="{00000000-0005-0000-0000-00009E660000}"/>
    <cellStyle name="40% - Accent2 51 2 4 2" xfId="35275" xr:uid="{00000000-0005-0000-0000-00009F660000}"/>
    <cellStyle name="40% - Accent2 51 2 5" xfId="24183" xr:uid="{00000000-0005-0000-0000-0000A0660000}"/>
    <cellStyle name="40% - Accent2 51 3" xfId="4647" xr:uid="{00000000-0005-0000-0000-0000A1660000}"/>
    <cellStyle name="40% - Accent2 51 3 2" xfId="9230" xr:uid="{00000000-0005-0000-0000-0000A2660000}"/>
    <cellStyle name="40% - Accent2 51 3 2 2" xfId="20327" xr:uid="{00000000-0005-0000-0000-0000A3660000}"/>
    <cellStyle name="40% - Accent2 51 3 2 2 2" xfId="42591" xr:uid="{00000000-0005-0000-0000-0000A4660000}"/>
    <cellStyle name="40% - Accent2 51 3 2 3" xfId="31499" xr:uid="{00000000-0005-0000-0000-0000A5660000}"/>
    <cellStyle name="40% - Accent2 51 3 3" xfId="15744" xr:uid="{00000000-0005-0000-0000-0000A6660000}"/>
    <cellStyle name="40% - Accent2 51 3 3 2" xfId="38009" xr:uid="{00000000-0005-0000-0000-0000A7660000}"/>
    <cellStyle name="40% - Accent2 51 3 4" xfId="26917" xr:uid="{00000000-0005-0000-0000-0000A8660000}"/>
    <cellStyle name="40% - Accent2 51 4" xfId="2838" xr:uid="{00000000-0005-0000-0000-0000A9660000}"/>
    <cellStyle name="40% - Accent2 51 4 2" xfId="7421" xr:uid="{00000000-0005-0000-0000-0000AA660000}"/>
    <cellStyle name="40% - Accent2 51 4 2 2" xfId="18518" xr:uid="{00000000-0005-0000-0000-0000AB660000}"/>
    <cellStyle name="40% - Accent2 51 4 2 2 2" xfId="40782" xr:uid="{00000000-0005-0000-0000-0000AC660000}"/>
    <cellStyle name="40% - Accent2 51 4 2 3" xfId="29690" xr:uid="{00000000-0005-0000-0000-0000AD660000}"/>
    <cellStyle name="40% - Accent2 51 4 3" xfId="13935" xr:uid="{00000000-0005-0000-0000-0000AE660000}"/>
    <cellStyle name="40% - Accent2 51 4 3 2" xfId="36200" xr:uid="{00000000-0005-0000-0000-0000AF660000}"/>
    <cellStyle name="40% - Accent2 51 4 4" xfId="25108" xr:uid="{00000000-0005-0000-0000-0000B0660000}"/>
    <cellStyle name="40% - Accent2 51 5" xfId="5572" xr:uid="{00000000-0005-0000-0000-0000B1660000}"/>
    <cellStyle name="40% - Accent2 51 5 2" xfId="16669" xr:uid="{00000000-0005-0000-0000-0000B2660000}"/>
    <cellStyle name="40% - Accent2 51 5 2 2" xfId="38933" xr:uid="{00000000-0005-0000-0000-0000B3660000}"/>
    <cellStyle name="40% - Accent2 51 5 3" xfId="27841" xr:uid="{00000000-0005-0000-0000-0000B4660000}"/>
    <cellStyle name="40% - Accent2 51 6" xfId="12084" xr:uid="{00000000-0005-0000-0000-0000B5660000}"/>
    <cellStyle name="40% - Accent2 51 6 2" xfId="34350" xr:uid="{00000000-0005-0000-0000-0000B6660000}"/>
    <cellStyle name="40% - Accent2 51 7" xfId="23258" xr:uid="{00000000-0005-0000-0000-0000B7660000}"/>
    <cellStyle name="40% - Accent2 52" xfId="988" xr:uid="{00000000-0005-0000-0000-0000B8660000}"/>
    <cellStyle name="40% - Accent2 52 2" xfId="1925" xr:uid="{00000000-0005-0000-0000-0000B9660000}"/>
    <cellStyle name="40% - Accent2 52 2 2" xfId="3736" xr:uid="{00000000-0005-0000-0000-0000BA660000}"/>
    <cellStyle name="40% - Accent2 52 2 2 2" xfId="8319" xr:uid="{00000000-0005-0000-0000-0000BB660000}"/>
    <cellStyle name="40% - Accent2 52 2 2 2 2" xfId="19416" xr:uid="{00000000-0005-0000-0000-0000BC660000}"/>
    <cellStyle name="40% - Accent2 52 2 2 2 2 2" xfId="41680" xr:uid="{00000000-0005-0000-0000-0000BD660000}"/>
    <cellStyle name="40% - Accent2 52 2 2 2 3" xfId="30588" xr:uid="{00000000-0005-0000-0000-0000BE660000}"/>
    <cellStyle name="40% - Accent2 52 2 2 3" xfId="14833" xr:uid="{00000000-0005-0000-0000-0000BF660000}"/>
    <cellStyle name="40% - Accent2 52 2 2 3 2" xfId="37098" xr:uid="{00000000-0005-0000-0000-0000C0660000}"/>
    <cellStyle name="40% - Accent2 52 2 2 4" xfId="26006" xr:uid="{00000000-0005-0000-0000-0000C1660000}"/>
    <cellStyle name="40% - Accent2 52 2 3" xfId="6510" xr:uid="{00000000-0005-0000-0000-0000C2660000}"/>
    <cellStyle name="40% - Accent2 52 2 3 2" xfId="17607" xr:uid="{00000000-0005-0000-0000-0000C3660000}"/>
    <cellStyle name="40% - Accent2 52 2 3 2 2" xfId="39871" xr:uid="{00000000-0005-0000-0000-0000C4660000}"/>
    <cellStyle name="40% - Accent2 52 2 3 3" xfId="28779" xr:uid="{00000000-0005-0000-0000-0000C5660000}"/>
    <cellStyle name="40% - Accent2 52 2 4" xfId="13023" xr:uid="{00000000-0005-0000-0000-0000C6660000}"/>
    <cellStyle name="40% - Accent2 52 2 4 2" xfId="35288" xr:uid="{00000000-0005-0000-0000-0000C7660000}"/>
    <cellStyle name="40% - Accent2 52 2 5" xfId="24196" xr:uid="{00000000-0005-0000-0000-0000C8660000}"/>
    <cellStyle name="40% - Accent2 52 3" xfId="4660" xr:uid="{00000000-0005-0000-0000-0000C9660000}"/>
    <cellStyle name="40% - Accent2 52 3 2" xfId="9243" xr:uid="{00000000-0005-0000-0000-0000CA660000}"/>
    <cellStyle name="40% - Accent2 52 3 2 2" xfId="20340" xr:uid="{00000000-0005-0000-0000-0000CB660000}"/>
    <cellStyle name="40% - Accent2 52 3 2 2 2" xfId="42604" xr:uid="{00000000-0005-0000-0000-0000CC660000}"/>
    <cellStyle name="40% - Accent2 52 3 2 3" xfId="31512" xr:uid="{00000000-0005-0000-0000-0000CD660000}"/>
    <cellStyle name="40% - Accent2 52 3 3" xfId="15757" xr:uid="{00000000-0005-0000-0000-0000CE660000}"/>
    <cellStyle name="40% - Accent2 52 3 3 2" xfId="38022" xr:uid="{00000000-0005-0000-0000-0000CF660000}"/>
    <cellStyle name="40% - Accent2 52 3 4" xfId="26930" xr:uid="{00000000-0005-0000-0000-0000D0660000}"/>
    <cellStyle name="40% - Accent2 52 4" xfId="2851" xr:uid="{00000000-0005-0000-0000-0000D1660000}"/>
    <cellStyle name="40% - Accent2 52 4 2" xfId="7434" xr:uid="{00000000-0005-0000-0000-0000D2660000}"/>
    <cellStyle name="40% - Accent2 52 4 2 2" xfId="18531" xr:uid="{00000000-0005-0000-0000-0000D3660000}"/>
    <cellStyle name="40% - Accent2 52 4 2 2 2" xfId="40795" xr:uid="{00000000-0005-0000-0000-0000D4660000}"/>
    <cellStyle name="40% - Accent2 52 4 2 3" xfId="29703" xr:uid="{00000000-0005-0000-0000-0000D5660000}"/>
    <cellStyle name="40% - Accent2 52 4 3" xfId="13948" xr:uid="{00000000-0005-0000-0000-0000D6660000}"/>
    <cellStyle name="40% - Accent2 52 4 3 2" xfId="36213" xr:uid="{00000000-0005-0000-0000-0000D7660000}"/>
    <cellStyle name="40% - Accent2 52 4 4" xfId="25121" xr:uid="{00000000-0005-0000-0000-0000D8660000}"/>
    <cellStyle name="40% - Accent2 52 5" xfId="5585" xr:uid="{00000000-0005-0000-0000-0000D9660000}"/>
    <cellStyle name="40% - Accent2 52 5 2" xfId="16682" xr:uid="{00000000-0005-0000-0000-0000DA660000}"/>
    <cellStyle name="40% - Accent2 52 5 2 2" xfId="38946" xr:uid="{00000000-0005-0000-0000-0000DB660000}"/>
    <cellStyle name="40% - Accent2 52 5 3" xfId="27854" xr:uid="{00000000-0005-0000-0000-0000DC660000}"/>
    <cellStyle name="40% - Accent2 52 6" xfId="12097" xr:uid="{00000000-0005-0000-0000-0000DD660000}"/>
    <cellStyle name="40% - Accent2 52 6 2" xfId="34363" xr:uid="{00000000-0005-0000-0000-0000DE660000}"/>
    <cellStyle name="40% - Accent2 52 7" xfId="23271" xr:uid="{00000000-0005-0000-0000-0000DF660000}"/>
    <cellStyle name="40% - Accent2 53" xfId="1001" xr:uid="{00000000-0005-0000-0000-0000E0660000}"/>
    <cellStyle name="40% - Accent2 53 2" xfId="1938" xr:uid="{00000000-0005-0000-0000-0000E1660000}"/>
    <cellStyle name="40% - Accent2 53 2 2" xfId="3749" xr:uid="{00000000-0005-0000-0000-0000E2660000}"/>
    <cellStyle name="40% - Accent2 53 2 2 2" xfId="8332" xr:uid="{00000000-0005-0000-0000-0000E3660000}"/>
    <cellStyle name="40% - Accent2 53 2 2 2 2" xfId="19429" xr:uid="{00000000-0005-0000-0000-0000E4660000}"/>
    <cellStyle name="40% - Accent2 53 2 2 2 2 2" xfId="41693" xr:uid="{00000000-0005-0000-0000-0000E5660000}"/>
    <cellStyle name="40% - Accent2 53 2 2 2 3" xfId="30601" xr:uid="{00000000-0005-0000-0000-0000E6660000}"/>
    <cellStyle name="40% - Accent2 53 2 2 3" xfId="14846" xr:uid="{00000000-0005-0000-0000-0000E7660000}"/>
    <cellStyle name="40% - Accent2 53 2 2 3 2" xfId="37111" xr:uid="{00000000-0005-0000-0000-0000E8660000}"/>
    <cellStyle name="40% - Accent2 53 2 2 4" xfId="26019" xr:uid="{00000000-0005-0000-0000-0000E9660000}"/>
    <cellStyle name="40% - Accent2 53 2 3" xfId="6523" xr:uid="{00000000-0005-0000-0000-0000EA660000}"/>
    <cellStyle name="40% - Accent2 53 2 3 2" xfId="17620" xr:uid="{00000000-0005-0000-0000-0000EB660000}"/>
    <cellStyle name="40% - Accent2 53 2 3 2 2" xfId="39884" xr:uid="{00000000-0005-0000-0000-0000EC660000}"/>
    <cellStyle name="40% - Accent2 53 2 3 3" xfId="28792" xr:uid="{00000000-0005-0000-0000-0000ED660000}"/>
    <cellStyle name="40% - Accent2 53 2 4" xfId="13036" xr:uid="{00000000-0005-0000-0000-0000EE660000}"/>
    <cellStyle name="40% - Accent2 53 2 4 2" xfId="35301" xr:uid="{00000000-0005-0000-0000-0000EF660000}"/>
    <cellStyle name="40% - Accent2 53 2 5" xfId="24209" xr:uid="{00000000-0005-0000-0000-0000F0660000}"/>
    <cellStyle name="40% - Accent2 53 3" xfId="4673" xr:uid="{00000000-0005-0000-0000-0000F1660000}"/>
    <cellStyle name="40% - Accent2 53 3 2" xfId="9256" xr:uid="{00000000-0005-0000-0000-0000F2660000}"/>
    <cellStyle name="40% - Accent2 53 3 2 2" xfId="20353" xr:uid="{00000000-0005-0000-0000-0000F3660000}"/>
    <cellStyle name="40% - Accent2 53 3 2 2 2" xfId="42617" xr:uid="{00000000-0005-0000-0000-0000F4660000}"/>
    <cellStyle name="40% - Accent2 53 3 2 3" xfId="31525" xr:uid="{00000000-0005-0000-0000-0000F5660000}"/>
    <cellStyle name="40% - Accent2 53 3 3" xfId="15770" xr:uid="{00000000-0005-0000-0000-0000F6660000}"/>
    <cellStyle name="40% - Accent2 53 3 3 2" xfId="38035" xr:uid="{00000000-0005-0000-0000-0000F7660000}"/>
    <cellStyle name="40% - Accent2 53 3 4" xfId="26943" xr:uid="{00000000-0005-0000-0000-0000F8660000}"/>
    <cellStyle name="40% - Accent2 53 4" xfId="2864" xr:uid="{00000000-0005-0000-0000-0000F9660000}"/>
    <cellStyle name="40% - Accent2 53 4 2" xfId="7447" xr:uid="{00000000-0005-0000-0000-0000FA660000}"/>
    <cellStyle name="40% - Accent2 53 4 2 2" xfId="18544" xr:uid="{00000000-0005-0000-0000-0000FB660000}"/>
    <cellStyle name="40% - Accent2 53 4 2 2 2" xfId="40808" xr:uid="{00000000-0005-0000-0000-0000FC660000}"/>
    <cellStyle name="40% - Accent2 53 4 2 3" xfId="29716" xr:uid="{00000000-0005-0000-0000-0000FD660000}"/>
    <cellStyle name="40% - Accent2 53 4 3" xfId="13961" xr:uid="{00000000-0005-0000-0000-0000FE660000}"/>
    <cellStyle name="40% - Accent2 53 4 3 2" xfId="36226" xr:uid="{00000000-0005-0000-0000-0000FF660000}"/>
    <cellStyle name="40% - Accent2 53 4 4" xfId="25134" xr:uid="{00000000-0005-0000-0000-000000670000}"/>
    <cellStyle name="40% - Accent2 53 5" xfId="5598" xr:uid="{00000000-0005-0000-0000-000001670000}"/>
    <cellStyle name="40% - Accent2 53 5 2" xfId="16695" xr:uid="{00000000-0005-0000-0000-000002670000}"/>
    <cellStyle name="40% - Accent2 53 5 2 2" xfId="38959" xr:uid="{00000000-0005-0000-0000-000003670000}"/>
    <cellStyle name="40% - Accent2 53 5 3" xfId="27867" xr:uid="{00000000-0005-0000-0000-000004670000}"/>
    <cellStyle name="40% - Accent2 53 6" xfId="12110" xr:uid="{00000000-0005-0000-0000-000005670000}"/>
    <cellStyle name="40% - Accent2 53 6 2" xfId="34376" xr:uid="{00000000-0005-0000-0000-000006670000}"/>
    <cellStyle name="40% - Accent2 53 7" xfId="23284" xr:uid="{00000000-0005-0000-0000-000007670000}"/>
    <cellStyle name="40% - Accent2 54" xfId="1014" xr:uid="{00000000-0005-0000-0000-000008670000}"/>
    <cellStyle name="40% - Accent2 54 2" xfId="1951" xr:uid="{00000000-0005-0000-0000-000009670000}"/>
    <cellStyle name="40% - Accent2 54 2 2" xfId="3762" xr:uid="{00000000-0005-0000-0000-00000A670000}"/>
    <cellStyle name="40% - Accent2 54 2 2 2" xfId="8345" xr:uid="{00000000-0005-0000-0000-00000B670000}"/>
    <cellStyle name="40% - Accent2 54 2 2 2 2" xfId="19442" xr:uid="{00000000-0005-0000-0000-00000C670000}"/>
    <cellStyle name="40% - Accent2 54 2 2 2 2 2" xfId="41706" xr:uid="{00000000-0005-0000-0000-00000D670000}"/>
    <cellStyle name="40% - Accent2 54 2 2 2 3" xfId="30614" xr:uid="{00000000-0005-0000-0000-00000E670000}"/>
    <cellStyle name="40% - Accent2 54 2 2 3" xfId="14859" xr:uid="{00000000-0005-0000-0000-00000F670000}"/>
    <cellStyle name="40% - Accent2 54 2 2 3 2" xfId="37124" xr:uid="{00000000-0005-0000-0000-000010670000}"/>
    <cellStyle name="40% - Accent2 54 2 2 4" xfId="26032" xr:uid="{00000000-0005-0000-0000-000011670000}"/>
    <cellStyle name="40% - Accent2 54 2 3" xfId="6536" xr:uid="{00000000-0005-0000-0000-000012670000}"/>
    <cellStyle name="40% - Accent2 54 2 3 2" xfId="17633" xr:uid="{00000000-0005-0000-0000-000013670000}"/>
    <cellStyle name="40% - Accent2 54 2 3 2 2" xfId="39897" xr:uid="{00000000-0005-0000-0000-000014670000}"/>
    <cellStyle name="40% - Accent2 54 2 3 3" xfId="28805" xr:uid="{00000000-0005-0000-0000-000015670000}"/>
    <cellStyle name="40% - Accent2 54 2 4" xfId="13049" xr:uid="{00000000-0005-0000-0000-000016670000}"/>
    <cellStyle name="40% - Accent2 54 2 4 2" xfId="35314" xr:uid="{00000000-0005-0000-0000-000017670000}"/>
    <cellStyle name="40% - Accent2 54 2 5" xfId="24222" xr:uid="{00000000-0005-0000-0000-000018670000}"/>
    <cellStyle name="40% - Accent2 54 3" xfId="4686" xr:uid="{00000000-0005-0000-0000-000019670000}"/>
    <cellStyle name="40% - Accent2 54 3 2" xfId="9269" xr:uid="{00000000-0005-0000-0000-00001A670000}"/>
    <cellStyle name="40% - Accent2 54 3 2 2" xfId="20366" xr:uid="{00000000-0005-0000-0000-00001B670000}"/>
    <cellStyle name="40% - Accent2 54 3 2 2 2" xfId="42630" xr:uid="{00000000-0005-0000-0000-00001C670000}"/>
    <cellStyle name="40% - Accent2 54 3 2 3" xfId="31538" xr:uid="{00000000-0005-0000-0000-00001D670000}"/>
    <cellStyle name="40% - Accent2 54 3 3" xfId="15783" xr:uid="{00000000-0005-0000-0000-00001E670000}"/>
    <cellStyle name="40% - Accent2 54 3 3 2" xfId="38048" xr:uid="{00000000-0005-0000-0000-00001F670000}"/>
    <cellStyle name="40% - Accent2 54 3 4" xfId="26956" xr:uid="{00000000-0005-0000-0000-000020670000}"/>
    <cellStyle name="40% - Accent2 54 4" xfId="2877" xr:uid="{00000000-0005-0000-0000-000021670000}"/>
    <cellStyle name="40% - Accent2 54 4 2" xfId="7460" xr:uid="{00000000-0005-0000-0000-000022670000}"/>
    <cellStyle name="40% - Accent2 54 4 2 2" xfId="18557" xr:uid="{00000000-0005-0000-0000-000023670000}"/>
    <cellStyle name="40% - Accent2 54 4 2 2 2" xfId="40821" xr:uid="{00000000-0005-0000-0000-000024670000}"/>
    <cellStyle name="40% - Accent2 54 4 2 3" xfId="29729" xr:uid="{00000000-0005-0000-0000-000025670000}"/>
    <cellStyle name="40% - Accent2 54 4 3" xfId="13974" xr:uid="{00000000-0005-0000-0000-000026670000}"/>
    <cellStyle name="40% - Accent2 54 4 3 2" xfId="36239" xr:uid="{00000000-0005-0000-0000-000027670000}"/>
    <cellStyle name="40% - Accent2 54 4 4" xfId="25147" xr:uid="{00000000-0005-0000-0000-000028670000}"/>
    <cellStyle name="40% - Accent2 54 5" xfId="5611" xr:uid="{00000000-0005-0000-0000-000029670000}"/>
    <cellStyle name="40% - Accent2 54 5 2" xfId="16708" xr:uid="{00000000-0005-0000-0000-00002A670000}"/>
    <cellStyle name="40% - Accent2 54 5 2 2" xfId="38972" xr:uid="{00000000-0005-0000-0000-00002B670000}"/>
    <cellStyle name="40% - Accent2 54 5 3" xfId="27880" xr:uid="{00000000-0005-0000-0000-00002C670000}"/>
    <cellStyle name="40% - Accent2 54 6" xfId="12123" xr:uid="{00000000-0005-0000-0000-00002D670000}"/>
    <cellStyle name="40% - Accent2 54 6 2" xfId="34389" xr:uid="{00000000-0005-0000-0000-00002E670000}"/>
    <cellStyle name="40% - Accent2 54 7" xfId="23297" xr:uid="{00000000-0005-0000-0000-00002F670000}"/>
    <cellStyle name="40% - Accent2 55" xfId="1027" xr:uid="{00000000-0005-0000-0000-000030670000}"/>
    <cellStyle name="40% - Accent2 55 2" xfId="1964" xr:uid="{00000000-0005-0000-0000-000031670000}"/>
    <cellStyle name="40% - Accent2 55 2 2" xfId="3775" xr:uid="{00000000-0005-0000-0000-000032670000}"/>
    <cellStyle name="40% - Accent2 55 2 2 2" xfId="8358" xr:uid="{00000000-0005-0000-0000-000033670000}"/>
    <cellStyle name="40% - Accent2 55 2 2 2 2" xfId="19455" xr:uid="{00000000-0005-0000-0000-000034670000}"/>
    <cellStyle name="40% - Accent2 55 2 2 2 2 2" xfId="41719" xr:uid="{00000000-0005-0000-0000-000035670000}"/>
    <cellStyle name="40% - Accent2 55 2 2 2 3" xfId="30627" xr:uid="{00000000-0005-0000-0000-000036670000}"/>
    <cellStyle name="40% - Accent2 55 2 2 3" xfId="14872" xr:uid="{00000000-0005-0000-0000-000037670000}"/>
    <cellStyle name="40% - Accent2 55 2 2 3 2" xfId="37137" xr:uid="{00000000-0005-0000-0000-000038670000}"/>
    <cellStyle name="40% - Accent2 55 2 2 4" xfId="26045" xr:uid="{00000000-0005-0000-0000-000039670000}"/>
    <cellStyle name="40% - Accent2 55 2 3" xfId="6549" xr:uid="{00000000-0005-0000-0000-00003A670000}"/>
    <cellStyle name="40% - Accent2 55 2 3 2" xfId="17646" xr:uid="{00000000-0005-0000-0000-00003B670000}"/>
    <cellStyle name="40% - Accent2 55 2 3 2 2" xfId="39910" xr:uid="{00000000-0005-0000-0000-00003C670000}"/>
    <cellStyle name="40% - Accent2 55 2 3 3" xfId="28818" xr:uid="{00000000-0005-0000-0000-00003D670000}"/>
    <cellStyle name="40% - Accent2 55 2 4" xfId="13062" xr:uid="{00000000-0005-0000-0000-00003E670000}"/>
    <cellStyle name="40% - Accent2 55 2 4 2" xfId="35327" xr:uid="{00000000-0005-0000-0000-00003F670000}"/>
    <cellStyle name="40% - Accent2 55 2 5" xfId="24235" xr:uid="{00000000-0005-0000-0000-000040670000}"/>
    <cellStyle name="40% - Accent2 55 3" xfId="4699" xr:uid="{00000000-0005-0000-0000-000041670000}"/>
    <cellStyle name="40% - Accent2 55 3 2" xfId="9282" xr:uid="{00000000-0005-0000-0000-000042670000}"/>
    <cellStyle name="40% - Accent2 55 3 2 2" xfId="20379" xr:uid="{00000000-0005-0000-0000-000043670000}"/>
    <cellStyle name="40% - Accent2 55 3 2 2 2" xfId="42643" xr:uid="{00000000-0005-0000-0000-000044670000}"/>
    <cellStyle name="40% - Accent2 55 3 2 3" xfId="31551" xr:uid="{00000000-0005-0000-0000-000045670000}"/>
    <cellStyle name="40% - Accent2 55 3 3" xfId="15796" xr:uid="{00000000-0005-0000-0000-000046670000}"/>
    <cellStyle name="40% - Accent2 55 3 3 2" xfId="38061" xr:uid="{00000000-0005-0000-0000-000047670000}"/>
    <cellStyle name="40% - Accent2 55 3 4" xfId="26969" xr:uid="{00000000-0005-0000-0000-000048670000}"/>
    <cellStyle name="40% - Accent2 55 4" xfId="2890" xr:uid="{00000000-0005-0000-0000-000049670000}"/>
    <cellStyle name="40% - Accent2 55 4 2" xfId="7473" xr:uid="{00000000-0005-0000-0000-00004A670000}"/>
    <cellStyle name="40% - Accent2 55 4 2 2" xfId="18570" xr:uid="{00000000-0005-0000-0000-00004B670000}"/>
    <cellStyle name="40% - Accent2 55 4 2 2 2" xfId="40834" xr:uid="{00000000-0005-0000-0000-00004C670000}"/>
    <cellStyle name="40% - Accent2 55 4 2 3" xfId="29742" xr:uid="{00000000-0005-0000-0000-00004D670000}"/>
    <cellStyle name="40% - Accent2 55 4 3" xfId="13987" xr:uid="{00000000-0005-0000-0000-00004E670000}"/>
    <cellStyle name="40% - Accent2 55 4 3 2" xfId="36252" xr:uid="{00000000-0005-0000-0000-00004F670000}"/>
    <cellStyle name="40% - Accent2 55 4 4" xfId="25160" xr:uid="{00000000-0005-0000-0000-000050670000}"/>
    <cellStyle name="40% - Accent2 55 5" xfId="5624" xr:uid="{00000000-0005-0000-0000-000051670000}"/>
    <cellStyle name="40% - Accent2 55 5 2" xfId="16721" xr:uid="{00000000-0005-0000-0000-000052670000}"/>
    <cellStyle name="40% - Accent2 55 5 2 2" xfId="38985" xr:uid="{00000000-0005-0000-0000-000053670000}"/>
    <cellStyle name="40% - Accent2 55 5 3" xfId="27893" xr:uid="{00000000-0005-0000-0000-000054670000}"/>
    <cellStyle name="40% - Accent2 55 6" xfId="12136" xr:uid="{00000000-0005-0000-0000-000055670000}"/>
    <cellStyle name="40% - Accent2 55 6 2" xfId="34402" xr:uid="{00000000-0005-0000-0000-000056670000}"/>
    <cellStyle name="40% - Accent2 55 7" xfId="23310" xr:uid="{00000000-0005-0000-0000-000057670000}"/>
    <cellStyle name="40% - Accent2 56" xfId="1040" xr:uid="{00000000-0005-0000-0000-000058670000}"/>
    <cellStyle name="40% - Accent2 56 2" xfId="1977" xr:uid="{00000000-0005-0000-0000-000059670000}"/>
    <cellStyle name="40% - Accent2 56 2 2" xfId="3788" xr:uid="{00000000-0005-0000-0000-00005A670000}"/>
    <cellStyle name="40% - Accent2 56 2 2 2" xfId="8371" xr:uid="{00000000-0005-0000-0000-00005B670000}"/>
    <cellStyle name="40% - Accent2 56 2 2 2 2" xfId="19468" xr:uid="{00000000-0005-0000-0000-00005C670000}"/>
    <cellStyle name="40% - Accent2 56 2 2 2 2 2" xfId="41732" xr:uid="{00000000-0005-0000-0000-00005D670000}"/>
    <cellStyle name="40% - Accent2 56 2 2 2 3" xfId="30640" xr:uid="{00000000-0005-0000-0000-00005E670000}"/>
    <cellStyle name="40% - Accent2 56 2 2 3" xfId="14885" xr:uid="{00000000-0005-0000-0000-00005F670000}"/>
    <cellStyle name="40% - Accent2 56 2 2 3 2" xfId="37150" xr:uid="{00000000-0005-0000-0000-000060670000}"/>
    <cellStyle name="40% - Accent2 56 2 2 4" xfId="26058" xr:uid="{00000000-0005-0000-0000-000061670000}"/>
    <cellStyle name="40% - Accent2 56 2 3" xfId="6562" xr:uid="{00000000-0005-0000-0000-000062670000}"/>
    <cellStyle name="40% - Accent2 56 2 3 2" xfId="17659" xr:uid="{00000000-0005-0000-0000-000063670000}"/>
    <cellStyle name="40% - Accent2 56 2 3 2 2" xfId="39923" xr:uid="{00000000-0005-0000-0000-000064670000}"/>
    <cellStyle name="40% - Accent2 56 2 3 3" xfId="28831" xr:uid="{00000000-0005-0000-0000-000065670000}"/>
    <cellStyle name="40% - Accent2 56 2 4" xfId="13075" xr:uid="{00000000-0005-0000-0000-000066670000}"/>
    <cellStyle name="40% - Accent2 56 2 4 2" xfId="35340" xr:uid="{00000000-0005-0000-0000-000067670000}"/>
    <cellStyle name="40% - Accent2 56 2 5" xfId="24248" xr:uid="{00000000-0005-0000-0000-000068670000}"/>
    <cellStyle name="40% - Accent2 56 3" xfId="4712" xr:uid="{00000000-0005-0000-0000-000069670000}"/>
    <cellStyle name="40% - Accent2 56 3 2" xfId="9295" xr:uid="{00000000-0005-0000-0000-00006A670000}"/>
    <cellStyle name="40% - Accent2 56 3 2 2" xfId="20392" xr:uid="{00000000-0005-0000-0000-00006B670000}"/>
    <cellStyle name="40% - Accent2 56 3 2 2 2" xfId="42656" xr:uid="{00000000-0005-0000-0000-00006C670000}"/>
    <cellStyle name="40% - Accent2 56 3 2 3" xfId="31564" xr:uid="{00000000-0005-0000-0000-00006D670000}"/>
    <cellStyle name="40% - Accent2 56 3 3" xfId="15809" xr:uid="{00000000-0005-0000-0000-00006E670000}"/>
    <cellStyle name="40% - Accent2 56 3 3 2" xfId="38074" xr:uid="{00000000-0005-0000-0000-00006F670000}"/>
    <cellStyle name="40% - Accent2 56 3 4" xfId="26982" xr:uid="{00000000-0005-0000-0000-000070670000}"/>
    <cellStyle name="40% - Accent2 56 4" xfId="2903" xr:uid="{00000000-0005-0000-0000-000071670000}"/>
    <cellStyle name="40% - Accent2 56 4 2" xfId="7486" xr:uid="{00000000-0005-0000-0000-000072670000}"/>
    <cellStyle name="40% - Accent2 56 4 2 2" xfId="18583" xr:uid="{00000000-0005-0000-0000-000073670000}"/>
    <cellStyle name="40% - Accent2 56 4 2 2 2" xfId="40847" xr:uid="{00000000-0005-0000-0000-000074670000}"/>
    <cellStyle name="40% - Accent2 56 4 2 3" xfId="29755" xr:uid="{00000000-0005-0000-0000-000075670000}"/>
    <cellStyle name="40% - Accent2 56 4 3" xfId="14000" xr:uid="{00000000-0005-0000-0000-000076670000}"/>
    <cellStyle name="40% - Accent2 56 4 3 2" xfId="36265" xr:uid="{00000000-0005-0000-0000-000077670000}"/>
    <cellStyle name="40% - Accent2 56 4 4" xfId="25173" xr:uid="{00000000-0005-0000-0000-000078670000}"/>
    <cellStyle name="40% - Accent2 56 5" xfId="5637" xr:uid="{00000000-0005-0000-0000-000079670000}"/>
    <cellStyle name="40% - Accent2 56 5 2" xfId="16734" xr:uid="{00000000-0005-0000-0000-00007A670000}"/>
    <cellStyle name="40% - Accent2 56 5 2 2" xfId="38998" xr:uid="{00000000-0005-0000-0000-00007B670000}"/>
    <cellStyle name="40% - Accent2 56 5 3" xfId="27906" xr:uid="{00000000-0005-0000-0000-00007C670000}"/>
    <cellStyle name="40% - Accent2 56 6" xfId="12149" xr:uid="{00000000-0005-0000-0000-00007D670000}"/>
    <cellStyle name="40% - Accent2 56 6 2" xfId="34415" xr:uid="{00000000-0005-0000-0000-00007E670000}"/>
    <cellStyle name="40% - Accent2 56 7" xfId="23323" xr:uid="{00000000-0005-0000-0000-00007F670000}"/>
    <cellStyle name="40% - Accent2 57" xfId="1053" xr:uid="{00000000-0005-0000-0000-000080670000}"/>
    <cellStyle name="40% - Accent2 57 2" xfId="1990" xr:uid="{00000000-0005-0000-0000-000081670000}"/>
    <cellStyle name="40% - Accent2 57 2 2" xfId="3801" xr:uid="{00000000-0005-0000-0000-000082670000}"/>
    <cellStyle name="40% - Accent2 57 2 2 2" xfId="8384" xr:uid="{00000000-0005-0000-0000-000083670000}"/>
    <cellStyle name="40% - Accent2 57 2 2 2 2" xfId="19481" xr:uid="{00000000-0005-0000-0000-000084670000}"/>
    <cellStyle name="40% - Accent2 57 2 2 2 2 2" xfId="41745" xr:uid="{00000000-0005-0000-0000-000085670000}"/>
    <cellStyle name="40% - Accent2 57 2 2 2 3" xfId="30653" xr:uid="{00000000-0005-0000-0000-000086670000}"/>
    <cellStyle name="40% - Accent2 57 2 2 3" xfId="14898" xr:uid="{00000000-0005-0000-0000-000087670000}"/>
    <cellStyle name="40% - Accent2 57 2 2 3 2" xfId="37163" xr:uid="{00000000-0005-0000-0000-000088670000}"/>
    <cellStyle name="40% - Accent2 57 2 2 4" xfId="26071" xr:uid="{00000000-0005-0000-0000-000089670000}"/>
    <cellStyle name="40% - Accent2 57 2 3" xfId="6575" xr:uid="{00000000-0005-0000-0000-00008A670000}"/>
    <cellStyle name="40% - Accent2 57 2 3 2" xfId="17672" xr:uid="{00000000-0005-0000-0000-00008B670000}"/>
    <cellStyle name="40% - Accent2 57 2 3 2 2" xfId="39936" xr:uid="{00000000-0005-0000-0000-00008C670000}"/>
    <cellStyle name="40% - Accent2 57 2 3 3" xfId="28844" xr:uid="{00000000-0005-0000-0000-00008D670000}"/>
    <cellStyle name="40% - Accent2 57 2 4" xfId="13088" xr:uid="{00000000-0005-0000-0000-00008E670000}"/>
    <cellStyle name="40% - Accent2 57 2 4 2" xfId="35353" xr:uid="{00000000-0005-0000-0000-00008F670000}"/>
    <cellStyle name="40% - Accent2 57 2 5" xfId="24261" xr:uid="{00000000-0005-0000-0000-000090670000}"/>
    <cellStyle name="40% - Accent2 57 3" xfId="4725" xr:uid="{00000000-0005-0000-0000-000091670000}"/>
    <cellStyle name="40% - Accent2 57 3 2" xfId="9308" xr:uid="{00000000-0005-0000-0000-000092670000}"/>
    <cellStyle name="40% - Accent2 57 3 2 2" xfId="20405" xr:uid="{00000000-0005-0000-0000-000093670000}"/>
    <cellStyle name="40% - Accent2 57 3 2 2 2" xfId="42669" xr:uid="{00000000-0005-0000-0000-000094670000}"/>
    <cellStyle name="40% - Accent2 57 3 2 3" xfId="31577" xr:uid="{00000000-0005-0000-0000-000095670000}"/>
    <cellStyle name="40% - Accent2 57 3 3" xfId="15822" xr:uid="{00000000-0005-0000-0000-000096670000}"/>
    <cellStyle name="40% - Accent2 57 3 3 2" xfId="38087" xr:uid="{00000000-0005-0000-0000-000097670000}"/>
    <cellStyle name="40% - Accent2 57 3 4" xfId="26995" xr:uid="{00000000-0005-0000-0000-000098670000}"/>
    <cellStyle name="40% - Accent2 57 4" xfId="2916" xr:uid="{00000000-0005-0000-0000-000099670000}"/>
    <cellStyle name="40% - Accent2 57 4 2" xfId="7499" xr:uid="{00000000-0005-0000-0000-00009A670000}"/>
    <cellStyle name="40% - Accent2 57 4 2 2" xfId="18596" xr:uid="{00000000-0005-0000-0000-00009B670000}"/>
    <cellStyle name="40% - Accent2 57 4 2 2 2" xfId="40860" xr:uid="{00000000-0005-0000-0000-00009C670000}"/>
    <cellStyle name="40% - Accent2 57 4 2 3" xfId="29768" xr:uid="{00000000-0005-0000-0000-00009D670000}"/>
    <cellStyle name="40% - Accent2 57 4 3" xfId="14013" xr:uid="{00000000-0005-0000-0000-00009E670000}"/>
    <cellStyle name="40% - Accent2 57 4 3 2" xfId="36278" xr:uid="{00000000-0005-0000-0000-00009F670000}"/>
    <cellStyle name="40% - Accent2 57 4 4" xfId="25186" xr:uid="{00000000-0005-0000-0000-0000A0670000}"/>
    <cellStyle name="40% - Accent2 57 5" xfId="5650" xr:uid="{00000000-0005-0000-0000-0000A1670000}"/>
    <cellStyle name="40% - Accent2 57 5 2" xfId="16747" xr:uid="{00000000-0005-0000-0000-0000A2670000}"/>
    <cellStyle name="40% - Accent2 57 5 2 2" xfId="39011" xr:uid="{00000000-0005-0000-0000-0000A3670000}"/>
    <cellStyle name="40% - Accent2 57 5 3" xfId="27919" xr:uid="{00000000-0005-0000-0000-0000A4670000}"/>
    <cellStyle name="40% - Accent2 57 6" xfId="12162" xr:uid="{00000000-0005-0000-0000-0000A5670000}"/>
    <cellStyle name="40% - Accent2 57 6 2" xfId="34428" xr:uid="{00000000-0005-0000-0000-0000A6670000}"/>
    <cellStyle name="40% - Accent2 57 7" xfId="23336" xr:uid="{00000000-0005-0000-0000-0000A7670000}"/>
    <cellStyle name="40% - Accent2 58" xfId="1066" xr:uid="{00000000-0005-0000-0000-0000A8670000}"/>
    <cellStyle name="40% - Accent2 58 2" xfId="2003" xr:uid="{00000000-0005-0000-0000-0000A9670000}"/>
    <cellStyle name="40% - Accent2 58 2 2" xfId="3814" xr:uid="{00000000-0005-0000-0000-0000AA670000}"/>
    <cellStyle name="40% - Accent2 58 2 2 2" xfId="8397" xr:uid="{00000000-0005-0000-0000-0000AB670000}"/>
    <cellStyle name="40% - Accent2 58 2 2 2 2" xfId="19494" xr:uid="{00000000-0005-0000-0000-0000AC670000}"/>
    <cellStyle name="40% - Accent2 58 2 2 2 2 2" xfId="41758" xr:uid="{00000000-0005-0000-0000-0000AD670000}"/>
    <cellStyle name="40% - Accent2 58 2 2 2 3" xfId="30666" xr:uid="{00000000-0005-0000-0000-0000AE670000}"/>
    <cellStyle name="40% - Accent2 58 2 2 3" xfId="14911" xr:uid="{00000000-0005-0000-0000-0000AF670000}"/>
    <cellStyle name="40% - Accent2 58 2 2 3 2" xfId="37176" xr:uid="{00000000-0005-0000-0000-0000B0670000}"/>
    <cellStyle name="40% - Accent2 58 2 2 4" xfId="26084" xr:uid="{00000000-0005-0000-0000-0000B1670000}"/>
    <cellStyle name="40% - Accent2 58 2 3" xfId="6588" xr:uid="{00000000-0005-0000-0000-0000B2670000}"/>
    <cellStyle name="40% - Accent2 58 2 3 2" xfId="17685" xr:uid="{00000000-0005-0000-0000-0000B3670000}"/>
    <cellStyle name="40% - Accent2 58 2 3 2 2" xfId="39949" xr:uid="{00000000-0005-0000-0000-0000B4670000}"/>
    <cellStyle name="40% - Accent2 58 2 3 3" xfId="28857" xr:uid="{00000000-0005-0000-0000-0000B5670000}"/>
    <cellStyle name="40% - Accent2 58 2 4" xfId="13101" xr:uid="{00000000-0005-0000-0000-0000B6670000}"/>
    <cellStyle name="40% - Accent2 58 2 4 2" xfId="35366" xr:uid="{00000000-0005-0000-0000-0000B7670000}"/>
    <cellStyle name="40% - Accent2 58 2 5" xfId="24274" xr:uid="{00000000-0005-0000-0000-0000B8670000}"/>
    <cellStyle name="40% - Accent2 58 3" xfId="4738" xr:uid="{00000000-0005-0000-0000-0000B9670000}"/>
    <cellStyle name="40% - Accent2 58 3 2" xfId="9321" xr:uid="{00000000-0005-0000-0000-0000BA670000}"/>
    <cellStyle name="40% - Accent2 58 3 2 2" xfId="20418" xr:uid="{00000000-0005-0000-0000-0000BB670000}"/>
    <cellStyle name="40% - Accent2 58 3 2 2 2" xfId="42682" xr:uid="{00000000-0005-0000-0000-0000BC670000}"/>
    <cellStyle name="40% - Accent2 58 3 2 3" xfId="31590" xr:uid="{00000000-0005-0000-0000-0000BD670000}"/>
    <cellStyle name="40% - Accent2 58 3 3" xfId="15835" xr:uid="{00000000-0005-0000-0000-0000BE670000}"/>
    <cellStyle name="40% - Accent2 58 3 3 2" xfId="38100" xr:uid="{00000000-0005-0000-0000-0000BF670000}"/>
    <cellStyle name="40% - Accent2 58 3 4" xfId="27008" xr:uid="{00000000-0005-0000-0000-0000C0670000}"/>
    <cellStyle name="40% - Accent2 58 4" xfId="2929" xr:uid="{00000000-0005-0000-0000-0000C1670000}"/>
    <cellStyle name="40% - Accent2 58 4 2" xfId="7512" xr:uid="{00000000-0005-0000-0000-0000C2670000}"/>
    <cellStyle name="40% - Accent2 58 4 2 2" xfId="18609" xr:uid="{00000000-0005-0000-0000-0000C3670000}"/>
    <cellStyle name="40% - Accent2 58 4 2 2 2" xfId="40873" xr:uid="{00000000-0005-0000-0000-0000C4670000}"/>
    <cellStyle name="40% - Accent2 58 4 2 3" xfId="29781" xr:uid="{00000000-0005-0000-0000-0000C5670000}"/>
    <cellStyle name="40% - Accent2 58 4 3" xfId="14026" xr:uid="{00000000-0005-0000-0000-0000C6670000}"/>
    <cellStyle name="40% - Accent2 58 4 3 2" xfId="36291" xr:uid="{00000000-0005-0000-0000-0000C7670000}"/>
    <cellStyle name="40% - Accent2 58 4 4" xfId="25199" xr:uid="{00000000-0005-0000-0000-0000C8670000}"/>
    <cellStyle name="40% - Accent2 58 5" xfId="5663" xr:uid="{00000000-0005-0000-0000-0000C9670000}"/>
    <cellStyle name="40% - Accent2 58 5 2" xfId="16760" xr:uid="{00000000-0005-0000-0000-0000CA670000}"/>
    <cellStyle name="40% - Accent2 58 5 2 2" xfId="39024" xr:uid="{00000000-0005-0000-0000-0000CB670000}"/>
    <cellStyle name="40% - Accent2 58 5 3" xfId="27932" xr:uid="{00000000-0005-0000-0000-0000CC670000}"/>
    <cellStyle name="40% - Accent2 58 6" xfId="12175" xr:uid="{00000000-0005-0000-0000-0000CD670000}"/>
    <cellStyle name="40% - Accent2 58 6 2" xfId="34441" xr:uid="{00000000-0005-0000-0000-0000CE670000}"/>
    <cellStyle name="40% - Accent2 58 7" xfId="23349" xr:uid="{00000000-0005-0000-0000-0000CF670000}"/>
    <cellStyle name="40% - Accent2 59" xfId="1079" xr:uid="{00000000-0005-0000-0000-0000D0670000}"/>
    <cellStyle name="40% - Accent2 59 2" xfId="2016" xr:uid="{00000000-0005-0000-0000-0000D1670000}"/>
    <cellStyle name="40% - Accent2 59 2 2" xfId="3827" xr:uid="{00000000-0005-0000-0000-0000D2670000}"/>
    <cellStyle name="40% - Accent2 59 2 2 2" xfId="8410" xr:uid="{00000000-0005-0000-0000-0000D3670000}"/>
    <cellStyle name="40% - Accent2 59 2 2 2 2" xfId="19507" xr:uid="{00000000-0005-0000-0000-0000D4670000}"/>
    <cellStyle name="40% - Accent2 59 2 2 2 2 2" xfId="41771" xr:uid="{00000000-0005-0000-0000-0000D5670000}"/>
    <cellStyle name="40% - Accent2 59 2 2 2 3" xfId="30679" xr:uid="{00000000-0005-0000-0000-0000D6670000}"/>
    <cellStyle name="40% - Accent2 59 2 2 3" xfId="14924" xr:uid="{00000000-0005-0000-0000-0000D7670000}"/>
    <cellStyle name="40% - Accent2 59 2 2 3 2" xfId="37189" xr:uid="{00000000-0005-0000-0000-0000D8670000}"/>
    <cellStyle name="40% - Accent2 59 2 2 4" xfId="26097" xr:uid="{00000000-0005-0000-0000-0000D9670000}"/>
    <cellStyle name="40% - Accent2 59 2 3" xfId="6601" xr:uid="{00000000-0005-0000-0000-0000DA670000}"/>
    <cellStyle name="40% - Accent2 59 2 3 2" xfId="17698" xr:uid="{00000000-0005-0000-0000-0000DB670000}"/>
    <cellStyle name="40% - Accent2 59 2 3 2 2" xfId="39962" xr:uid="{00000000-0005-0000-0000-0000DC670000}"/>
    <cellStyle name="40% - Accent2 59 2 3 3" xfId="28870" xr:uid="{00000000-0005-0000-0000-0000DD670000}"/>
    <cellStyle name="40% - Accent2 59 2 4" xfId="13114" xr:uid="{00000000-0005-0000-0000-0000DE670000}"/>
    <cellStyle name="40% - Accent2 59 2 4 2" xfId="35379" xr:uid="{00000000-0005-0000-0000-0000DF670000}"/>
    <cellStyle name="40% - Accent2 59 2 5" xfId="24287" xr:uid="{00000000-0005-0000-0000-0000E0670000}"/>
    <cellStyle name="40% - Accent2 59 3" xfId="4751" xr:uid="{00000000-0005-0000-0000-0000E1670000}"/>
    <cellStyle name="40% - Accent2 59 3 2" xfId="9334" xr:uid="{00000000-0005-0000-0000-0000E2670000}"/>
    <cellStyle name="40% - Accent2 59 3 2 2" xfId="20431" xr:uid="{00000000-0005-0000-0000-0000E3670000}"/>
    <cellStyle name="40% - Accent2 59 3 2 2 2" xfId="42695" xr:uid="{00000000-0005-0000-0000-0000E4670000}"/>
    <cellStyle name="40% - Accent2 59 3 2 3" xfId="31603" xr:uid="{00000000-0005-0000-0000-0000E5670000}"/>
    <cellStyle name="40% - Accent2 59 3 3" xfId="15848" xr:uid="{00000000-0005-0000-0000-0000E6670000}"/>
    <cellStyle name="40% - Accent2 59 3 3 2" xfId="38113" xr:uid="{00000000-0005-0000-0000-0000E7670000}"/>
    <cellStyle name="40% - Accent2 59 3 4" xfId="27021" xr:uid="{00000000-0005-0000-0000-0000E8670000}"/>
    <cellStyle name="40% - Accent2 59 4" xfId="2942" xr:uid="{00000000-0005-0000-0000-0000E9670000}"/>
    <cellStyle name="40% - Accent2 59 4 2" xfId="7525" xr:uid="{00000000-0005-0000-0000-0000EA670000}"/>
    <cellStyle name="40% - Accent2 59 4 2 2" xfId="18622" xr:uid="{00000000-0005-0000-0000-0000EB670000}"/>
    <cellStyle name="40% - Accent2 59 4 2 2 2" xfId="40886" xr:uid="{00000000-0005-0000-0000-0000EC670000}"/>
    <cellStyle name="40% - Accent2 59 4 2 3" xfId="29794" xr:uid="{00000000-0005-0000-0000-0000ED670000}"/>
    <cellStyle name="40% - Accent2 59 4 3" xfId="14039" xr:uid="{00000000-0005-0000-0000-0000EE670000}"/>
    <cellStyle name="40% - Accent2 59 4 3 2" xfId="36304" xr:uid="{00000000-0005-0000-0000-0000EF670000}"/>
    <cellStyle name="40% - Accent2 59 4 4" xfId="25212" xr:uid="{00000000-0005-0000-0000-0000F0670000}"/>
    <cellStyle name="40% - Accent2 59 5" xfId="5676" xr:uid="{00000000-0005-0000-0000-0000F1670000}"/>
    <cellStyle name="40% - Accent2 59 5 2" xfId="16773" xr:uid="{00000000-0005-0000-0000-0000F2670000}"/>
    <cellStyle name="40% - Accent2 59 5 2 2" xfId="39037" xr:uid="{00000000-0005-0000-0000-0000F3670000}"/>
    <cellStyle name="40% - Accent2 59 5 3" xfId="27945" xr:uid="{00000000-0005-0000-0000-0000F4670000}"/>
    <cellStyle name="40% - Accent2 59 6" xfId="12188" xr:uid="{00000000-0005-0000-0000-0000F5670000}"/>
    <cellStyle name="40% - Accent2 59 6 2" xfId="34454" xr:uid="{00000000-0005-0000-0000-0000F6670000}"/>
    <cellStyle name="40% - Accent2 59 7" xfId="23362" xr:uid="{00000000-0005-0000-0000-0000F7670000}"/>
    <cellStyle name="40% - Accent2 6" xfId="155" xr:uid="{00000000-0005-0000-0000-0000F8670000}"/>
    <cellStyle name="40% - Accent2 6 2" xfId="1320" xr:uid="{00000000-0005-0000-0000-0000F9670000}"/>
    <cellStyle name="40% - Accent2 6 2 2" xfId="3138" xr:uid="{00000000-0005-0000-0000-0000FA670000}"/>
    <cellStyle name="40% - Accent2 6 2 2 2" xfId="7721" xr:uid="{00000000-0005-0000-0000-0000FB670000}"/>
    <cellStyle name="40% - Accent2 6 2 2 2 2" xfId="18818" xr:uid="{00000000-0005-0000-0000-0000FC670000}"/>
    <cellStyle name="40% - Accent2 6 2 2 2 2 2" xfId="41082" xr:uid="{00000000-0005-0000-0000-0000FD670000}"/>
    <cellStyle name="40% - Accent2 6 2 2 2 3" xfId="29990" xr:uid="{00000000-0005-0000-0000-0000FE670000}"/>
    <cellStyle name="40% - Accent2 6 2 2 3" xfId="14235" xr:uid="{00000000-0005-0000-0000-0000FF670000}"/>
    <cellStyle name="40% - Accent2 6 2 2 3 2" xfId="36500" xr:uid="{00000000-0005-0000-0000-000000680000}"/>
    <cellStyle name="40% - Accent2 6 2 2 4" xfId="25408" xr:uid="{00000000-0005-0000-0000-000001680000}"/>
    <cellStyle name="40% - Accent2 6 2 3" xfId="5912" xr:uid="{00000000-0005-0000-0000-000002680000}"/>
    <cellStyle name="40% - Accent2 6 2 3 2" xfId="17009" xr:uid="{00000000-0005-0000-0000-000003680000}"/>
    <cellStyle name="40% - Accent2 6 2 3 2 2" xfId="39273" xr:uid="{00000000-0005-0000-0000-000004680000}"/>
    <cellStyle name="40% - Accent2 6 2 3 3" xfId="28181" xr:uid="{00000000-0005-0000-0000-000005680000}"/>
    <cellStyle name="40% - Accent2 6 2 4" xfId="12425" xr:uid="{00000000-0005-0000-0000-000006680000}"/>
    <cellStyle name="40% - Accent2 6 2 4 2" xfId="34690" xr:uid="{00000000-0005-0000-0000-000007680000}"/>
    <cellStyle name="40% - Accent2 6 2 5" xfId="23598" xr:uid="{00000000-0005-0000-0000-000008680000}"/>
    <cellStyle name="40% - Accent2 6 3" xfId="4062" xr:uid="{00000000-0005-0000-0000-000009680000}"/>
    <cellStyle name="40% - Accent2 6 3 2" xfId="8645" xr:uid="{00000000-0005-0000-0000-00000A680000}"/>
    <cellStyle name="40% - Accent2 6 3 2 2" xfId="19742" xr:uid="{00000000-0005-0000-0000-00000B680000}"/>
    <cellStyle name="40% - Accent2 6 3 2 2 2" xfId="42006" xr:uid="{00000000-0005-0000-0000-00000C680000}"/>
    <cellStyle name="40% - Accent2 6 3 2 3" xfId="30914" xr:uid="{00000000-0005-0000-0000-00000D680000}"/>
    <cellStyle name="40% - Accent2 6 3 3" xfId="15159" xr:uid="{00000000-0005-0000-0000-00000E680000}"/>
    <cellStyle name="40% - Accent2 6 3 3 2" xfId="37424" xr:uid="{00000000-0005-0000-0000-00000F680000}"/>
    <cellStyle name="40% - Accent2 6 3 4" xfId="26332" xr:uid="{00000000-0005-0000-0000-000010680000}"/>
    <cellStyle name="40% - Accent2 6 4" xfId="2253" xr:uid="{00000000-0005-0000-0000-000011680000}"/>
    <cellStyle name="40% - Accent2 6 4 2" xfId="6836" xr:uid="{00000000-0005-0000-0000-000012680000}"/>
    <cellStyle name="40% - Accent2 6 4 2 2" xfId="17933" xr:uid="{00000000-0005-0000-0000-000013680000}"/>
    <cellStyle name="40% - Accent2 6 4 2 2 2" xfId="40197" xr:uid="{00000000-0005-0000-0000-000014680000}"/>
    <cellStyle name="40% - Accent2 6 4 2 3" xfId="29105" xr:uid="{00000000-0005-0000-0000-000015680000}"/>
    <cellStyle name="40% - Accent2 6 4 3" xfId="13350" xr:uid="{00000000-0005-0000-0000-000016680000}"/>
    <cellStyle name="40% - Accent2 6 4 3 2" xfId="35615" xr:uid="{00000000-0005-0000-0000-000017680000}"/>
    <cellStyle name="40% - Accent2 6 4 4" xfId="24523" xr:uid="{00000000-0005-0000-0000-000018680000}"/>
    <cellStyle name="40% - Accent2 6 5" xfId="4987" xr:uid="{00000000-0005-0000-0000-000019680000}"/>
    <cellStyle name="40% - Accent2 6 5 2" xfId="16084" xr:uid="{00000000-0005-0000-0000-00001A680000}"/>
    <cellStyle name="40% - Accent2 6 5 2 2" xfId="38348" xr:uid="{00000000-0005-0000-0000-00001B680000}"/>
    <cellStyle name="40% - Accent2 6 5 3" xfId="27256" xr:uid="{00000000-0005-0000-0000-00001C680000}"/>
    <cellStyle name="40% - Accent2 6 6" xfId="396" xr:uid="{00000000-0005-0000-0000-00001D680000}"/>
    <cellStyle name="40% - Accent2 6 6 2" xfId="11512" xr:uid="{00000000-0005-0000-0000-00001E680000}"/>
    <cellStyle name="40% - Accent2 6 6 2 2" xfId="33778" xr:uid="{00000000-0005-0000-0000-00001F680000}"/>
    <cellStyle name="40% - Accent2 6 6 3" xfId="22686" xr:uid="{00000000-0005-0000-0000-000020680000}"/>
    <cellStyle name="40% - Accent2 6 7" xfId="11276" xr:uid="{00000000-0005-0000-0000-000021680000}"/>
    <cellStyle name="40% - Accent2 6 7 2" xfId="33542" xr:uid="{00000000-0005-0000-0000-000022680000}"/>
    <cellStyle name="40% - Accent2 6 8" xfId="22450" xr:uid="{00000000-0005-0000-0000-000023680000}"/>
    <cellStyle name="40% - Accent2 60" xfId="1092" xr:uid="{00000000-0005-0000-0000-000024680000}"/>
    <cellStyle name="40% - Accent2 60 2" xfId="2029" xr:uid="{00000000-0005-0000-0000-000025680000}"/>
    <cellStyle name="40% - Accent2 60 2 2" xfId="3840" xr:uid="{00000000-0005-0000-0000-000026680000}"/>
    <cellStyle name="40% - Accent2 60 2 2 2" xfId="8423" xr:uid="{00000000-0005-0000-0000-000027680000}"/>
    <cellStyle name="40% - Accent2 60 2 2 2 2" xfId="19520" xr:uid="{00000000-0005-0000-0000-000028680000}"/>
    <cellStyle name="40% - Accent2 60 2 2 2 2 2" xfId="41784" xr:uid="{00000000-0005-0000-0000-000029680000}"/>
    <cellStyle name="40% - Accent2 60 2 2 2 3" xfId="30692" xr:uid="{00000000-0005-0000-0000-00002A680000}"/>
    <cellStyle name="40% - Accent2 60 2 2 3" xfId="14937" xr:uid="{00000000-0005-0000-0000-00002B680000}"/>
    <cellStyle name="40% - Accent2 60 2 2 3 2" xfId="37202" xr:uid="{00000000-0005-0000-0000-00002C680000}"/>
    <cellStyle name="40% - Accent2 60 2 2 4" xfId="26110" xr:uid="{00000000-0005-0000-0000-00002D680000}"/>
    <cellStyle name="40% - Accent2 60 2 3" xfId="6614" xr:uid="{00000000-0005-0000-0000-00002E680000}"/>
    <cellStyle name="40% - Accent2 60 2 3 2" xfId="17711" xr:uid="{00000000-0005-0000-0000-00002F680000}"/>
    <cellStyle name="40% - Accent2 60 2 3 2 2" xfId="39975" xr:uid="{00000000-0005-0000-0000-000030680000}"/>
    <cellStyle name="40% - Accent2 60 2 3 3" xfId="28883" xr:uid="{00000000-0005-0000-0000-000031680000}"/>
    <cellStyle name="40% - Accent2 60 2 4" xfId="13127" xr:uid="{00000000-0005-0000-0000-000032680000}"/>
    <cellStyle name="40% - Accent2 60 2 4 2" xfId="35392" xr:uid="{00000000-0005-0000-0000-000033680000}"/>
    <cellStyle name="40% - Accent2 60 2 5" xfId="24300" xr:uid="{00000000-0005-0000-0000-000034680000}"/>
    <cellStyle name="40% - Accent2 60 3" xfId="4764" xr:uid="{00000000-0005-0000-0000-000035680000}"/>
    <cellStyle name="40% - Accent2 60 3 2" xfId="9347" xr:uid="{00000000-0005-0000-0000-000036680000}"/>
    <cellStyle name="40% - Accent2 60 3 2 2" xfId="20444" xr:uid="{00000000-0005-0000-0000-000037680000}"/>
    <cellStyle name="40% - Accent2 60 3 2 2 2" xfId="42708" xr:uid="{00000000-0005-0000-0000-000038680000}"/>
    <cellStyle name="40% - Accent2 60 3 2 3" xfId="31616" xr:uid="{00000000-0005-0000-0000-000039680000}"/>
    <cellStyle name="40% - Accent2 60 3 3" xfId="15861" xr:uid="{00000000-0005-0000-0000-00003A680000}"/>
    <cellStyle name="40% - Accent2 60 3 3 2" xfId="38126" xr:uid="{00000000-0005-0000-0000-00003B680000}"/>
    <cellStyle name="40% - Accent2 60 3 4" xfId="27034" xr:uid="{00000000-0005-0000-0000-00003C680000}"/>
    <cellStyle name="40% - Accent2 60 4" xfId="2955" xr:uid="{00000000-0005-0000-0000-00003D680000}"/>
    <cellStyle name="40% - Accent2 60 4 2" xfId="7538" xr:uid="{00000000-0005-0000-0000-00003E680000}"/>
    <cellStyle name="40% - Accent2 60 4 2 2" xfId="18635" xr:uid="{00000000-0005-0000-0000-00003F680000}"/>
    <cellStyle name="40% - Accent2 60 4 2 2 2" xfId="40899" xr:uid="{00000000-0005-0000-0000-000040680000}"/>
    <cellStyle name="40% - Accent2 60 4 2 3" xfId="29807" xr:uid="{00000000-0005-0000-0000-000041680000}"/>
    <cellStyle name="40% - Accent2 60 4 3" xfId="14052" xr:uid="{00000000-0005-0000-0000-000042680000}"/>
    <cellStyle name="40% - Accent2 60 4 3 2" xfId="36317" xr:uid="{00000000-0005-0000-0000-000043680000}"/>
    <cellStyle name="40% - Accent2 60 4 4" xfId="25225" xr:uid="{00000000-0005-0000-0000-000044680000}"/>
    <cellStyle name="40% - Accent2 60 5" xfId="5689" xr:uid="{00000000-0005-0000-0000-000045680000}"/>
    <cellStyle name="40% - Accent2 60 5 2" xfId="16786" xr:uid="{00000000-0005-0000-0000-000046680000}"/>
    <cellStyle name="40% - Accent2 60 5 2 2" xfId="39050" xr:uid="{00000000-0005-0000-0000-000047680000}"/>
    <cellStyle name="40% - Accent2 60 5 3" xfId="27958" xr:uid="{00000000-0005-0000-0000-000048680000}"/>
    <cellStyle name="40% - Accent2 60 6" xfId="12201" xr:uid="{00000000-0005-0000-0000-000049680000}"/>
    <cellStyle name="40% - Accent2 60 6 2" xfId="34467" xr:uid="{00000000-0005-0000-0000-00004A680000}"/>
    <cellStyle name="40% - Accent2 60 7" xfId="23375" xr:uid="{00000000-0005-0000-0000-00004B680000}"/>
    <cellStyle name="40% - Accent2 61" xfId="1105" xr:uid="{00000000-0005-0000-0000-00004C680000}"/>
    <cellStyle name="40% - Accent2 61 2" xfId="2042" xr:uid="{00000000-0005-0000-0000-00004D680000}"/>
    <cellStyle name="40% - Accent2 61 2 2" xfId="3853" xr:uid="{00000000-0005-0000-0000-00004E680000}"/>
    <cellStyle name="40% - Accent2 61 2 2 2" xfId="8436" xr:uid="{00000000-0005-0000-0000-00004F680000}"/>
    <cellStyle name="40% - Accent2 61 2 2 2 2" xfId="19533" xr:uid="{00000000-0005-0000-0000-000050680000}"/>
    <cellStyle name="40% - Accent2 61 2 2 2 2 2" xfId="41797" xr:uid="{00000000-0005-0000-0000-000051680000}"/>
    <cellStyle name="40% - Accent2 61 2 2 2 3" xfId="30705" xr:uid="{00000000-0005-0000-0000-000052680000}"/>
    <cellStyle name="40% - Accent2 61 2 2 3" xfId="14950" xr:uid="{00000000-0005-0000-0000-000053680000}"/>
    <cellStyle name="40% - Accent2 61 2 2 3 2" xfId="37215" xr:uid="{00000000-0005-0000-0000-000054680000}"/>
    <cellStyle name="40% - Accent2 61 2 2 4" xfId="26123" xr:uid="{00000000-0005-0000-0000-000055680000}"/>
    <cellStyle name="40% - Accent2 61 2 3" xfId="6627" xr:uid="{00000000-0005-0000-0000-000056680000}"/>
    <cellStyle name="40% - Accent2 61 2 3 2" xfId="17724" xr:uid="{00000000-0005-0000-0000-000057680000}"/>
    <cellStyle name="40% - Accent2 61 2 3 2 2" xfId="39988" xr:uid="{00000000-0005-0000-0000-000058680000}"/>
    <cellStyle name="40% - Accent2 61 2 3 3" xfId="28896" xr:uid="{00000000-0005-0000-0000-000059680000}"/>
    <cellStyle name="40% - Accent2 61 2 4" xfId="13140" xr:uid="{00000000-0005-0000-0000-00005A680000}"/>
    <cellStyle name="40% - Accent2 61 2 4 2" xfId="35405" xr:uid="{00000000-0005-0000-0000-00005B680000}"/>
    <cellStyle name="40% - Accent2 61 2 5" xfId="24313" xr:uid="{00000000-0005-0000-0000-00005C680000}"/>
    <cellStyle name="40% - Accent2 61 3" xfId="4777" xr:uid="{00000000-0005-0000-0000-00005D680000}"/>
    <cellStyle name="40% - Accent2 61 3 2" xfId="9360" xr:uid="{00000000-0005-0000-0000-00005E680000}"/>
    <cellStyle name="40% - Accent2 61 3 2 2" xfId="20457" xr:uid="{00000000-0005-0000-0000-00005F680000}"/>
    <cellStyle name="40% - Accent2 61 3 2 2 2" xfId="42721" xr:uid="{00000000-0005-0000-0000-000060680000}"/>
    <cellStyle name="40% - Accent2 61 3 2 3" xfId="31629" xr:uid="{00000000-0005-0000-0000-000061680000}"/>
    <cellStyle name="40% - Accent2 61 3 3" xfId="15874" xr:uid="{00000000-0005-0000-0000-000062680000}"/>
    <cellStyle name="40% - Accent2 61 3 3 2" xfId="38139" xr:uid="{00000000-0005-0000-0000-000063680000}"/>
    <cellStyle name="40% - Accent2 61 3 4" xfId="27047" xr:uid="{00000000-0005-0000-0000-000064680000}"/>
    <cellStyle name="40% - Accent2 61 4" xfId="2968" xr:uid="{00000000-0005-0000-0000-000065680000}"/>
    <cellStyle name="40% - Accent2 61 4 2" xfId="7551" xr:uid="{00000000-0005-0000-0000-000066680000}"/>
    <cellStyle name="40% - Accent2 61 4 2 2" xfId="18648" xr:uid="{00000000-0005-0000-0000-000067680000}"/>
    <cellStyle name="40% - Accent2 61 4 2 2 2" xfId="40912" xr:uid="{00000000-0005-0000-0000-000068680000}"/>
    <cellStyle name="40% - Accent2 61 4 2 3" xfId="29820" xr:uid="{00000000-0005-0000-0000-000069680000}"/>
    <cellStyle name="40% - Accent2 61 4 3" xfId="14065" xr:uid="{00000000-0005-0000-0000-00006A680000}"/>
    <cellStyle name="40% - Accent2 61 4 3 2" xfId="36330" xr:uid="{00000000-0005-0000-0000-00006B680000}"/>
    <cellStyle name="40% - Accent2 61 4 4" xfId="25238" xr:uid="{00000000-0005-0000-0000-00006C680000}"/>
    <cellStyle name="40% - Accent2 61 5" xfId="5702" xr:uid="{00000000-0005-0000-0000-00006D680000}"/>
    <cellStyle name="40% - Accent2 61 5 2" xfId="16799" xr:uid="{00000000-0005-0000-0000-00006E680000}"/>
    <cellStyle name="40% - Accent2 61 5 2 2" xfId="39063" xr:uid="{00000000-0005-0000-0000-00006F680000}"/>
    <cellStyle name="40% - Accent2 61 5 3" xfId="27971" xr:uid="{00000000-0005-0000-0000-000070680000}"/>
    <cellStyle name="40% - Accent2 61 6" xfId="12214" xr:uid="{00000000-0005-0000-0000-000071680000}"/>
    <cellStyle name="40% - Accent2 61 6 2" xfId="34480" xr:uid="{00000000-0005-0000-0000-000072680000}"/>
    <cellStyle name="40% - Accent2 61 7" xfId="23388" xr:uid="{00000000-0005-0000-0000-000073680000}"/>
    <cellStyle name="40% - Accent2 62" xfId="1118" xr:uid="{00000000-0005-0000-0000-000074680000}"/>
    <cellStyle name="40% - Accent2 62 2" xfId="2055" xr:uid="{00000000-0005-0000-0000-000075680000}"/>
    <cellStyle name="40% - Accent2 62 2 2" xfId="3866" xr:uid="{00000000-0005-0000-0000-000076680000}"/>
    <cellStyle name="40% - Accent2 62 2 2 2" xfId="8449" xr:uid="{00000000-0005-0000-0000-000077680000}"/>
    <cellStyle name="40% - Accent2 62 2 2 2 2" xfId="19546" xr:uid="{00000000-0005-0000-0000-000078680000}"/>
    <cellStyle name="40% - Accent2 62 2 2 2 2 2" xfId="41810" xr:uid="{00000000-0005-0000-0000-000079680000}"/>
    <cellStyle name="40% - Accent2 62 2 2 2 3" xfId="30718" xr:uid="{00000000-0005-0000-0000-00007A680000}"/>
    <cellStyle name="40% - Accent2 62 2 2 3" xfId="14963" xr:uid="{00000000-0005-0000-0000-00007B680000}"/>
    <cellStyle name="40% - Accent2 62 2 2 3 2" xfId="37228" xr:uid="{00000000-0005-0000-0000-00007C680000}"/>
    <cellStyle name="40% - Accent2 62 2 2 4" xfId="26136" xr:uid="{00000000-0005-0000-0000-00007D680000}"/>
    <cellStyle name="40% - Accent2 62 2 3" xfId="6640" xr:uid="{00000000-0005-0000-0000-00007E680000}"/>
    <cellStyle name="40% - Accent2 62 2 3 2" xfId="17737" xr:uid="{00000000-0005-0000-0000-00007F680000}"/>
    <cellStyle name="40% - Accent2 62 2 3 2 2" xfId="40001" xr:uid="{00000000-0005-0000-0000-000080680000}"/>
    <cellStyle name="40% - Accent2 62 2 3 3" xfId="28909" xr:uid="{00000000-0005-0000-0000-000081680000}"/>
    <cellStyle name="40% - Accent2 62 2 4" xfId="13153" xr:uid="{00000000-0005-0000-0000-000082680000}"/>
    <cellStyle name="40% - Accent2 62 2 4 2" xfId="35418" xr:uid="{00000000-0005-0000-0000-000083680000}"/>
    <cellStyle name="40% - Accent2 62 2 5" xfId="24326" xr:uid="{00000000-0005-0000-0000-000084680000}"/>
    <cellStyle name="40% - Accent2 62 3" xfId="4790" xr:uid="{00000000-0005-0000-0000-000085680000}"/>
    <cellStyle name="40% - Accent2 62 3 2" xfId="9373" xr:uid="{00000000-0005-0000-0000-000086680000}"/>
    <cellStyle name="40% - Accent2 62 3 2 2" xfId="20470" xr:uid="{00000000-0005-0000-0000-000087680000}"/>
    <cellStyle name="40% - Accent2 62 3 2 2 2" xfId="42734" xr:uid="{00000000-0005-0000-0000-000088680000}"/>
    <cellStyle name="40% - Accent2 62 3 2 3" xfId="31642" xr:uid="{00000000-0005-0000-0000-000089680000}"/>
    <cellStyle name="40% - Accent2 62 3 3" xfId="15887" xr:uid="{00000000-0005-0000-0000-00008A680000}"/>
    <cellStyle name="40% - Accent2 62 3 3 2" xfId="38152" xr:uid="{00000000-0005-0000-0000-00008B680000}"/>
    <cellStyle name="40% - Accent2 62 3 4" xfId="27060" xr:uid="{00000000-0005-0000-0000-00008C680000}"/>
    <cellStyle name="40% - Accent2 62 4" xfId="2981" xr:uid="{00000000-0005-0000-0000-00008D680000}"/>
    <cellStyle name="40% - Accent2 62 4 2" xfId="7564" xr:uid="{00000000-0005-0000-0000-00008E680000}"/>
    <cellStyle name="40% - Accent2 62 4 2 2" xfId="18661" xr:uid="{00000000-0005-0000-0000-00008F680000}"/>
    <cellStyle name="40% - Accent2 62 4 2 2 2" xfId="40925" xr:uid="{00000000-0005-0000-0000-000090680000}"/>
    <cellStyle name="40% - Accent2 62 4 2 3" xfId="29833" xr:uid="{00000000-0005-0000-0000-000091680000}"/>
    <cellStyle name="40% - Accent2 62 4 3" xfId="14078" xr:uid="{00000000-0005-0000-0000-000092680000}"/>
    <cellStyle name="40% - Accent2 62 4 3 2" xfId="36343" xr:uid="{00000000-0005-0000-0000-000093680000}"/>
    <cellStyle name="40% - Accent2 62 4 4" xfId="25251" xr:uid="{00000000-0005-0000-0000-000094680000}"/>
    <cellStyle name="40% - Accent2 62 5" xfId="5715" xr:uid="{00000000-0005-0000-0000-000095680000}"/>
    <cellStyle name="40% - Accent2 62 5 2" xfId="16812" xr:uid="{00000000-0005-0000-0000-000096680000}"/>
    <cellStyle name="40% - Accent2 62 5 2 2" xfId="39076" xr:uid="{00000000-0005-0000-0000-000097680000}"/>
    <cellStyle name="40% - Accent2 62 5 3" xfId="27984" xr:uid="{00000000-0005-0000-0000-000098680000}"/>
    <cellStyle name="40% - Accent2 62 6" xfId="12227" xr:uid="{00000000-0005-0000-0000-000099680000}"/>
    <cellStyle name="40% - Accent2 62 6 2" xfId="34493" xr:uid="{00000000-0005-0000-0000-00009A680000}"/>
    <cellStyle name="40% - Accent2 62 7" xfId="23401" xr:uid="{00000000-0005-0000-0000-00009B680000}"/>
    <cellStyle name="40% - Accent2 63" xfId="1131" xr:uid="{00000000-0005-0000-0000-00009C680000}"/>
    <cellStyle name="40% - Accent2 63 2" xfId="2068" xr:uid="{00000000-0005-0000-0000-00009D680000}"/>
    <cellStyle name="40% - Accent2 63 2 2" xfId="3879" xr:uid="{00000000-0005-0000-0000-00009E680000}"/>
    <cellStyle name="40% - Accent2 63 2 2 2" xfId="8462" xr:uid="{00000000-0005-0000-0000-00009F680000}"/>
    <cellStyle name="40% - Accent2 63 2 2 2 2" xfId="19559" xr:uid="{00000000-0005-0000-0000-0000A0680000}"/>
    <cellStyle name="40% - Accent2 63 2 2 2 2 2" xfId="41823" xr:uid="{00000000-0005-0000-0000-0000A1680000}"/>
    <cellStyle name="40% - Accent2 63 2 2 2 3" xfId="30731" xr:uid="{00000000-0005-0000-0000-0000A2680000}"/>
    <cellStyle name="40% - Accent2 63 2 2 3" xfId="14976" xr:uid="{00000000-0005-0000-0000-0000A3680000}"/>
    <cellStyle name="40% - Accent2 63 2 2 3 2" xfId="37241" xr:uid="{00000000-0005-0000-0000-0000A4680000}"/>
    <cellStyle name="40% - Accent2 63 2 2 4" xfId="26149" xr:uid="{00000000-0005-0000-0000-0000A5680000}"/>
    <cellStyle name="40% - Accent2 63 2 3" xfId="6653" xr:uid="{00000000-0005-0000-0000-0000A6680000}"/>
    <cellStyle name="40% - Accent2 63 2 3 2" xfId="17750" xr:uid="{00000000-0005-0000-0000-0000A7680000}"/>
    <cellStyle name="40% - Accent2 63 2 3 2 2" xfId="40014" xr:uid="{00000000-0005-0000-0000-0000A8680000}"/>
    <cellStyle name="40% - Accent2 63 2 3 3" xfId="28922" xr:uid="{00000000-0005-0000-0000-0000A9680000}"/>
    <cellStyle name="40% - Accent2 63 2 4" xfId="13166" xr:uid="{00000000-0005-0000-0000-0000AA680000}"/>
    <cellStyle name="40% - Accent2 63 2 4 2" xfId="35431" xr:uid="{00000000-0005-0000-0000-0000AB680000}"/>
    <cellStyle name="40% - Accent2 63 2 5" xfId="24339" xr:uid="{00000000-0005-0000-0000-0000AC680000}"/>
    <cellStyle name="40% - Accent2 63 3" xfId="4803" xr:uid="{00000000-0005-0000-0000-0000AD680000}"/>
    <cellStyle name="40% - Accent2 63 3 2" xfId="9386" xr:uid="{00000000-0005-0000-0000-0000AE680000}"/>
    <cellStyle name="40% - Accent2 63 3 2 2" xfId="20483" xr:uid="{00000000-0005-0000-0000-0000AF680000}"/>
    <cellStyle name="40% - Accent2 63 3 2 2 2" xfId="42747" xr:uid="{00000000-0005-0000-0000-0000B0680000}"/>
    <cellStyle name="40% - Accent2 63 3 2 3" xfId="31655" xr:uid="{00000000-0005-0000-0000-0000B1680000}"/>
    <cellStyle name="40% - Accent2 63 3 3" xfId="15900" xr:uid="{00000000-0005-0000-0000-0000B2680000}"/>
    <cellStyle name="40% - Accent2 63 3 3 2" xfId="38165" xr:uid="{00000000-0005-0000-0000-0000B3680000}"/>
    <cellStyle name="40% - Accent2 63 3 4" xfId="27073" xr:uid="{00000000-0005-0000-0000-0000B4680000}"/>
    <cellStyle name="40% - Accent2 63 4" xfId="2994" xr:uid="{00000000-0005-0000-0000-0000B5680000}"/>
    <cellStyle name="40% - Accent2 63 4 2" xfId="7577" xr:uid="{00000000-0005-0000-0000-0000B6680000}"/>
    <cellStyle name="40% - Accent2 63 4 2 2" xfId="18674" xr:uid="{00000000-0005-0000-0000-0000B7680000}"/>
    <cellStyle name="40% - Accent2 63 4 2 2 2" xfId="40938" xr:uid="{00000000-0005-0000-0000-0000B8680000}"/>
    <cellStyle name="40% - Accent2 63 4 2 3" xfId="29846" xr:uid="{00000000-0005-0000-0000-0000B9680000}"/>
    <cellStyle name="40% - Accent2 63 4 3" xfId="14091" xr:uid="{00000000-0005-0000-0000-0000BA680000}"/>
    <cellStyle name="40% - Accent2 63 4 3 2" xfId="36356" xr:uid="{00000000-0005-0000-0000-0000BB680000}"/>
    <cellStyle name="40% - Accent2 63 4 4" xfId="25264" xr:uid="{00000000-0005-0000-0000-0000BC680000}"/>
    <cellStyle name="40% - Accent2 63 5" xfId="5728" xr:uid="{00000000-0005-0000-0000-0000BD680000}"/>
    <cellStyle name="40% - Accent2 63 5 2" xfId="16825" xr:uid="{00000000-0005-0000-0000-0000BE680000}"/>
    <cellStyle name="40% - Accent2 63 5 2 2" xfId="39089" xr:uid="{00000000-0005-0000-0000-0000BF680000}"/>
    <cellStyle name="40% - Accent2 63 5 3" xfId="27997" xr:uid="{00000000-0005-0000-0000-0000C0680000}"/>
    <cellStyle name="40% - Accent2 63 6" xfId="12240" xr:uid="{00000000-0005-0000-0000-0000C1680000}"/>
    <cellStyle name="40% - Accent2 63 6 2" xfId="34506" xr:uid="{00000000-0005-0000-0000-0000C2680000}"/>
    <cellStyle name="40% - Accent2 63 7" xfId="23414" xr:uid="{00000000-0005-0000-0000-0000C3680000}"/>
    <cellStyle name="40% - Accent2 64" xfId="1146" xr:uid="{00000000-0005-0000-0000-0000C4680000}"/>
    <cellStyle name="40% - Accent2 64 2" xfId="2083" xr:uid="{00000000-0005-0000-0000-0000C5680000}"/>
    <cellStyle name="40% - Accent2 64 2 2" xfId="3892" xr:uid="{00000000-0005-0000-0000-0000C6680000}"/>
    <cellStyle name="40% - Accent2 64 2 2 2" xfId="8475" xr:uid="{00000000-0005-0000-0000-0000C7680000}"/>
    <cellStyle name="40% - Accent2 64 2 2 2 2" xfId="19572" xr:uid="{00000000-0005-0000-0000-0000C8680000}"/>
    <cellStyle name="40% - Accent2 64 2 2 2 2 2" xfId="41836" xr:uid="{00000000-0005-0000-0000-0000C9680000}"/>
    <cellStyle name="40% - Accent2 64 2 2 2 3" xfId="30744" xr:uid="{00000000-0005-0000-0000-0000CA680000}"/>
    <cellStyle name="40% - Accent2 64 2 2 3" xfId="14989" xr:uid="{00000000-0005-0000-0000-0000CB680000}"/>
    <cellStyle name="40% - Accent2 64 2 2 3 2" xfId="37254" xr:uid="{00000000-0005-0000-0000-0000CC680000}"/>
    <cellStyle name="40% - Accent2 64 2 2 4" xfId="26162" xr:uid="{00000000-0005-0000-0000-0000CD680000}"/>
    <cellStyle name="40% - Accent2 64 2 3" xfId="6666" xr:uid="{00000000-0005-0000-0000-0000CE680000}"/>
    <cellStyle name="40% - Accent2 64 2 3 2" xfId="17763" xr:uid="{00000000-0005-0000-0000-0000CF680000}"/>
    <cellStyle name="40% - Accent2 64 2 3 2 2" xfId="40027" xr:uid="{00000000-0005-0000-0000-0000D0680000}"/>
    <cellStyle name="40% - Accent2 64 2 3 3" xfId="28935" xr:uid="{00000000-0005-0000-0000-0000D1680000}"/>
    <cellStyle name="40% - Accent2 64 2 4" xfId="13180" xr:uid="{00000000-0005-0000-0000-0000D2680000}"/>
    <cellStyle name="40% - Accent2 64 2 4 2" xfId="35445" xr:uid="{00000000-0005-0000-0000-0000D3680000}"/>
    <cellStyle name="40% - Accent2 64 2 5" xfId="24353" xr:uid="{00000000-0005-0000-0000-0000D4680000}"/>
    <cellStyle name="40% - Accent2 64 3" xfId="4816" xr:uid="{00000000-0005-0000-0000-0000D5680000}"/>
    <cellStyle name="40% - Accent2 64 3 2" xfId="9399" xr:uid="{00000000-0005-0000-0000-0000D6680000}"/>
    <cellStyle name="40% - Accent2 64 3 2 2" xfId="20496" xr:uid="{00000000-0005-0000-0000-0000D7680000}"/>
    <cellStyle name="40% - Accent2 64 3 2 2 2" xfId="42760" xr:uid="{00000000-0005-0000-0000-0000D8680000}"/>
    <cellStyle name="40% - Accent2 64 3 2 3" xfId="31668" xr:uid="{00000000-0005-0000-0000-0000D9680000}"/>
    <cellStyle name="40% - Accent2 64 3 3" xfId="15913" xr:uid="{00000000-0005-0000-0000-0000DA680000}"/>
    <cellStyle name="40% - Accent2 64 3 3 2" xfId="38178" xr:uid="{00000000-0005-0000-0000-0000DB680000}"/>
    <cellStyle name="40% - Accent2 64 3 4" xfId="27086" xr:uid="{00000000-0005-0000-0000-0000DC680000}"/>
    <cellStyle name="40% - Accent2 64 4" xfId="3007" xr:uid="{00000000-0005-0000-0000-0000DD680000}"/>
    <cellStyle name="40% - Accent2 64 4 2" xfId="7590" xr:uid="{00000000-0005-0000-0000-0000DE680000}"/>
    <cellStyle name="40% - Accent2 64 4 2 2" xfId="18687" xr:uid="{00000000-0005-0000-0000-0000DF680000}"/>
    <cellStyle name="40% - Accent2 64 4 2 2 2" xfId="40951" xr:uid="{00000000-0005-0000-0000-0000E0680000}"/>
    <cellStyle name="40% - Accent2 64 4 2 3" xfId="29859" xr:uid="{00000000-0005-0000-0000-0000E1680000}"/>
    <cellStyle name="40% - Accent2 64 4 3" xfId="14104" xr:uid="{00000000-0005-0000-0000-0000E2680000}"/>
    <cellStyle name="40% - Accent2 64 4 3 2" xfId="36369" xr:uid="{00000000-0005-0000-0000-0000E3680000}"/>
    <cellStyle name="40% - Accent2 64 4 4" xfId="25277" xr:uid="{00000000-0005-0000-0000-0000E4680000}"/>
    <cellStyle name="40% - Accent2 64 5" xfId="5742" xr:uid="{00000000-0005-0000-0000-0000E5680000}"/>
    <cellStyle name="40% - Accent2 64 5 2" xfId="16839" xr:uid="{00000000-0005-0000-0000-0000E6680000}"/>
    <cellStyle name="40% - Accent2 64 5 2 2" xfId="39103" xr:uid="{00000000-0005-0000-0000-0000E7680000}"/>
    <cellStyle name="40% - Accent2 64 5 3" xfId="28011" xr:uid="{00000000-0005-0000-0000-0000E8680000}"/>
    <cellStyle name="40% - Accent2 64 6" xfId="12254" xr:uid="{00000000-0005-0000-0000-0000E9680000}"/>
    <cellStyle name="40% - Accent2 64 6 2" xfId="34520" xr:uid="{00000000-0005-0000-0000-0000EA680000}"/>
    <cellStyle name="40% - Accent2 64 7" xfId="23428" xr:uid="{00000000-0005-0000-0000-0000EB680000}"/>
    <cellStyle name="40% - Accent2 65" xfId="1159" xr:uid="{00000000-0005-0000-0000-0000EC680000}"/>
    <cellStyle name="40% - Accent2 65 2" xfId="2096" xr:uid="{00000000-0005-0000-0000-0000ED680000}"/>
    <cellStyle name="40% - Accent2 65 2 2" xfId="3905" xr:uid="{00000000-0005-0000-0000-0000EE680000}"/>
    <cellStyle name="40% - Accent2 65 2 2 2" xfId="8488" xr:uid="{00000000-0005-0000-0000-0000EF680000}"/>
    <cellStyle name="40% - Accent2 65 2 2 2 2" xfId="19585" xr:uid="{00000000-0005-0000-0000-0000F0680000}"/>
    <cellStyle name="40% - Accent2 65 2 2 2 2 2" xfId="41849" xr:uid="{00000000-0005-0000-0000-0000F1680000}"/>
    <cellStyle name="40% - Accent2 65 2 2 2 3" xfId="30757" xr:uid="{00000000-0005-0000-0000-0000F2680000}"/>
    <cellStyle name="40% - Accent2 65 2 2 3" xfId="15002" xr:uid="{00000000-0005-0000-0000-0000F3680000}"/>
    <cellStyle name="40% - Accent2 65 2 2 3 2" xfId="37267" xr:uid="{00000000-0005-0000-0000-0000F4680000}"/>
    <cellStyle name="40% - Accent2 65 2 2 4" xfId="26175" xr:uid="{00000000-0005-0000-0000-0000F5680000}"/>
    <cellStyle name="40% - Accent2 65 2 3" xfId="6679" xr:uid="{00000000-0005-0000-0000-0000F6680000}"/>
    <cellStyle name="40% - Accent2 65 2 3 2" xfId="17776" xr:uid="{00000000-0005-0000-0000-0000F7680000}"/>
    <cellStyle name="40% - Accent2 65 2 3 2 2" xfId="40040" xr:uid="{00000000-0005-0000-0000-0000F8680000}"/>
    <cellStyle name="40% - Accent2 65 2 3 3" xfId="28948" xr:uid="{00000000-0005-0000-0000-0000F9680000}"/>
    <cellStyle name="40% - Accent2 65 2 4" xfId="13193" xr:uid="{00000000-0005-0000-0000-0000FA680000}"/>
    <cellStyle name="40% - Accent2 65 2 4 2" xfId="35458" xr:uid="{00000000-0005-0000-0000-0000FB680000}"/>
    <cellStyle name="40% - Accent2 65 2 5" xfId="24366" xr:uid="{00000000-0005-0000-0000-0000FC680000}"/>
    <cellStyle name="40% - Accent2 65 3" xfId="4829" xr:uid="{00000000-0005-0000-0000-0000FD680000}"/>
    <cellStyle name="40% - Accent2 65 3 2" xfId="9412" xr:uid="{00000000-0005-0000-0000-0000FE680000}"/>
    <cellStyle name="40% - Accent2 65 3 2 2" xfId="20509" xr:uid="{00000000-0005-0000-0000-0000FF680000}"/>
    <cellStyle name="40% - Accent2 65 3 2 2 2" xfId="42773" xr:uid="{00000000-0005-0000-0000-000000690000}"/>
    <cellStyle name="40% - Accent2 65 3 2 3" xfId="31681" xr:uid="{00000000-0005-0000-0000-000001690000}"/>
    <cellStyle name="40% - Accent2 65 3 3" xfId="15926" xr:uid="{00000000-0005-0000-0000-000002690000}"/>
    <cellStyle name="40% - Accent2 65 3 3 2" xfId="38191" xr:uid="{00000000-0005-0000-0000-000003690000}"/>
    <cellStyle name="40% - Accent2 65 3 4" xfId="27099" xr:uid="{00000000-0005-0000-0000-000004690000}"/>
    <cellStyle name="40% - Accent2 65 4" xfId="3020" xr:uid="{00000000-0005-0000-0000-000005690000}"/>
    <cellStyle name="40% - Accent2 65 4 2" xfId="7603" xr:uid="{00000000-0005-0000-0000-000006690000}"/>
    <cellStyle name="40% - Accent2 65 4 2 2" xfId="18700" xr:uid="{00000000-0005-0000-0000-000007690000}"/>
    <cellStyle name="40% - Accent2 65 4 2 2 2" xfId="40964" xr:uid="{00000000-0005-0000-0000-000008690000}"/>
    <cellStyle name="40% - Accent2 65 4 2 3" xfId="29872" xr:uid="{00000000-0005-0000-0000-000009690000}"/>
    <cellStyle name="40% - Accent2 65 4 3" xfId="14117" xr:uid="{00000000-0005-0000-0000-00000A690000}"/>
    <cellStyle name="40% - Accent2 65 4 3 2" xfId="36382" xr:uid="{00000000-0005-0000-0000-00000B690000}"/>
    <cellStyle name="40% - Accent2 65 4 4" xfId="25290" xr:uid="{00000000-0005-0000-0000-00000C690000}"/>
    <cellStyle name="40% - Accent2 65 5" xfId="5755" xr:uid="{00000000-0005-0000-0000-00000D690000}"/>
    <cellStyle name="40% - Accent2 65 5 2" xfId="16852" xr:uid="{00000000-0005-0000-0000-00000E690000}"/>
    <cellStyle name="40% - Accent2 65 5 2 2" xfId="39116" xr:uid="{00000000-0005-0000-0000-00000F690000}"/>
    <cellStyle name="40% - Accent2 65 5 3" xfId="28024" xr:uid="{00000000-0005-0000-0000-000010690000}"/>
    <cellStyle name="40% - Accent2 65 6" xfId="12267" xr:uid="{00000000-0005-0000-0000-000011690000}"/>
    <cellStyle name="40% - Accent2 65 6 2" xfId="34533" xr:uid="{00000000-0005-0000-0000-000012690000}"/>
    <cellStyle name="40% - Accent2 65 7" xfId="23441" xr:uid="{00000000-0005-0000-0000-000013690000}"/>
    <cellStyle name="40% - Accent2 66" xfId="1172" xr:uid="{00000000-0005-0000-0000-000014690000}"/>
    <cellStyle name="40% - Accent2 66 2" xfId="2109" xr:uid="{00000000-0005-0000-0000-000015690000}"/>
    <cellStyle name="40% - Accent2 66 2 2" xfId="3918" xr:uid="{00000000-0005-0000-0000-000016690000}"/>
    <cellStyle name="40% - Accent2 66 2 2 2" xfId="8501" xr:uid="{00000000-0005-0000-0000-000017690000}"/>
    <cellStyle name="40% - Accent2 66 2 2 2 2" xfId="19598" xr:uid="{00000000-0005-0000-0000-000018690000}"/>
    <cellStyle name="40% - Accent2 66 2 2 2 2 2" xfId="41862" xr:uid="{00000000-0005-0000-0000-000019690000}"/>
    <cellStyle name="40% - Accent2 66 2 2 2 3" xfId="30770" xr:uid="{00000000-0005-0000-0000-00001A690000}"/>
    <cellStyle name="40% - Accent2 66 2 2 3" xfId="15015" xr:uid="{00000000-0005-0000-0000-00001B690000}"/>
    <cellStyle name="40% - Accent2 66 2 2 3 2" xfId="37280" xr:uid="{00000000-0005-0000-0000-00001C690000}"/>
    <cellStyle name="40% - Accent2 66 2 2 4" xfId="26188" xr:uid="{00000000-0005-0000-0000-00001D690000}"/>
    <cellStyle name="40% - Accent2 66 2 3" xfId="6692" xr:uid="{00000000-0005-0000-0000-00001E690000}"/>
    <cellStyle name="40% - Accent2 66 2 3 2" xfId="17789" xr:uid="{00000000-0005-0000-0000-00001F690000}"/>
    <cellStyle name="40% - Accent2 66 2 3 2 2" xfId="40053" xr:uid="{00000000-0005-0000-0000-000020690000}"/>
    <cellStyle name="40% - Accent2 66 2 3 3" xfId="28961" xr:uid="{00000000-0005-0000-0000-000021690000}"/>
    <cellStyle name="40% - Accent2 66 2 4" xfId="13206" xr:uid="{00000000-0005-0000-0000-000022690000}"/>
    <cellStyle name="40% - Accent2 66 2 4 2" xfId="35471" xr:uid="{00000000-0005-0000-0000-000023690000}"/>
    <cellStyle name="40% - Accent2 66 2 5" xfId="24379" xr:uid="{00000000-0005-0000-0000-000024690000}"/>
    <cellStyle name="40% - Accent2 66 3" xfId="4842" xr:uid="{00000000-0005-0000-0000-000025690000}"/>
    <cellStyle name="40% - Accent2 66 3 2" xfId="9425" xr:uid="{00000000-0005-0000-0000-000026690000}"/>
    <cellStyle name="40% - Accent2 66 3 2 2" xfId="20522" xr:uid="{00000000-0005-0000-0000-000027690000}"/>
    <cellStyle name="40% - Accent2 66 3 2 2 2" xfId="42786" xr:uid="{00000000-0005-0000-0000-000028690000}"/>
    <cellStyle name="40% - Accent2 66 3 2 3" xfId="31694" xr:uid="{00000000-0005-0000-0000-000029690000}"/>
    <cellStyle name="40% - Accent2 66 3 3" xfId="15939" xr:uid="{00000000-0005-0000-0000-00002A690000}"/>
    <cellStyle name="40% - Accent2 66 3 3 2" xfId="38204" xr:uid="{00000000-0005-0000-0000-00002B690000}"/>
    <cellStyle name="40% - Accent2 66 3 4" xfId="27112" xr:uid="{00000000-0005-0000-0000-00002C690000}"/>
    <cellStyle name="40% - Accent2 66 4" xfId="3033" xr:uid="{00000000-0005-0000-0000-00002D690000}"/>
    <cellStyle name="40% - Accent2 66 4 2" xfId="7616" xr:uid="{00000000-0005-0000-0000-00002E690000}"/>
    <cellStyle name="40% - Accent2 66 4 2 2" xfId="18713" xr:uid="{00000000-0005-0000-0000-00002F690000}"/>
    <cellStyle name="40% - Accent2 66 4 2 2 2" xfId="40977" xr:uid="{00000000-0005-0000-0000-000030690000}"/>
    <cellStyle name="40% - Accent2 66 4 2 3" xfId="29885" xr:uid="{00000000-0005-0000-0000-000031690000}"/>
    <cellStyle name="40% - Accent2 66 4 3" xfId="14130" xr:uid="{00000000-0005-0000-0000-000032690000}"/>
    <cellStyle name="40% - Accent2 66 4 3 2" xfId="36395" xr:uid="{00000000-0005-0000-0000-000033690000}"/>
    <cellStyle name="40% - Accent2 66 4 4" xfId="25303" xr:uid="{00000000-0005-0000-0000-000034690000}"/>
    <cellStyle name="40% - Accent2 66 5" xfId="5768" xr:uid="{00000000-0005-0000-0000-000035690000}"/>
    <cellStyle name="40% - Accent2 66 5 2" xfId="16865" xr:uid="{00000000-0005-0000-0000-000036690000}"/>
    <cellStyle name="40% - Accent2 66 5 2 2" xfId="39129" xr:uid="{00000000-0005-0000-0000-000037690000}"/>
    <cellStyle name="40% - Accent2 66 5 3" xfId="28037" xr:uid="{00000000-0005-0000-0000-000038690000}"/>
    <cellStyle name="40% - Accent2 66 6" xfId="12280" xr:uid="{00000000-0005-0000-0000-000039690000}"/>
    <cellStyle name="40% - Accent2 66 6 2" xfId="34546" xr:uid="{00000000-0005-0000-0000-00003A690000}"/>
    <cellStyle name="40% - Accent2 66 7" xfId="23454" xr:uid="{00000000-0005-0000-0000-00003B690000}"/>
    <cellStyle name="40% - Accent2 67" xfId="1185" xr:uid="{00000000-0005-0000-0000-00003C690000}"/>
    <cellStyle name="40% - Accent2 67 2" xfId="2122" xr:uid="{00000000-0005-0000-0000-00003D690000}"/>
    <cellStyle name="40% - Accent2 67 2 2" xfId="3931" xr:uid="{00000000-0005-0000-0000-00003E690000}"/>
    <cellStyle name="40% - Accent2 67 2 2 2" xfId="8514" xr:uid="{00000000-0005-0000-0000-00003F690000}"/>
    <cellStyle name="40% - Accent2 67 2 2 2 2" xfId="19611" xr:uid="{00000000-0005-0000-0000-000040690000}"/>
    <cellStyle name="40% - Accent2 67 2 2 2 2 2" xfId="41875" xr:uid="{00000000-0005-0000-0000-000041690000}"/>
    <cellStyle name="40% - Accent2 67 2 2 2 3" xfId="30783" xr:uid="{00000000-0005-0000-0000-000042690000}"/>
    <cellStyle name="40% - Accent2 67 2 2 3" xfId="15028" xr:uid="{00000000-0005-0000-0000-000043690000}"/>
    <cellStyle name="40% - Accent2 67 2 2 3 2" xfId="37293" xr:uid="{00000000-0005-0000-0000-000044690000}"/>
    <cellStyle name="40% - Accent2 67 2 2 4" xfId="26201" xr:uid="{00000000-0005-0000-0000-000045690000}"/>
    <cellStyle name="40% - Accent2 67 2 3" xfId="6705" xr:uid="{00000000-0005-0000-0000-000046690000}"/>
    <cellStyle name="40% - Accent2 67 2 3 2" xfId="17802" xr:uid="{00000000-0005-0000-0000-000047690000}"/>
    <cellStyle name="40% - Accent2 67 2 3 2 2" xfId="40066" xr:uid="{00000000-0005-0000-0000-000048690000}"/>
    <cellStyle name="40% - Accent2 67 2 3 3" xfId="28974" xr:uid="{00000000-0005-0000-0000-000049690000}"/>
    <cellStyle name="40% - Accent2 67 2 4" xfId="13219" xr:uid="{00000000-0005-0000-0000-00004A690000}"/>
    <cellStyle name="40% - Accent2 67 2 4 2" xfId="35484" xr:uid="{00000000-0005-0000-0000-00004B690000}"/>
    <cellStyle name="40% - Accent2 67 2 5" xfId="24392" xr:uid="{00000000-0005-0000-0000-00004C690000}"/>
    <cellStyle name="40% - Accent2 67 3" xfId="4855" xr:uid="{00000000-0005-0000-0000-00004D690000}"/>
    <cellStyle name="40% - Accent2 67 3 2" xfId="9438" xr:uid="{00000000-0005-0000-0000-00004E690000}"/>
    <cellStyle name="40% - Accent2 67 3 2 2" xfId="20535" xr:uid="{00000000-0005-0000-0000-00004F690000}"/>
    <cellStyle name="40% - Accent2 67 3 2 2 2" xfId="42799" xr:uid="{00000000-0005-0000-0000-000050690000}"/>
    <cellStyle name="40% - Accent2 67 3 2 3" xfId="31707" xr:uid="{00000000-0005-0000-0000-000051690000}"/>
    <cellStyle name="40% - Accent2 67 3 3" xfId="15952" xr:uid="{00000000-0005-0000-0000-000052690000}"/>
    <cellStyle name="40% - Accent2 67 3 3 2" xfId="38217" xr:uid="{00000000-0005-0000-0000-000053690000}"/>
    <cellStyle name="40% - Accent2 67 3 4" xfId="27125" xr:uid="{00000000-0005-0000-0000-000054690000}"/>
    <cellStyle name="40% - Accent2 67 4" xfId="3046" xr:uid="{00000000-0005-0000-0000-000055690000}"/>
    <cellStyle name="40% - Accent2 67 4 2" xfId="7629" xr:uid="{00000000-0005-0000-0000-000056690000}"/>
    <cellStyle name="40% - Accent2 67 4 2 2" xfId="18726" xr:uid="{00000000-0005-0000-0000-000057690000}"/>
    <cellStyle name="40% - Accent2 67 4 2 2 2" xfId="40990" xr:uid="{00000000-0005-0000-0000-000058690000}"/>
    <cellStyle name="40% - Accent2 67 4 2 3" xfId="29898" xr:uid="{00000000-0005-0000-0000-000059690000}"/>
    <cellStyle name="40% - Accent2 67 4 3" xfId="14143" xr:uid="{00000000-0005-0000-0000-00005A690000}"/>
    <cellStyle name="40% - Accent2 67 4 3 2" xfId="36408" xr:uid="{00000000-0005-0000-0000-00005B690000}"/>
    <cellStyle name="40% - Accent2 67 4 4" xfId="25316" xr:uid="{00000000-0005-0000-0000-00005C690000}"/>
    <cellStyle name="40% - Accent2 67 5" xfId="5781" xr:uid="{00000000-0005-0000-0000-00005D690000}"/>
    <cellStyle name="40% - Accent2 67 5 2" xfId="16878" xr:uid="{00000000-0005-0000-0000-00005E690000}"/>
    <cellStyle name="40% - Accent2 67 5 2 2" xfId="39142" xr:uid="{00000000-0005-0000-0000-00005F690000}"/>
    <cellStyle name="40% - Accent2 67 5 3" xfId="28050" xr:uid="{00000000-0005-0000-0000-000060690000}"/>
    <cellStyle name="40% - Accent2 67 6" xfId="12293" xr:uid="{00000000-0005-0000-0000-000061690000}"/>
    <cellStyle name="40% - Accent2 67 6 2" xfId="34559" xr:uid="{00000000-0005-0000-0000-000062690000}"/>
    <cellStyle name="40% - Accent2 67 7" xfId="23467" xr:uid="{00000000-0005-0000-0000-000063690000}"/>
    <cellStyle name="40% - Accent2 68" xfId="1198" xr:uid="{00000000-0005-0000-0000-000064690000}"/>
    <cellStyle name="40% - Accent2 68 2" xfId="2135" xr:uid="{00000000-0005-0000-0000-000065690000}"/>
    <cellStyle name="40% - Accent2 68 2 2" xfId="3944" xr:uid="{00000000-0005-0000-0000-000066690000}"/>
    <cellStyle name="40% - Accent2 68 2 2 2" xfId="8527" xr:uid="{00000000-0005-0000-0000-000067690000}"/>
    <cellStyle name="40% - Accent2 68 2 2 2 2" xfId="19624" xr:uid="{00000000-0005-0000-0000-000068690000}"/>
    <cellStyle name="40% - Accent2 68 2 2 2 2 2" xfId="41888" xr:uid="{00000000-0005-0000-0000-000069690000}"/>
    <cellStyle name="40% - Accent2 68 2 2 2 3" xfId="30796" xr:uid="{00000000-0005-0000-0000-00006A690000}"/>
    <cellStyle name="40% - Accent2 68 2 2 3" xfId="15041" xr:uid="{00000000-0005-0000-0000-00006B690000}"/>
    <cellStyle name="40% - Accent2 68 2 2 3 2" xfId="37306" xr:uid="{00000000-0005-0000-0000-00006C690000}"/>
    <cellStyle name="40% - Accent2 68 2 2 4" xfId="26214" xr:uid="{00000000-0005-0000-0000-00006D690000}"/>
    <cellStyle name="40% - Accent2 68 2 3" xfId="6718" xr:uid="{00000000-0005-0000-0000-00006E690000}"/>
    <cellStyle name="40% - Accent2 68 2 3 2" xfId="17815" xr:uid="{00000000-0005-0000-0000-00006F690000}"/>
    <cellStyle name="40% - Accent2 68 2 3 2 2" xfId="40079" xr:uid="{00000000-0005-0000-0000-000070690000}"/>
    <cellStyle name="40% - Accent2 68 2 3 3" xfId="28987" xr:uid="{00000000-0005-0000-0000-000071690000}"/>
    <cellStyle name="40% - Accent2 68 2 4" xfId="13232" xr:uid="{00000000-0005-0000-0000-000072690000}"/>
    <cellStyle name="40% - Accent2 68 2 4 2" xfId="35497" xr:uid="{00000000-0005-0000-0000-000073690000}"/>
    <cellStyle name="40% - Accent2 68 2 5" xfId="24405" xr:uid="{00000000-0005-0000-0000-000074690000}"/>
    <cellStyle name="40% - Accent2 68 3" xfId="4868" xr:uid="{00000000-0005-0000-0000-000075690000}"/>
    <cellStyle name="40% - Accent2 68 3 2" xfId="9451" xr:uid="{00000000-0005-0000-0000-000076690000}"/>
    <cellStyle name="40% - Accent2 68 3 2 2" xfId="20548" xr:uid="{00000000-0005-0000-0000-000077690000}"/>
    <cellStyle name="40% - Accent2 68 3 2 2 2" xfId="42812" xr:uid="{00000000-0005-0000-0000-000078690000}"/>
    <cellStyle name="40% - Accent2 68 3 2 3" xfId="31720" xr:uid="{00000000-0005-0000-0000-000079690000}"/>
    <cellStyle name="40% - Accent2 68 3 3" xfId="15965" xr:uid="{00000000-0005-0000-0000-00007A690000}"/>
    <cellStyle name="40% - Accent2 68 3 3 2" xfId="38230" xr:uid="{00000000-0005-0000-0000-00007B690000}"/>
    <cellStyle name="40% - Accent2 68 3 4" xfId="27138" xr:uid="{00000000-0005-0000-0000-00007C690000}"/>
    <cellStyle name="40% - Accent2 68 4" xfId="3059" xr:uid="{00000000-0005-0000-0000-00007D690000}"/>
    <cellStyle name="40% - Accent2 68 4 2" xfId="7642" xr:uid="{00000000-0005-0000-0000-00007E690000}"/>
    <cellStyle name="40% - Accent2 68 4 2 2" xfId="18739" xr:uid="{00000000-0005-0000-0000-00007F690000}"/>
    <cellStyle name="40% - Accent2 68 4 2 2 2" xfId="41003" xr:uid="{00000000-0005-0000-0000-000080690000}"/>
    <cellStyle name="40% - Accent2 68 4 2 3" xfId="29911" xr:uid="{00000000-0005-0000-0000-000081690000}"/>
    <cellStyle name="40% - Accent2 68 4 3" xfId="14156" xr:uid="{00000000-0005-0000-0000-000082690000}"/>
    <cellStyle name="40% - Accent2 68 4 3 2" xfId="36421" xr:uid="{00000000-0005-0000-0000-000083690000}"/>
    <cellStyle name="40% - Accent2 68 4 4" xfId="25329" xr:uid="{00000000-0005-0000-0000-000084690000}"/>
    <cellStyle name="40% - Accent2 68 5" xfId="5794" xr:uid="{00000000-0005-0000-0000-000085690000}"/>
    <cellStyle name="40% - Accent2 68 5 2" xfId="16891" xr:uid="{00000000-0005-0000-0000-000086690000}"/>
    <cellStyle name="40% - Accent2 68 5 2 2" xfId="39155" xr:uid="{00000000-0005-0000-0000-000087690000}"/>
    <cellStyle name="40% - Accent2 68 5 3" xfId="28063" xr:uid="{00000000-0005-0000-0000-000088690000}"/>
    <cellStyle name="40% - Accent2 68 6" xfId="12306" xr:uid="{00000000-0005-0000-0000-000089690000}"/>
    <cellStyle name="40% - Accent2 68 6 2" xfId="34572" xr:uid="{00000000-0005-0000-0000-00008A690000}"/>
    <cellStyle name="40% - Accent2 68 7" xfId="23480" xr:uid="{00000000-0005-0000-0000-00008B690000}"/>
    <cellStyle name="40% - Accent2 69" xfId="1211" xr:uid="{00000000-0005-0000-0000-00008C690000}"/>
    <cellStyle name="40% - Accent2 69 2" xfId="2148" xr:uid="{00000000-0005-0000-0000-00008D690000}"/>
    <cellStyle name="40% - Accent2 69 2 2" xfId="6731" xr:uid="{00000000-0005-0000-0000-00008E690000}"/>
    <cellStyle name="40% - Accent2 69 2 2 2" xfId="17828" xr:uid="{00000000-0005-0000-0000-00008F690000}"/>
    <cellStyle name="40% - Accent2 69 2 2 2 2" xfId="40092" xr:uid="{00000000-0005-0000-0000-000090690000}"/>
    <cellStyle name="40% - Accent2 69 2 2 3" xfId="29000" xr:uid="{00000000-0005-0000-0000-000091690000}"/>
    <cellStyle name="40% - Accent2 69 2 3" xfId="13245" xr:uid="{00000000-0005-0000-0000-000092690000}"/>
    <cellStyle name="40% - Accent2 69 2 3 2" xfId="35510" xr:uid="{00000000-0005-0000-0000-000093690000}"/>
    <cellStyle name="40% - Accent2 69 2 4" xfId="24418" xr:uid="{00000000-0005-0000-0000-000094690000}"/>
    <cellStyle name="40% - Accent2 69 3" xfId="3957" xr:uid="{00000000-0005-0000-0000-000095690000}"/>
    <cellStyle name="40% - Accent2 69 3 2" xfId="8540" xr:uid="{00000000-0005-0000-0000-000096690000}"/>
    <cellStyle name="40% - Accent2 69 3 2 2" xfId="19637" xr:uid="{00000000-0005-0000-0000-000097690000}"/>
    <cellStyle name="40% - Accent2 69 3 2 2 2" xfId="41901" xr:uid="{00000000-0005-0000-0000-000098690000}"/>
    <cellStyle name="40% - Accent2 69 3 2 3" xfId="30809" xr:uid="{00000000-0005-0000-0000-000099690000}"/>
    <cellStyle name="40% - Accent2 69 3 3" xfId="15054" xr:uid="{00000000-0005-0000-0000-00009A690000}"/>
    <cellStyle name="40% - Accent2 69 3 3 2" xfId="37319" xr:uid="{00000000-0005-0000-0000-00009B690000}"/>
    <cellStyle name="40% - Accent2 69 3 4" xfId="26227" xr:uid="{00000000-0005-0000-0000-00009C690000}"/>
    <cellStyle name="40% - Accent2 69 4" xfId="5807" xr:uid="{00000000-0005-0000-0000-00009D690000}"/>
    <cellStyle name="40% - Accent2 69 4 2" xfId="16904" xr:uid="{00000000-0005-0000-0000-00009E690000}"/>
    <cellStyle name="40% - Accent2 69 4 2 2" xfId="39168" xr:uid="{00000000-0005-0000-0000-00009F690000}"/>
    <cellStyle name="40% - Accent2 69 4 3" xfId="28076" xr:uid="{00000000-0005-0000-0000-0000A0690000}"/>
    <cellStyle name="40% - Accent2 69 5" xfId="12319" xr:uid="{00000000-0005-0000-0000-0000A1690000}"/>
    <cellStyle name="40% - Accent2 69 5 2" xfId="34585" xr:uid="{00000000-0005-0000-0000-0000A2690000}"/>
    <cellStyle name="40% - Accent2 69 6" xfId="23493" xr:uid="{00000000-0005-0000-0000-0000A3690000}"/>
    <cellStyle name="40% - Accent2 7" xfId="181" xr:uid="{00000000-0005-0000-0000-0000A4690000}"/>
    <cellStyle name="40% - Accent2 7 2" xfId="1333" xr:uid="{00000000-0005-0000-0000-0000A5690000}"/>
    <cellStyle name="40% - Accent2 7 2 2" xfId="3151" xr:uid="{00000000-0005-0000-0000-0000A6690000}"/>
    <cellStyle name="40% - Accent2 7 2 2 2" xfId="7734" xr:uid="{00000000-0005-0000-0000-0000A7690000}"/>
    <cellStyle name="40% - Accent2 7 2 2 2 2" xfId="18831" xr:uid="{00000000-0005-0000-0000-0000A8690000}"/>
    <cellStyle name="40% - Accent2 7 2 2 2 2 2" xfId="41095" xr:uid="{00000000-0005-0000-0000-0000A9690000}"/>
    <cellStyle name="40% - Accent2 7 2 2 2 3" xfId="30003" xr:uid="{00000000-0005-0000-0000-0000AA690000}"/>
    <cellStyle name="40% - Accent2 7 2 2 3" xfId="14248" xr:uid="{00000000-0005-0000-0000-0000AB690000}"/>
    <cellStyle name="40% - Accent2 7 2 2 3 2" xfId="36513" xr:uid="{00000000-0005-0000-0000-0000AC690000}"/>
    <cellStyle name="40% - Accent2 7 2 2 4" xfId="25421" xr:uid="{00000000-0005-0000-0000-0000AD690000}"/>
    <cellStyle name="40% - Accent2 7 2 3" xfId="5925" xr:uid="{00000000-0005-0000-0000-0000AE690000}"/>
    <cellStyle name="40% - Accent2 7 2 3 2" xfId="17022" xr:uid="{00000000-0005-0000-0000-0000AF690000}"/>
    <cellStyle name="40% - Accent2 7 2 3 2 2" xfId="39286" xr:uid="{00000000-0005-0000-0000-0000B0690000}"/>
    <cellStyle name="40% - Accent2 7 2 3 3" xfId="28194" xr:uid="{00000000-0005-0000-0000-0000B1690000}"/>
    <cellStyle name="40% - Accent2 7 2 4" xfId="12438" xr:uid="{00000000-0005-0000-0000-0000B2690000}"/>
    <cellStyle name="40% - Accent2 7 2 4 2" xfId="34703" xr:uid="{00000000-0005-0000-0000-0000B3690000}"/>
    <cellStyle name="40% - Accent2 7 2 5" xfId="23611" xr:uid="{00000000-0005-0000-0000-0000B4690000}"/>
    <cellStyle name="40% - Accent2 7 3" xfId="4075" xr:uid="{00000000-0005-0000-0000-0000B5690000}"/>
    <cellStyle name="40% - Accent2 7 3 2" xfId="8658" xr:uid="{00000000-0005-0000-0000-0000B6690000}"/>
    <cellStyle name="40% - Accent2 7 3 2 2" xfId="19755" xr:uid="{00000000-0005-0000-0000-0000B7690000}"/>
    <cellStyle name="40% - Accent2 7 3 2 2 2" xfId="42019" xr:uid="{00000000-0005-0000-0000-0000B8690000}"/>
    <cellStyle name="40% - Accent2 7 3 2 3" xfId="30927" xr:uid="{00000000-0005-0000-0000-0000B9690000}"/>
    <cellStyle name="40% - Accent2 7 3 3" xfId="15172" xr:uid="{00000000-0005-0000-0000-0000BA690000}"/>
    <cellStyle name="40% - Accent2 7 3 3 2" xfId="37437" xr:uid="{00000000-0005-0000-0000-0000BB690000}"/>
    <cellStyle name="40% - Accent2 7 3 4" xfId="26345" xr:uid="{00000000-0005-0000-0000-0000BC690000}"/>
    <cellStyle name="40% - Accent2 7 4" xfId="2266" xr:uid="{00000000-0005-0000-0000-0000BD690000}"/>
    <cellStyle name="40% - Accent2 7 4 2" xfId="6849" xr:uid="{00000000-0005-0000-0000-0000BE690000}"/>
    <cellStyle name="40% - Accent2 7 4 2 2" xfId="17946" xr:uid="{00000000-0005-0000-0000-0000BF690000}"/>
    <cellStyle name="40% - Accent2 7 4 2 2 2" xfId="40210" xr:uid="{00000000-0005-0000-0000-0000C0690000}"/>
    <cellStyle name="40% - Accent2 7 4 2 3" xfId="29118" xr:uid="{00000000-0005-0000-0000-0000C1690000}"/>
    <cellStyle name="40% - Accent2 7 4 3" xfId="13363" xr:uid="{00000000-0005-0000-0000-0000C2690000}"/>
    <cellStyle name="40% - Accent2 7 4 3 2" xfId="35628" xr:uid="{00000000-0005-0000-0000-0000C3690000}"/>
    <cellStyle name="40% - Accent2 7 4 4" xfId="24536" xr:uid="{00000000-0005-0000-0000-0000C4690000}"/>
    <cellStyle name="40% - Accent2 7 5" xfId="5000" xr:uid="{00000000-0005-0000-0000-0000C5690000}"/>
    <cellStyle name="40% - Accent2 7 5 2" xfId="16097" xr:uid="{00000000-0005-0000-0000-0000C6690000}"/>
    <cellStyle name="40% - Accent2 7 5 2 2" xfId="38361" xr:uid="{00000000-0005-0000-0000-0000C7690000}"/>
    <cellStyle name="40% - Accent2 7 5 3" xfId="27269" xr:uid="{00000000-0005-0000-0000-0000C8690000}"/>
    <cellStyle name="40% - Accent2 7 6" xfId="409" xr:uid="{00000000-0005-0000-0000-0000C9690000}"/>
    <cellStyle name="40% - Accent2 7 6 2" xfId="11525" xr:uid="{00000000-0005-0000-0000-0000CA690000}"/>
    <cellStyle name="40% - Accent2 7 6 2 2" xfId="33791" xr:uid="{00000000-0005-0000-0000-0000CB690000}"/>
    <cellStyle name="40% - Accent2 7 6 3" xfId="22699" xr:uid="{00000000-0005-0000-0000-0000CC690000}"/>
    <cellStyle name="40% - Accent2 7 7" xfId="11302" xr:uid="{00000000-0005-0000-0000-0000CD690000}"/>
    <cellStyle name="40% - Accent2 7 7 2" xfId="33568" xr:uid="{00000000-0005-0000-0000-0000CE690000}"/>
    <cellStyle name="40% - Accent2 7 8" xfId="22476" xr:uid="{00000000-0005-0000-0000-0000CF690000}"/>
    <cellStyle name="40% - Accent2 70" xfId="1224" xr:uid="{00000000-0005-0000-0000-0000D0690000}"/>
    <cellStyle name="40% - Accent2 70 2" xfId="2161" xr:uid="{00000000-0005-0000-0000-0000D1690000}"/>
    <cellStyle name="40% - Accent2 70 2 2" xfId="6744" xr:uid="{00000000-0005-0000-0000-0000D2690000}"/>
    <cellStyle name="40% - Accent2 70 2 2 2" xfId="17841" xr:uid="{00000000-0005-0000-0000-0000D3690000}"/>
    <cellStyle name="40% - Accent2 70 2 2 2 2" xfId="40105" xr:uid="{00000000-0005-0000-0000-0000D4690000}"/>
    <cellStyle name="40% - Accent2 70 2 2 3" xfId="29013" xr:uid="{00000000-0005-0000-0000-0000D5690000}"/>
    <cellStyle name="40% - Accent2 70 2 3" xfId="13258" xr:uid="{00000000-0005-0000-0000-0000D6690000}"/>
    <cellStyle name="40% - Accent2 70 2 3 2" xfId="35523" xr:uid="{00000000-0005-0000-0000-0000D7690000}"/>
    <cellStyle name="40% - Accent2 70 2 4" xfId="24431" xr:uid="{00000000-0005-0000-0000-0000D8690000}"/>
    <cellStyle name="40% - Accent2 70 3" xfId="3970" xr:uid="{00000000-0005-0000-0000-0000D9690000}"/>
    <cellStyle name="40% - Accent2 70 3 2" xfId="8553" xr:uid="{00000000-0005-0000-0000-0000DA690000}"/>
    <cellStyle name="40% - Accent2 70 3 2 2" xfId="19650" xr:uid="{00000000-0005-0000-0000-0000DB690000}"/>
    <cellStyle name="40% - Accent2 70 3 2 2 2" xfId="41914" xr:uid="{00000000-0005-0000-0000-0000DC690000}"/>
    <cellStyle name="40% - Accent2 70 3 2 3" xfId="30822" xr:uid="{00000000-0005-0000-0000-0000DD690000}"/>
    <cellStyle name="40% - Accent2 70 3 3" xfId="15067" xr:uid="{00000000-0005-0000-0000-0000DE690000}"/>
    <cellStyle name="40% - Accent2 70 3 3 2" xfId="37332" xr:uid="{00000000-0005-0000-0000-0000DF690000}"/>
    <cellStyle name="40% - Accent2 70 3 4" xfId="26240" xr:uid="{00000000-0005-0000-0000-0000E0690000}"/>
    <cellStyle name="40% - Accent2 70 4" xfId="5820" xr:uid="{00000000-0005-0000-0000-0000E1690000}"/>
    <cellStyle name="40% - Accent2 70 4 2" xfId="16917" xr:uid="{00000000-0005-0000-0000-0000E2690000}"/>
    <cellStyle name="40% - Accent2 70 4 2 2" xfId="39181" xr:uid="{00000000-0005-0000-0000-0000E3690000}"/>
    <cellStyle name="40% - Accent2 70 4 3" xfId="28089" xr:uid="{00000000-0005-0000-0000-0000E4690000}"/>
    <cellStyle name="40% - Accent2 70 5" xfId="12332" xr:uid="{00000000-0005-0000-0000-0000E5690000}"/>
    <cellStyle name="40% - Accent2 70 5 2" xfId="34598" xr:uid="{00000000-0005-0000-0000-0000E6690000}"/>
    <cellStyle name="40% - Accent2 70 6" xfId="23506" xr:uid="{00000000-0005-0000-0000-0000E7690000}"/>
    <cellStyle name="40% - Accent2 71" xfId="1237" xr:uid="{00000000-0005-0000-0000-0000E8690000}"/>
    <cellStyle name="40% - Accent2 71 2" xfId="2174" xr:uid="{00000000-0005-0000-0000-0000E9690000}"/>
    <cellStyle name="40% - Accent2 71 2 2" xfId="6757" xr:uid="{00000000-0005-0000-0000-0000EA690000}"/>
    <cellStyle name="40% - Accent2 71 2 2 2" xfId="17854" xr:uid="{00000000-0005-0000-0000-0000EB690000}"/>
    <cellStyle name="40% - Accent2 71 2 2 2 2" xfId="40118" xr:uid="{00000000-0005-0000-0000-0000EC690000}"/>
    <cellStyle name="40% - Accent2 71 2 2 3" xfId="29026" xr:uid="{00000000-0005-0000-0000-0000ED690000}"/>
    <cellStyle name="40% - Accent2 71 2 3" xfId="13271" xr:uid="{00000000-0005-0000-0000-0000EE690000}"/>
    <cellStyle name="40% - Accent2 71 2 3 2" xfId="35536" xr:uid="{00000000-0005-0000-0000-0000EF690000}"/>
    <cellStyle name="40% - Accent2 71 2 4" xfId="24444" xr:uid="{00000000-0005-0000-0000-0000F0690000}"/>
    <cellStyle name="40% - Accent2 71 3" xfId="3983" xr:uid="{00000000-0005-0000-0000-0000F1690000}"/>
    <cellStyle name="40% - Accent2 71 3 2" xfId="8566" xr:uid="{00000000-0005-0000-0000-0000F2690000}"/>
    <cellStyle name="40% - Accent2 71 3 2 2" xfId="19663" xr:uid="{00000000-0005-0000-0000-0000F3690000}"/>
    <cellStyle name="40% - Accent2 71 3 2 2 2" xfId="41927" xr:uid="{00000000-0005-0000-0000-0000F4690000}"/>
    <cellStyle name="40% - Accent2 71 3 2 3" xfId="30835" xr:uid="{00000000-0005-0000-0000-0000F5690000}"/>
    <cellStyle name="40% - Accent2 71 3 3" xfId="15080" xr:uid="{00000000-0005-0000-0000-0000F6690000}"/>
    <cellStyle name="40% - Accent2 71 3 3 2" xfId="37345" xr:uid="{00000000-0005-0000-0000-0000F7690000}"/>
    <cellStyle name="40% - Accent2 71 3 4" xfId="26253" xr:uid="{00000000-0005-0000-0000-0000F8690000}"/>
    <cellStyle name="40% - Accent2 71 4" xfId="5833" xr:uid="{00000000-0005-0000-0000-0000F9690000}"/>
    <cellStyle name="40% - Accent2 71 4 2" xfId="16930" xr:uid="{00000000-0005-0000-0000-0000FA690000}"/>
    <cellStyle name="40% - Accent2 71 4 2 2" xfId="39194" xr:uid="{00000000-0005-0000-0000-0000FB690000}"/>
    <cellStyle name="40% - Accent2 71 4 3" xfId="28102" xr:uid="{00000000-0005-0000-0000-0000FC690000}"/>
    <cellStyle name="40% - Accent2 71 5" xfId="12345" xr:uid="{00000000-0005-0000-0000-0000FD690000}"/>
    <cellStyle name="40% - Accent2 71 5 2" xfId="34611" xr:uid="{00000000-0005-0000-0000-0000FE690000}"/>
    <cellStyle name="40% - Accent2 71 6" xfId="23519" xr:uid="{00000000-0005-0000-0000-0000FF690000}"/>
    <cellStyle name="40% - Accent2 72" xfId="1254" xr:uid="{00000000-0005-0000-0000-0000006A0000}"/>
    <cellStyle name="40% - Accent2 72 2" xfId="3075" xr:uid="{00000000-0005-0000-0000-0000016A0000}"/>
    <cellStyle name="40% - Accent2 72 2 2" xfId="7658" xr:uid="{00000000-0005-0000-0000-0000026A0000}"/>
    <cellStyle name="40% - Accent2 72 2 2 2" xfId="18755" xr:uid="{00000000-0005-0000-0000-0000036A0000}"/>
    <cellStyle name="40% - Accent2 72 2 2 2 2" xfId="41019" xr:uid="{00000000-0005-0000-0000-0000046A0000}"/>
    <cellStyle name="40% - Accent2 72 2 2 3" xfId="29927" xr:uid="{00000000-0005-0000-0000-0000056A0000}"/>
    <cellStyle name="40% - Accent2 72 2 3" xfId="14172" xr:uid="{00000000-0005-0000-0000-0000066A0000}"/>
    <cellStyle name="40% - Accent2 72 2 3 2" xfId="36437" xr:uid="{00000000-0005-0000-0000-0000076A0000}"/>
    <cellStyle name="40% - Accent2 72 2 4" xfId="25345" xr:uid="{00000000-0005-0000-0000-0000086A0000}"/>
    <cellStyle name="40% - Accent2 72 3" xfId="5849" xr:uid="{00000000-0005-0000-0000-0000096A0000}"/>
    <cellStyle name="40% - Accent2 72 3 2" xfId="16946" xr:uid="{00000000-0005-0000-0000-00000A6A0000}"/>
    <cellStyle name="40% - Accent2 72 3 2 2" xfId="39210" xr:uid="{00000000-0005-0000-0000-00000B6A0000}"/>
    <cellStyle name="40% - Accent2 72 3 3" xfId="28118" xr:uid="{00000000-0005-0000-0000-00000C6A0000}"/>
    <cellStyle name="40% - Accent2 72 4" xfId="12362" xr:uid="{00000000-0005-0000-0000-00000D6A0000}"/>
    <cellStyle name="40% - Accent2 72 4 2" xfId="34627" xr:uid="{00000000-0005-0000-0000-00000E6A0000}"/>
    <cellStyle name="40% - Accent2 72 5" xfId="23535" xr:uid="{00000000-0005-0000-0000-00000F6A0000}"/>
    <cellStyle name="40% - Accent2 73" xfId="3999" xr:uid="{00000000-0005-0000-0000-0000106A0000}"/>
    <cellStyle name="40% - Accent2 73 2" xfId="8582" xr:uid="{00000000-0005-0000-0000-0000116A0000}"/>
    <cellStyle name="40% - Accent2 73 2 2" xfId="19679" xr:uid="{00000000-0005-0000-0000-0000126A0000}"/>
    <cellStyle name="40% - Accent2 73 2 2 2" xfId="41943" xr:uid="{00000000-0005-0000-0000-0000136A0000}"/>
    <cellStyle name="40% - Accent2 73 2 3" xfId="30851" xr:uid="{00000000-0005-0000-0000-0000146A0000}"/>
    <cellStyle name="40% - Accent2 73 3" xfId="15096" xr:uid="{00000000-0005-0000-0000-0000156A0000}"/>
    <cellStyle name="40% - Accent2 73 3 2" xfId="37361" xr:uid="{00000000-0005-0000-0000-0000166A0000}"/>
    <cellStyle name="40% - Accent2 73 4" xfId="26269" xr:uid="{00000000-0005-0000-0000-0000176A0000}"/>
    <cellStyle name="40% - Accent2 74" xfId="2190" xr:uid="{00000000-0005-0000-0000-0000186A0000}"/>
    <cellStyle name="40% - Accent2 74 2" xfId="6773" xr:uid="{00000000-0005-0000-0000-0000196A0000}"/>
    <cellStyle name="40% - Accent2 74 2 2" xfId="17870" xr:uid="{00000000-0005-0000-0000-00001A6A0000}"/>
    <cellStyle name="40% - Accent2 74 2 2 2" xfId="40134" xr:uid="{00000000-0005-0000-0000-00001B6A0000}"/>
    <cellStyle name="40% - Accent2 74 2 3" xfId="29042" xr:uid="{00000000-0005-0000-0000-00001C6A0000}"/>
    <cellStyle name="40% - Accent2 74 3" xfId="13287" xr:uid="{00000000-0005-0000-0000-00001D6A0000}"/>
    <cellStyle name="40% - Accent2 74 3 2" xfId="35552" xr:uid="{00000000-0005-0000-0000-00001E6A0000}"/>
    <cellStyle name="40% - Accent2 74 4" xfId="24460" xr:uid="{00000000-0005-0000-0000-00001F6A0000}"/>
    <cellStyle name="40% - Accent2 75" xfId="4881" xr:uid="{00000000-0005-0000-0000-0000206A0000}"/>
    <cellStyle name="40% - Accent2 75 2" xfId="9464" xr:uid="{00000000-0005-0000-0000-0000216A0000}"/>
    <cellStyle name="40% - Accent2 75 2 2" xfId="20561" xr:uid="{00000000-0005-0000-0000-0000226A0000}"/>
    <cellStyle name="40% - Accent2 75 2 2 2" xfId="42825" xr:uid="{00000000-0005-0000-0000-0000236A0000}"/>
    <cellStyle name="40% - Accent2 75 2 3" xfId="31733" xr:uid="{00000000-0005-0000-0000-0000246A0000}"/>
    <cellStyle name="40% - Accent2 75 3" xfId="15978" xr:uid="{00000000-0005-0000-0000-0000256A0000}"/>
    <cellStyle name="40% - Accent2 75 3 2" xfId="38243" xr:uid="{00000000-0005-0000-0000-0000266A0000}"/>
    <cellStyle name="40% - Accent2 75 4" xfId="27151" xr:uid="{00000000-0005-0000-0000-0000276A0000}"/>
    <cellStyle name="40% - Accent2 76" xfId="4907" xr:uid="{00000000-0005-0000-0000-0000286A0000}"/>
    <cellStyle name="40% - Accent2 76 2" xfId="16004" xr:uid="{00000000-0005-0000-0000-0000296A0000}"/>
    <cellStyle name="40% - Accent2 76 2 2" xfId="38269" xr:uid="{00000000-0005-0000-0000-00002A6A0000}"/>
    <cellStyle name="40% - Accent2 76 3" xfId="27177" xr:uid="{00000000-0005-0000-0000-00002B6A0000}"/>
    <cellStyle name="40% - Accent2 77" xfId="4924" xr:uid="{00000000-0005-0000-0000-00002C6A0000}"/>
    <cellStyle name="40% - Accent2 77 2" xfId="16021" xr:uid="{00000000-0005-0000-0000-00002D6A0000}"/>
    <cellStyle name="40% - Accent2 77 2 2" xfId="38285" xr:uid="{00000000-0005-0000-0000-00002E6A0000}"/>
    <cellStyle name="40% - Accent2 77 3" xfId="27193" xr:uid="{00000000-0005-0000-0000-00002F6A0000}"/>
    <cellStyle name="40% - Accent2 78" xfId="9490" xr:uid="{00000000-0005-0000-0000-0000306A0000}"/>
    <cellStyle name="40% - Accent2 78 2" xfId="20587" xr:uid="{00000000-0005-0000-0000-0000316A0000}"/>
    <cellStyle name="40% - Accent2 78 2 2" xfId="42851" xr:uid="{00000000-0005-0000-0000-0000326A0000}"/>
    <cellStyle name="40% - Accent2 78 3" xfId="31759" xr:uid="{00000000-0005-0000-0000-0000336A0000}"/>
    <cellStyle name="40% - Accent2 79" xfId="9504" xr:uid="{00000000-0005-0000-0000-0000346A0000}"/>
    <cellStyle name="40% - Accent2 79 2" xfId="20600" xr:uid="{00000000-0005-0000-0000-0000356A0000}"/>
    <cellStyle name="40% - Accent2 79 2 2" xfId="42864" xr:uid="{00000000-0005-0000-0000-0000366A0000}"/>
    <cellStyle name="40% - Accent2 79 3" xfId="31772" xr:uid="{00000000-0005-0000-0000-0000376A0000}"/>
    <cellStyle name="40% - Accent2 8" xfId="194" xr:uid="{00000000-0005-0000-0000-0000386A0000}"/>
    <cellStyle name="40% - Accent2 8 2" xfId="1346" xr:uid="{00000000-0005-0000-0000-0000396A0000}"/>
    <cellStyle name="40% - Accent2 8 2 2" xfId="3164" xr:uid="{00000000-0005-0000-0000-00003A6A0000}"/>
    <cellStyle name="40% - Accent2 8 2 2 2" xfId="7747" xr:uid="{00000000-0005-0000-0000-00003B6A0000}"/>
    <cellStyle name="40% - Accent2 8 2 2 2 2" xfId="18844" xr:uid="{00000000-0005-0000-0000-00003C6A0000}"/>
    <cellStyle name="40% - Accent2 8 2 2 2 2 2" xfId="41108" xr:uid="{00000000-0005-0000-0000-00003D6A0000}"/>
    <cellStyle name="40% - Accent2 8 2 2 2 3" xfId="30016" xr:uid="{00000000-0005-0000-0000-00003E6A0000}"/>
    <cellStyle name="40% - Accent2 8 2 2 3" xfId="14261" xr:uid="{00000000-0005-0000-0000-00003F6A0000}"/>
    <cellStyle name="40% - Accent2 8 2 2 3 2" xfId="36526" xr:uid="{00000000-0005-0000-0000-0000406A0000}"/>
    <cellStyle name="40% - Accent2 8 2 2 4" xfId="25434" xr:uid="{00000000-0005-0000-0000-0000416A0000}"/>
    <cellStyle name="40% - Accent2 8 2 3" xfId="5938" xr:uid="{00000000-0005-0000-0000-0000426A0000}"/>
    <cellStyle name="40% - Accent2 8 2 3 2" xfId="17035" xr:uid="{00000000-0005-0000-0000-0000436A0000}"/>
    <cellStyle name="40% - Accent2 8 2 3 2 2" xfId="39299" xr:uid="{00000000-0005-0000-0000-0000446A0000}"/>
    <cellStyle name="40% - Accent2 8 2 3 3" xfId="28207" xr:uid="{00000000-0005-0000-0000-0000456A0000}"/>
    <cellStyle name="40% - Accent2 8 2 4" xfId="12451" xr:uid="{00000000-0005-0000-0000-0000466A0000}"/>
    <cellStyle name="40% - Accent2 8 2 4 2" xfId="34716" xr:uid="{00000000-0005-0000-0000-0000476A0000}"/>
    <cellStyle name="40% - Accent2 8 2 5" xfId="23624" xr:uid="{00000000-0005-0000-0000-0000486A0000}"/>
    <cellStyle name="40% - Accent2 8 3" xfId="4088" xr:uid="{00000000-0005-0000-0000-0000496A0000}"/>
    <cellStyle name="40% - Accent2 8 3 2" xfId="8671" xr:uid="{00000000-0005-0000-0000-00004A6A0000}"/>
    <cellStyle name="40% - Accent2 8 3 2 2" xfId="19768" xr:uid="{00000000-0005-0000-0000-00004B6A0000}"/>
    <cellStyle name="40% - Accent2 8 3 2 2 2" xfId="42032" xr:uid="{00000000-0005-0000-0000-00004C6A0000}"/>
    <cellStyle name="40% - Accent2 8 3 2 3" xfId="30940" xr:uid="{00000000-0005-0000-0000-00004D6A0000}"/>
    <cellStyle name="40% - Accent2 8 3 3" xfId="15185" xr:uid="{00000000-0005-0000-0000-00004E6A0000}"/>
    <cellStyle name="40% - Accent2 8 3 3 2" xfId="37450" xr:uid="{00000000-0005-0000-0000-00004F6A0000}"/>
    <cellStyle name="40% - Accent2 8 3 4" xfId="26358" xr:uid="{00000000-0005-0000-0000-0000506A0000}"/>
    <cellStyle name="40% - Accent2 8 4" xfId="2279" xr:uid="{00000000-0005-0000-0000-0000516A0000}"/>
    <cellStyle name="40% - Accent2 8 4 2" xfId="6862" xr:uid="{00000000-0005-0000-0000-0000526A0000}"/>
    <cellStyle name="40% - Accent2 8 4 2 2" xfId="17959" xr:uid="{00000000-0005-0000-0000-0000536A0000}"/>
    <cellStyle name="40% - Accent2 8 4 2 2 2" xfId="40223" xr:uid="{00000000-0005-0000-0000-0000546A0000}"/>
    <cellStyle name="40% - Accent2 8 4 2 3" xfId="29131" xr:uid="{00000000-0005-0000-0000-0000556A0000}"/>
    <cellStyle name="40% - Accent2 8 4 3" xfId="13376" xr:uid="{00000000-0005-0000-0000-0000566A0000}"/>
    <cellStyle name="40% - Accent2 8 4 3 2" xfId="35641" xr:uid="{00000000-0005-0000-0000-0000576A0000}"/>
    <cellStyle name="40% - Accent2 8 4 4" xfId="24549" xr:uid="{00000000-0005-0000-0000-0000586A0000}"/>
    <cellStyle name="40% - Accent2 8 5" xfId="5013" xr:uid="{00000000-0005-0000-0000-0000596A0000}"/>
    <cellStyle name="40% - Accent2 8 5 2" xfId="16110" xr:uid="{00000000-0005-0000-0000-00005A6A0000}"/>
    <cellStyle name="40% - Accent2 8 5 2 2" xfId="38374" xr:uid="{00000000-0005-0000-0000-00005B6A0000}"/>
    <cellStyle name="40% - Accent2 8 5 3" xfId="27282" xr:uid="{00000000-0005-0000-0000-00005C6A0000}"/>
    <cellStyle name="40% - Accent2 8 6" xfId="422" xr:uid="{00000000-0005-0000-0000-00005D6A0000}"/>
    <cellStyle name="40% - Accent2 8 6 2" xfId="11538" xr:uid="{00000000-0005-0000-0000-00005E6A0000}"/>
    <cellStyle name="40% - Accent2 8 6 2 2" xfId="33804" xr:uid="{00000000-0005-0000-0000-00005F6A0000}"/>
    <cellStyle name="40% - Accent2 8 6 3" xfId="22712" xr:uid="{00000000-0005-0000-0000-0000606A0000}"/>
    <cellStyle name="40% - Accent2 8 7" xfId="11315" xr:uid="{00000000-0005-0000-0000-0000616A0000}"/>
    <cellStyle name="40% - Accent2 8 7 2" xfId="33581" xr:uid="{00000000-0005-0000-0000-0000626A0000}"/>
    <cellStyle name="40% - Accent2 8 8" xfId="22489" xr:uid="{00000000-0005-0000-0000-0000636A0000}"/>
    <cellStyle name="40% - Accent2 80" xfId="9517" xr:uid="{00000000-0005-0000-0000-0000646A0000}"/>
    <cellStyle name="40% - Accent2 80 2" xfId="20613" xr:uid="{00000000-0005-0000-0000-0000656A0000}"/>
    <cellStyle name="40% - Accent2 80 2 2" xfId="42877" xr:uid="{00000000-0005-0000-0000-0000666A0000}"/>
    <cellStyle name="40% - Accent2 80 3" xfId="31785" xr:uid="{00000000-0005-0000-0000-0000676A0000}"/>
    <cellStyle name="40% - Accent2 81" xfId="9530" xr:uid="{00000000-0005-0000-0000-0000686A0000}"/>
    <cellStyle name="40% - Accent2 81 2" xfId="20626" xr:uid="{00000000-0005-0000-0000-0000696A0000}"/>
    <cellStyle name="40% - Accent2 81 2 2" xfId="42890" xr:uid="{00000000-0005-0000-0000-00006A6A0000}"/>
    <cellStyle name="40% - Accent2 81 3" xfId="31798" xr:uid="{00000000-0005-0000-0000-00006B6A0000}"/>
    <cellStyle name="40% - Accent2 82" xfId="9556" xr:uid="{00000000-0005-0000-0000-00006C6A0000}"/>
    <cellStyle name="40% - Accent2 82 2" xfId="20652" xr:uid="{00000000-0005-0000-0000-00006D6A0000}"/>
    <cellStyle name="40% - Accent2 82 2 2" xfId="42916" xr:uid="{00000000-0005-0000-0000-00006E6A0000}"/>
    <cellStyle name="40% - Accent2 82 3" xfId="31824" xr:uid="{00000000-0005-0000-0000-00006F6A0000}"/>
    <cellStyle name="40% - Accent2 83" xfId="9582" xr:uid="{00000000-0005-0000-0000-0000706A0000}"/>
    <cellStyle name="40% - Accent2 83 2" xfId="20678" xr:uid="{00000000-0005-0000-0000-0000716A0000}"/>
    <cellStyle name="40% - Accent2 83 2 2" xfId="42942" xr:uid="{00000000-0005-0000-0000-0000726A0000}"/>
    <cellStyle name="40% - Accent2 83 3" xfId="31850" xr:uid="{00000000-0005-0000-0000-0000736A0000}"/>
    <cellStyle name="40% - Accent2 84" xfId="9608" xr:uid="{00000000-0005-0000-0000-0000746A0000}"/>
    <cellStyle name="40% - Accent2 84 2" xfId="20704" xr:uid="{00000000-0005-0000-0000-0000756A0000}"/>
    <cellStyle name="40% - Accent2 84 2 2" xfId="42968" xr:uid="{00000000-0005-0000-0000-0000766A0000}"/>
    <cellStyle name="40% - Accent2 84 3" xfId="31876" xr:uid="{00000000-0005-0000-0000-0000776A0000}"/>
    <cellStyle name="40% - Accent2 85" xfId="9634" xr:uid="{00000000-0005-0000-0000-0000786A0000}"/>
    <cellStyle name="40% - Accent2 85 2" xfId="20730" xr:uid="{00000000-0005-0000-0000-0000796A0000}"/>
    <cellStyle name="40% - Accent2 85 2 2" xfId="42994" xr:uid="{00000000-0005-0000-0000-00007A6A0000}"/>
    <cellStyle name="40% - Accent2 85 3" xfId="31902" xr:uid="{00000000-0005-0000-0000-00007B6A0000}"/>
    <cellStyle name="40% - Accent2 86" xfId="9660" xr:uid="{00000000-0005-0000-0000-00007C6A0000}"/>
    <cellStyle name="40% - Accent2 86 2" xfId="20756" xr:uid="{00000000-0005-0000-0000-00007D6A0000}"/>
    <cellStyle name="40% - Accent2 86 2 2" xfId="43020" xr:uid="{00000000-0005-0000-0000-00007E6A0000}"/>
    <cellStyle name="40% - Accent2 86 3" xfId="31928" xr:uid="{00000000-0005-0000-0000-00007F6A0000}"/>
    <cellStyle name="40% - Accent2 87" xfId="9686" xr:uid="{00000000-0005-0000-0000-0000806A0000}"/>
    <cellStyle name="40% - Accent2 87 2" xfId="20782" xr:uid="{00000000-0005-0000-0000-0000816A0000}"/>
    <cellStyle name="40% - Accent2 87 2 2" xfId="43046" xr:uid="{00000000-0005-0000-0000-0000826A0000}"/>
    <cellStyle name="40% - Accent2 87 3" xfId="31954" xr:uid="{00000000-0005-0000-0000-0000836A0000}"/>
    <cellStyle name="40% - Accent2 88" xfId="9712" xr:uid="{00000000-0005-0000-0000-0000846A0000}"/>
    <cellStyle name="40% - Accent2 88 2" xfId="20808" xr:uid="{00000000-0005-0000-0000-0000856A0000}"/>
    <cellStyle name="40% - Accent2 88 2 2" xfId="43072" xr:uid="{00000000-0005-0000-0000-0000866A0000}"/>
    <cellStyle name="40% - Accent2 88 3" xfId="31980" xr:uid="{00000000-0005-0000-0000-0000876A0000}"/>
    <cellStyle name="40% - Accent2 89" xfId="9738" xr:uid="{00000000-0005-0000-0000-0000886A0000}"/>
    <cellStyle name="40% - Accent2 89 2" xfId="20834" xr:uid="{00000000-0005-0000-0000-0000896A0000}"/>
    <cellStyle name="40% - Accent2 89 2 2" xfId="43098" xr:uid="{00000000-0005-0000-0000-00008A6A0000}"/>
    <cellStyle name="40% - Accent2 89 3" xfId="32006" xr:uid="{00000000-0005-0000-0000-00008B6A0000}"/>
    <cellStyle name="40% - Accent2 9" xfId="207" xr:uid="{00000000-0005-0000-0000-00008C6A0000}"/>
    <cellStyle name="40% - Accent2 9 2" xfId="1359" xr:uid="{00000000-0005-0000-0000-00008D6A0000}"/>
    <cellStyle name="40% - Accent2 9 2 2" xfId="3177" xr:uid="{00000000-0005-0000-0000-00008E6A0000}"/>
    <cellStyle name="40% - Accent2 9 2 2 2" xfId="7760" xr:uid="{00000000-0005-0000-0000-00008F6A0000}"/>
    <cellStyle name="40% - Accent2 9 2 2 2 2" xfId="18857" xr:uid="{00000000-0005-0000-0000-0000906A0000}"/>
    <cellStyle name="40% - Accent2 9 2 2 2 2 2" xfId="41121" xr:uid="{00000000-0005-0000-0000-0000916A0000}"/>
    <cellStyle name="40% - Accent2 9 2 2 2 3" xfId="30029" xr:uid="{00000000-0005-0000-0000-0000926A0000}"/>
    <cellStyle name="40% - Accent2 9 2 2 3" xfId="14274" xr:uid="{00000000-0005-0000-0000-0000936A0000}"/>
    <cellStyle name="40% - Accent2 9 2 2 3 2" xfId="36539" xr:uid="{00000000-0005-0000-0000-0000946A0000}"/>
    <cellStyle name="40% - Accent2 9 2 2 4" xfId="25447" xr:uid="{00000000-0005-0000-0000-0000956A0000}"/>
    <cellStyle name="40% - Accent2 9 2 3" xfId="5951" xr:uid="{00000000-0005-0000-0000-0000966A0000}"/>
    <cellStyle name="40% - Accent2 9 2 3 2" xfId="17048" xr:uid="{00000000-0005-0000-0000-0000976A0000}"/>
    <cellStyle name="40% - Accent2 9 2 3 2 2" xfId="39312" xr:uid="{00000000-0005-0000-0000-0000986A0000}"/>
    <cellStyle name="40% - Accent2 9 2 3 3" xfId="28220" xr:uid="{00000000-0005-0000-0000-0000996A0000}"/>
    <cellStyle name="40% - Accent2 9 2 4" xfId="12464" xr:uid="{00000000-0005-0000-0000-00009A6A0000}"/>
    <cellStyle name="40% - Accent2 9 2 4 2" xfId="34729" xr:uid="{00000000-0005-0000-0000-00009B6A0000}"/>
    <cellStyle name="40% - Accent2 9 2 5" xfId="23637" xr:uid="{00000000-0005-0000-0000-00009C6A0000}"/>
    <cellStyle name="40% - Accent2 9 3" xfId="4101" xr:uid="{00000000-0005-0000-0000-00009D6A0000}"/>
    <cellStyle name="40% - Accent2 9 3 2" xfId="8684" xr:uid="{00000000-0005-0000-0000-00009E6A0000}"/>
    <cellStyle name="40% - Accent2 9 3 2 2" xfId="19781" xr:uid="{00000000-0005-0000-0000-00009F6A0000}"/>
    <cellStyle name="40% - Accent2 9 3 2 2 2" xfId="42045" xr:uid="{00000000-0005-0000-0000-0000A06A0000}"/>
    <cellStyle name="40% - Accent2 9 3 2 3" xfId="30953" xr:uid="{00000000-0005-0000-0000-0000A16A0000}"/>
    <cellStyle name="40% - Accent2 9 3 3" xfId="15198" xr:uid="{00000000-0005-0000-0000-0000A26A0000}"/>
    <cellStyle name="40% - Accent2 9 3 3 2" xfId="37463" xr:uid="{00000000-0005-0000-0000-0000A36A0000}"/>
    <cellStyle name="40% - Accent2 9 3 4" xfId="26371" xr:uid="{00000000-0005-0000-0000-0000A46A0000}"/>
    <cellStyle name="40% - Accent2 9 4" xfId="2292" xr:uid="{00000000-0005-0000-0000-0000A56A0000}"/>
    <cellStyle name="40% - Accent2 9 4 2" xfId="6875" xr:uid="{00000000-0005-0000-0000-0000A66A0000}"/>
    <cellStyle name="40% - Accent2 9 4 2 2" xfId="17972" xr:uid="{00000000-0005-0000-0000-0000A76A0000}"/>
    <cellStyle name="40% - Accent2 9 4 2 2 2" xfId="40236" xr:uid="{00000000-0005-0000-0000-0000A86A0000}"/>
    <cellStyle name="40% - Accent2 9 4 2 3" xfId="29144" xr:uid="{00000000-0005-0000-0000-0000A96A0000}"/>
    <cellStyle name="40% - Accent2 9 4 3" xfId="13389" xr:uid="{00000000-0005-0000-0000-0000AA6A0000}"/>
    <cellStyle name="40% - Accent2 9 4 3 2" xfId="35654" xr:uid="{00000000-0005-0000-0000-0000AB6A0000}"/>
    <cellStyle name="40% - Accent2 9 4 4" xfId="24562" xr:uid="{00000000-0005-0000-0000-0000AC6A0000}"/>
    <cellStyle name="40% - Accent2 9 5" xfId="5026" xr:uid="{00000000-0005-0000-0000-0000AD6A0000}"/>
    <cellStyle name="40% - Accent2 9 5 2" xfId="16123" xr:uid="{00000000-0005-0000-0000-0000AE6A0000}"/>
    <cellStyle name="40% - Accent2 9 5 2 2" xfId="38387" xr:uid="{00000000-0005-0000-0000-0000AF6A0000}"/>
    <cellStyle name="40% - Accent2 9 5 3" xfId="27295" xr:uid="{00000000-0005-0000-0000-0000B06A0000}"/>
    <cellStyle name="40% - Accent2 9 6" xfId="435" xr:uid="{00000000-0005-0000-0000-0000B16A0000}"/>
    <cellStyle name="40% - Accent2 9 6 2" xfId="11551" xr:uid="{00000000-0005-0000-0000-0000B26A0000}"/>
    <cellStyle name="40% - Accent2 9 6 2 2" xfId="33817" xr:uid="{00000000-0005-0000-0000-0000B36A0000}"/>
    <cellStyle name="40% - Accent2 9 6 3" xfId="22725" xr:uid="{00000000-0005-0000-0000-0000B46A0000}"/>
    <cellStyle name="40% - Accent2 9 7" xfId="11328" xr:uid="{00000000-0005-0000-0000-0000B56A0000}"/>
    <cellStyle name="40% - Accent2 9 7 2" xfId="33594" xr:uid="{00000000-0005-0000-0000-0000B66A0000}"/>
    <cellStyle name="40% - Accent2 9 8" xfId="22502" xr:uid="{00000000-0005-0000-0000-0000B76A0000}"/>
    <cellStyle name="40% - Accent2 90" xfId="9764" xr:uid="{00000000-0005-0000-0000-0000B86A0000}"/>
    <cellStyle name="40% - Accent2 90 2" xfId="20860" xr:uid="{00000000-0005-0000-0000-0000B96A0000}"/>
    <cellStyle name="40% - Accent2 90 2 2" xfId="43124" xr:uid="{00000000-0005-0000-0000-0000BA6A0000}"/>
    <cellStyle name="40% - Accent2 90 3" xfId="32032" xr:uid="{00000000-0005-0000-0000-0000BB6A0000}"/>
    <cellStyle name="40% - Accent2 91" xfId="9790" xr:uid="{00000000-0005-0000-0000-0000BC6A0000}"/>
    <cellStyle name="40% - Accent2 91 2" xfId="20886" xr:uid="{00000000-0005-0000-0000-0000BD6A0000}"/>
    <cellStyle name="40% - Accent2 91 2 2" xfId="43150" xr:uid="{00000000-0005-0000-0000-0000BE6A0000}"/>
    <cellStyle name="40% - Accent2 91 3" xfId="32058" xr:uid="{00000000-0005-0000-0000-0000BF6A0000}"/>
    <cellStyle name="40% - Accent2 92" xfId="9816" xr:uid="{00000000-0005-0000-0000-0000C06A0000}"/>
    <cellStyle name="40% - Accent2 92 2" xfId="20912" xr:uid="{00000000-0005-0000-0000-0000C16A0000}"/>
    <cellStyle name="40% - Accent2 92 2 2" xfId="43176" xr:uid="{00000000-0005-0000-0000-0000C26A0000}"/>
    <cellStyle name="40% - Accent2 92 3" xfId="32084" xr:uid="{00000000-0005-0000-0000-0000C36A0000}"/>
    <cellStyle name="40% - Accent2 93" xfId="9842" xr:uid="{00000000-0005-0000-0000-0000C46A0000}"/>
    <cellStyle name="40% - Accent2 93 2" xfId="20938" xr:uid="{00000000-0005-0000-0000-0000C56A0000}"/>
    <cellStyle name="40% - Accent2 93 2 2" xfId="43202" xr:uid="{00000000-0005-0000-0000-0000C66A0000}"/>
    <cellStyle name="40% - Accent2 93 3" xfId="32110" xr:uid="{00000000-0005-0000-0000-0000C76A0000}"/>
    <cellStyle name="40% - Accent2 94" xfId="9868" xr:uid="{00000000-0005-0000-0000-0000C86A0000}"/>
    <cellStyle name="40% - Accent2 94 2" xfId="20964" xr:uid="{00000000-0005-0000-0000-0000C96A0000}"/>
    <cellStyle name="40% - Accent2 94 2 2" xfId="43228" xr:uid="{00000000-0005-0000-0000-0000CA6A0000}"/>
    <cellStyle name="40% - Accent2 94 3" xfId="32136" xr:uid="{00000000-0005-0000-0000-0000CB6A0000}"/>
    <cellStyle name="40% - Accent2 95" xfId="9894" xr:uid="{00000000-0005-0000-0000-0000CC6A0000}"/>
    <cellStyle name="40% - Accent2 95 2" xfId="20990" xr:uid="{00000000-0005-0000-0000-0000CD6A0000}"/>
    <cellStyle name="40% - Accent2 95 2 2" xfId="43254" xr:uid="{00000000-0005-0000-0000-0000CE6A0000}"/>
    <cellStyle name="40% - Accent2 95 3" xfId="32162" xr:uid="{00000000-0005-0000-0000-0000CF6A0000}"/>
    <cellStyle name="40% - Accent2 96" xfId="9907" xr:uid="{00000000-0005-0000-0000-0000D06A0000}"/>
    <cellStyle name="40% - Accent2 96 2" xfId="21003" xr:uid="{00000000-0005-0000-0000-0000D16A0000}"/>
    <cellStyle name="40% - Accent2 96 2 2" xfId="43267" xr:uid="{00000000-0005-0000-0000-0000D26A0000}"/>
    <cellStyle name="40% - Accent2 96 3" xfId="32175" xr:uid="{00000000-0005-0000-0000-0000D36A0000}"/>
    <cellStyle name="40% - Accent2 97" xfId="9933" xr:uid="{00000000-0005-0000-0000-0000D46A0000}"/>
    <cellStyle name="40% - Accent2 97 2" xfId="21029" xr:uid="{00000000-0005-0000-0000-0000D56A0000}"/>
    <cellStyle name="40% - Accent2 97 2 2" xfId="43293" xr:uid="{00000000-0005-0000-0000-0000D66A0000}"/>
    <cellStyle name="40% - Accent2 97 3" xfId="32201" xr:uid="{00000000-0005-0000-0000-0000D76A0000}"/>
    <cellStyle name="40% - Accent2 98" xfId="9946" xr:uid="{00000000-0005-0000-0000-0000D86A0000}"/>
    <cellStyle name="40% - Accent2 98 2" xfId="21042" xr:uid="{00000000-0005-0000-0000-0000D96A0000}"/>
    <cellStyle name="40% - Accent2 98 2 2" xfId="43306" xr:uid="{00000000-0005-0000-0000-0000DA6A0000}"/>
    <cellStyle name="40% - Accent2 98 3" xfId="32214" xr:uid="{00000000-0005-0000-0000-0000DB6A0000}"/>
    <cellStyle name="40% - Accent2 99" xfId="9959" xr:uid="{00000000-0005-0000-0000-0000DC6A0000}"/>
    <cellStyle name="40% - Accent2 99 2" xfId="21055" xr:uid="{00000000-0005-0000-0000-0000DD6A0000}"/>
    <cellStyle name="40% - Accent2 99 2 2" xfId="43319" xr:uid="{00000000-0005-0000-0000-0000DE6A0000}"/>
    <cellStyle name="40% - Accent2 99 3" xfId="32227" xr:uid="{00000000-0005-0000-0000-0000DF6A0000}"/>
    <cellStyle name="40% - Accent3" xfId="81" builtinId="39" customBuiltin="1"/>
    <cellStyle name="40% - Accent3 10" xfId="222" xr:uid="{00000000-0005-0000-0000-0000E16A0000}"/>
    <cellStyle name="40% - Accent3 10 2" xfId="1374" xr:uid="{00000000-0005-0000-0000-0000E26A0000}"/>
    <cellStyle name="40% - Accent3 10 2 2" xfId="3192" xr:uid="{00000000-0005-0000-0000-0000E36A0000}"/>
    <cellStyle name="40% - Accent3 10 2 2 2" xfId="7775" xr:uid="{00000000-0005-0000-0000-0000E46A0000}"/>
    <cellStyle name="40% - Accent3 10 2 2 2 2" xfId="18872" xr:uid="{00000000-0005-0000-0000-0000E56A0000}"/>
    <cellStyle name="40% - Accent3 10 2 2 2 2 2" xfId="41136" xr:uid="{00000000-0005-0000-0000-0000E66A0000}"/>
    <cellStyle name="40% - Accent3 10 2 2 2 3" xfId="30044" xr:uid="{00000000-0005-0000-0000-0000E76A0000}"/>
    <cellStyle name="40% - Accent3 10 2 2 3" xfId="14289" xr:uid="{00000000-0005-0000-0000-0000E86A0000}"/>
    <cellStyle name="40% - Accent3 10 2 2 3 2" xfId="36554" xr:uid="{00000000-0005-0000-0000-0000E96A0000}"/>
    <cellStyle name="40% - Accent3 10 2 2 4" xfId="25462" xr:uid="{00000000-0005-0000-0000-0000EA6A0000}"/>
    <cellStyle name="40% - Accent3 10 2 3" xfId="5966" xr:uid="{00000000-0005-0000-0000-0000EB6A0000}"/>
    <cellStyle name="40% - Accent3 10 2 3 2" xfId="17063" xr:uid="{00000000-0005-0000-0000-0000EC6A0000}"/>
    <cellStyle name="40% - Accent3 10 2 3 2 2" xfId="39327" xr:uid="{00000000-0005-0000-0000-0000ED6A0000}"/>
    <cellStyle name="40% - Accent3 10 2 3 3" xfId="28235" xr:uid="{00000000-0005-0000-0000-0000EE6A0000}"/>
    <cellStyle name="40% - Accent3 10 2 4" xfId="12479" xr:uid="{00000000-0005-0000-0000-0000EF6A0000}"/>
    <cellStyle name="40% - Accent3 10 2 4 2" xfId="34744" xr:uid="{00000000-0005-0000-0000-0000F06A0000}"/>
    <cellStyle name="40% - Accent3 10 2 5" xfId="23652" xr:uid="{00000000-0005-0000-0000-0000F16A0000}"/>
    <cellStyle name="40% - Accent3 10 3" xfId="4116" xr:uid="{00000000-0005-0000-0000-0000F26A0000}"/>
    <cellStyle name="40% - Accent3 10 3 2" xfId="8699" xr:uid="{00000000-0005-0000-0000-0000F36A0000}"/>
    <cellStyle name="40% - Accent3 10 3 2 2" xfId="19796" xr:uid="{00000000-0005-0000-0000-0000F46A0000}"/>
    <cellStyle name="40% - Accent3 10 3 2 2 2" xfId="42060" xr:uid="{00000000-0005-0000-0000-0000F56A0000}"/>
    <cellStyle name="40% - Accent3 10 3 2 3" xfId="30968" xr:uid="{00000000-0005-0000-0000-0000F66A0000}"/>
    <cellStyle name="40% - Accent3 10 3 3" xfId="15213" xr:uid="{00000000-0005-0000-0000-0000F76A0000}"/>
    <cellStyle name="40% - Accent3 10 3 3 2" xfId="37478" xr:uid="{00000000-0005-0000-0000-0000F86A0000}"/>
    <cellStyle name="40% - Accent3 10 3 4" xfId="26386" xr:uid="{00000000-0005-0000-0000-0000F96A0000}"/>
    <cellStyle name="40% - Accent3 10 4" xfId="2307" xr:uid="{00000000-0005-0000-0000-0000FA6A0000}"/>
    <cellStyle name="40% - Accent3 10 4 2" xfId="6890" xr:uid="{00000000-0005-0000-0000-0000FB6A0000}"/>
    <cellStyle name="40% - Accent3 10 4 2 2" xfId="17987" xr:uid="{00000000-0005-0000-0000-0000FC6A0000}"/>
    <cellStyle name="40% - Accent3 10 4 2 2 2" xfId="40251" xr:uid="{00000000-0005-0000-0000-0000FD6A0000}"/>
    <cellStyle name="40% - Accent3 10 4 2 3" xfId="29159" xr:uid="{00000000-0005-0000-0000-0000FE6A0000}"/>
    <cellStyle name="40% - Accent3 10 4 3" xfId="13404" xr:uid="{00000000-0005-0000-0000-0000FF6A0000}"/>
    <cellStyle name="40% - Accent3 10 4 3 2" xfId="35669" xr:uid="{00000000-0005-0000-0000-0000006B0000}"/>
    <cellStyle name="40% - Accent3 10 4 4" xfId="24577" xr:uid="{00000000-0005-0000-0000-0000016B0000}"/>
    <cellStyle name="40% - Accent3 10 5" xfId="5041" xr:uid="{00000000-0005-0000-0000-0000026B0000}"/>
    <cellStyle name="40% - Accent3 10 5 2" xfId="16138" xr:uid="{00000000-0005-0000-0000-0000036B0000}"/>
    <cellStyle name="40% - Accent3 10 5 2 2" xfId="38402" xr:uid="{00000000-0005-0000-0000-0000046B0000}"/>
    <cellStyle name="40% - Accent3 10 5 3" xfId="27310" xr:uid="{00000000-0005-0000-0000-0000056B0000}"/>
    <cellStyle name="40% - Accent3 10 6" xfId="450" xr:uid="{00000000-0005-0000-0000-0000066B0000}"/>
    <cellStyle name="40% - Accent3 10 6 2" xfId="11566" xr:uid="{00000000-0005-0000-0000-0000076B0000}"/>
    <cellStyle name="40% - Accent3 10 6 2 2" xfId="33832" xr:uid="{00000000-0005-0000-0000-0000086B0000}"/>
    <cellStyle name="40% - Accent3 10 6 3" xfId="22740" xr:uid="{00000000-0005-0000-0000-0000096B0000}"/>
    <cellStyle name="40% - Accent3 10 7" xfId="11343" xr:uid="{00000000-0005-0000-0000-00000A6B0000}"/>
    <cellStyle name="40% - Accent3 10 7 2" xfId="33609" xr:uid="{00000000-0005-0000-0000-00000B6B0000}"/>
    <cellStyle name="40% - Accent3 10 8" xfId="22517" xr:uid="{00000000-0005-0000-0000-00000C6B0000}"/>
    <cellStyle name="40% - Accent3 100" xfId="9974" xr:uid="{00000000-0005-0000-0000-00000D6B0000}"/>
    <cellStyle name="40% - Accent3 100 2" xfId="21070" xr:uid="{00000000-0005-0000-0000-00000E6B0000}"/>
    <cellStyle name="40% - Accent3 100 2 2" xfId="43334" xr:uid="{00000000-0005-0000-0000-00000F6B0000}"/>
    <cellStyle name="40% - Accent3 100 3" xfId="32242" xr:uid="{00000000-0005-0000-0000-0000106B0000}"/>
    <cellStyle name="40% - Accent3 101" xfId="9987" xr:uid="{00000000-0005-0000-0000-0000116B0000}"/>
    <cellStyle name="40% - Accent3 101 2" xfId="21083" xr:uid="{00000000-0005-0000-0000-0000126B0000}"/>
    <cellStyle name="40% - Accent3 101 2 2" xfId="43347" xr:uid="{00000000-0005-0000-0000-0000136B0000}"/>
    <cellStyle name="40% - Accent3 101 3" xfId="32255" xr:uid="{00000000-0005-0000-0000-0000146B0000}"/>
    <cellStyle name="40% - Accent3 102" xfId="10000" xr:uid="{00000000-0005-0000-0000-0000156B0000}"/>
    <cellStyle name="40% - Accent3 102 2" xfId="21096" xr:uid="{00000000-0005-0000-0000-0000166B0000}"/>
    <cellStyle name="40% - Accent3 102 2 2" xfId="43360" xr:uid="{00000000-0005-0000-0000-0000176B0000}"/>
    <cellStyle name="40% - Accent3 102 3" xfId="32268" xr:uid="{00000000-0005-0000-0000-0000186B0000}"/>
    <cellStyle name="40% - Accent3 103" xfId="10013" xr:uid="{00000000-0005-0000-0000-0000196B0000}"/>
    <cellStyle name="40% - Accent3 103 2" xfId="21109" xr:uid="{00000000-0005-0000-0000-00001A6B0000}"/>
    <cellStyle name="40% - Accent3 103 2 2" xfId="43373" xr:uid="{00000000-0005-0000-0000-00001B6B0000}"/>
    <cellStyle name="40% - Accent3 103 3" xfId="32281" xr:uid="{00000000-0005-0000-0000-00001C6B0000}"/>
    <cellStyle name="40% - Accent3 104" xfId="10026" xr:uid="{00000000-0005-0000-0000-00001D6B0000}"/>
    <cellStyle name="40% - Accent3 104 2" xfId="21122" xr:uid="{00000000-0005-0000-0000-00001E6B0000}"/>
    <cellStyle name="40% - Accent3 104 2 2" xfId="43386" xr:uid="{00000000-0005-0000-0000-00001F6B0000}"/>
    <cellStyle name="40% - Accent3 104 3" xfId="32294" xr:uid="{00000000-0005-0000-0000-0000206B0000}"/>
    <cellStyle name="40% - Accent3 105" xfId="10039" xr:uid="{00000000-0005-0000-0000-0000216B0000}"/>
    <cellStyle name="40% - Accent3 105 2" xfId="21135" xr:uid="{00000000-0005-0000-0000-0000226B0000}"/>
    <cellStyle name="40% - Accent3 105 2 2" xfId="43399" xr:uid="{00000000-0005-0000-0000-0000236B0000}"/>
    <cellStyle name="40% - Accent3 105 3" xfId="32307" xr:uid="{00000000-0005-0000-0000-0000246B0000}"/>
    <cellStyle name="40% - Accent3 106" xfId="10052" xr:uid="{00000000-0005-0000-0000-0000256B0000}"/>
    <cellStyle name="40% - Accent3 106 2" xfId="21148" xr:uid="{00000000-0005-0000-0000-0000266B0000}"/>
    <cellStyle name="40% - Accent3 106 2 2" xfId="43412" xr:uid="{00000000-0005-0000-0000-0000276B0000}"/>
    <cellStyle name="40% - Accent3 106 3" xfId="32320" xr:uid="{00000000-0005-0000-0000-0000286B0000}"/>
    <cellStyle name="40% - Accent3 107" xfId="10065" xr:uid="{00000000-0005-0000-0000-0000296B0000}"/>
    <cellStyle name="40% - Accent3 107 2" xfId="21161" xr:uid="{00000000-0005-0000-0000-00002A6B0000}"/>
    <cellStyle name="40% - Accent3 107 2 2" xfId="43425" xr:uid="{00000000-0005-0000-0000-00002B6B0000}"/>
    <cellStyle name="40% - Accent3 107 3" xfId="32333" xr:uid="{00000000-0005-0000-0000-00002C6B0000}"/>
    <cellStyle name="40% - Accent3 108" xfId="10078" xr:uid="{00000000-0005-0000-0000-00002D6B0000}"/>
    <cellStyle name="40% - Accent3 108 2" xfId="21174" xr:uid="{00000000-0005-0000-0000-00002E6B0000}"/>
    <cellStyle name="40% - Accent3 108 2 2" xfId="43438" xr:uid="{00000000-0005-0000-0000-00002F6B0000}"/>
    <cellStyle name="40% - Accent3 108 3" xfId="32346" xr:uid="{00000000-0005-0000-0000-0000306B0000}"/>
    <cellStyle name="40% - Accent3 109" xfId="10091" xr:uid="{00000000-0005-0000-0000-0000316B0000}"/>
    <cellStyle name="40% - Accent3 109 2" xfId="21187" xr:uid="{00000000-0005-0000-0000-0000326B0000}"/>
    <cellStyle name="40% - Accent3 109 2 2" xfId="43451" xr:uid="{00000000-0005-0000-0000-0000336B0000}"/>
    <cellStyle name="40% - Accent3 109 3" xfId="32359" xr:uid="{00000000-0005-0000-0000-0000346B0000}"/>
    <cellStyle name="40% - Accent3 11" xfId="235" xr:uid="{00000000-0005-0000-0000-0000356B0000}"/>
    <cellStyle name="40% - Accent3 11 2" xfId="1387" xr:uid="{00000000-0005-0000-0000-0000366B0000}"/>
    <cellStyle name="40% - Accent3 11 2 2" xfId="3205" xr:uid="{00000000-0005-0000-0000-0000376B0000}"/>
    <cellStyle name="40% - Accent3 11 2 2 2" xfId="7788" xr:uid="{00000000-0005-0000-0000-0000386B0000}"/>
    <cellStyle name="40% - Accent3 11 2 2 2 2" xfId="18885" xr:uid="{00000000-0005-0000-0000-0000396B0000}"/>
    <cellStyle name="40% - Accent3 11 2 2 2 2 2" xfId="41149" xr:uid="{00000000-0005-0000-0000-00003A6B0000}"/>
    <cellStyle name="40% - Accent3 11 2 2 2 3" xfId="30057" xr:uid="{00000000-0005-0000-0000-00003B6B0000}"/>
    <cellStyle name="40% - Accent3 11 2 2 3" xfId="14302" xr:uid="{00000000-0005-0000-0000-00003C6B0000}"/>
    <cellStyle name="40% - Accent3 11 2 2 3 2" xfId="36567" xr:uid="{00000000-0005-0000-0000-00003D6B0000}"/>
    <cellStyle name="40% - Accent3 11 2 2 4" xfId="25475" xr:uid="{00000000-0005-0000-0000-00003E6B0000}"/>
    <cellStyle name="40% - Accent3 11 2 3" xfId="5979" xr:uid="{00000000-0005-0000-0000-00003F6B0000}"/>
    <cellStyle name="40% - Accent3 11 2 3 2" xfId="17076" xr:uid="{00000000-0005-0000-0000-0000406B0000}"/>
    <cellStyle name="40% - Accent3 11 2 3 2 2" xfId="39340" xr:uid="{00000000-0005-0000-0000-0000416B0000}"/>
    <cellStyle name="40% - Accent3 11 2 3 3" xfId="28248" xr:uid="{00000000-0005-0000-0000-0000426B0000}"/>
    <cellStyle name="40% - Accent3 11 2 4" xfId="12492" xr:uid="{00000000-0005-0000-0000-0000436B0000}"/>
    <cellStyle name="40% - Accent3 11 2 4 2" xfId="34757" xr:uid="{00000000-0005-0000-0000-0000446B0000}"/>
    <cellStyle name="40% - Accent3 11 2 5" xfId="23665" xr:uid="{00000000-0005-0000-0000-0000456B0000}"/>
    <cellStyle name="40% - Accent3 11 3" xfId="4129" xr:uid="{00000000-0005-0000-0000-0000466B0000}"/>
    <cellStyle name="40% - Accent3 11 3 2" xfId="8712" xr:uid="{00000000-0005-0000-0000-0000476B0000}"/>
    <cellStyle name="40% - Accent3 11 3 2 2" xfId="19809" xr:uid="{00000000-0005-0000-0000-0000486B0000}"/>
    <cellStyle name="40% - Accent3 11 3 2 2 2" xfId="42073" xr:uid="{00000000-0005-0000-0000-0000496B0000}"/>
    <cellStyle name="40% - Accent3 11 3 2 3" xfId="30981" xr:uid="{00000000-0005-0000-0000-00004A6B0000}"/>
    <cellStyle name="40% - Accent3 11 3 3" xfId="15226" xr:uid="{00000000-0005-0000-0000-00004B6B0000}"/>
    <cellStyle name="40% - Accent3 11 3 3 2" xfId="37491" xr:uid="{00000000-0005-0000-0000-00004C6B0000}"/>
    <cellStyle name="40% - Accent3 11 3 4" xfId="26399" xr:uid="{00000000-0005-0000-0000-00004D6B0000}"/>
    <cellStyle name="40% - Accent3 11 4" xfId="2320" xr:uid="{00000000-0005-0000-0000-00004E6B0000}"/>
    <cellStyle name="40% - Accent3 11 4 2" xfId="6903" xr:uid="{00000000-0005-0000-0000-00004F6B0000}"/>
    <cellStyle name="40% - Accent3 11 4 2 2" xfId="18000" xr:uid="{00000000-0005-0000-0000-0000506B0000}"/>
    <cellStyle name="40% - Accent3 11 4 2 2 2" xfId="40264" xr:uid="{00000000-0005-0000-0000-0000516B0000}"/>
    <cellStyle name="40% - Accent3 11 4 2 3" xfId="29172" xr:uid="{00000000-0005-0000-0000-0000526B0000}"/>
    <cellStyle name="40% - Accent3 11 4 3" xfId="13417" xr:uid="{00000000-0005-0000-0000-0000536B0000}"/>
    <cellStyle name="40% - Accent3 11 4 3 2" xfId="35682" xr:uid="{00000000-0005-0000-0000-0000546B0000}"/>
    <cellStyle name="40% - Accent3 11 4 4" xfId="24590" xr:uid="{00000000-0005-0000-0000-0000556B0000}"/>
    <cellStyle name="40% - Accent3 11 5" xfId="5054" xr:uid="{00000000-0005-0000-0000-0000566B0000}"/>
    <cellStyle name="40% - Accent3 11 5 2" xfId="16151" xr:uid="{00000000-0005-0000-0000-0000576B0000}"/>
    <cellStyle name="40% - Accent3 11 5 2 2" xfId="38415" xr:uid="{00000000-0005-0000-0000-0000586B0000}"/>
    <cellStyle name="40% - Accent3 11 5 3" xfId="27323" xr:uid="{00000000-0005-0000-0000-0000596B0000}"/>
    <cellStyle name="40% - Accent3 11 6" xfId="463" xr:uid="{00000000-0005-0000-0000-00005A6B0000}"/>
    <cellStyle name="40% - Accent3 11 6 2" xfId="11579" xr:uid="{00000000-0005-0000-0000-00005B6B0000}"/>
    <cellStyle name="40% - Accent3 11 6 2 2" xfId="33845" xr:uid="{00000000-0005-0000-0000-00005C6B0000}"/>
    <cellStyle name="40% - Accent3 11 6 3" xfId="22753" xr:uid="{00000000-0005-0000-0000-00005D6B0000}"/>
    <cellStyle name="40% - Accent3 11 7" xfId="11356" xr:uid="{00000000-0005-0000-0000-00005E6B0000}"/>
    <cellStyle name="40% - Accent3 11 7 2" xfId="33622" xr:uid="{00000000-0005-0000-0000-00005F6B0000}"/>
    <cellStyle name="40% - Accent3 11 8" xfId="22530" xr:uid="{00000000-0005-0000-0000-0000606B0000}"/>
    <cellStyle name="40% - Accent3 110" xfId="10104" xr:uid="{00000000-0005-0000-0000-0000616B0000}"/>
    <cellStyle name="40% - Accent3 110 2" xfId="21200" xr:uid="{00000000-0005-0000-0000-0000626B0000}"/>
    <cellStyle name="40% - Accent3 110 2 2" xfId="43464" xr:uid="{00000000-0005-0000-0000-0000636B0000}"/>
    <cellStyle name="40% - Accent3 110 3" xfId="32372" xr:uid="{00000000-0005-0000-0000-0000646B0000}"/>
    <cellStyle name="40% - Accent3 111" xfId="10117" xr:uid="{00000000-0005-0000-0000-0000656B0000}"/>
    <cellStyle name="40% - Accent3 111 2" xfId="21213" xr:uid="{00000000-0005-0000-0000-0000666B0000}"/>
    <cellStyle name="40% - Accent3 111 2 2" xfId="43477" xr:uid="{00000000-0005-0000-0000-0000676B0000}"/>
    <cellStyle name="40% - Accent3 111 3" xfId="32385" xr:uid="{00000000-0005-0000-0000-0000686B0000}"/>
    <cellStyle name="40% - Accent3 112" xfId="10130" xr:uid="{00000000-0005-0000-0000-0000696B0000}"/>
    <cellStyle name="40% - Accent3 112 2" xfId="21226" xr:uid="{00000000-0005-0000-0000-00006A6B0000}"/>
    <cellStyle name="40% - Accent3 112 2 2" xfId="43490" xr:uid="{00000000-0005-0000-0000-00006B6B0000}"/>
    <cellStyle name="40% - Accent3 112 3" xfId="32398" xr:uid="{00000000-0005-0000-0000-00006C6B0000}"/>
    <cellStyle name="40% - Accent3 113" xfId="10143" xr:uid="{00000000-0005-0000-0000-00006D6B0000}"/>
    <cellStyle name="40% - Accent3 113 2" xfId="21239" xr:uid="{00000000-0005-0000-0000-00006E6B0000}"/>
    <cellStyle name="40% - Accent3 113 2 2" xfId="43503" xr:uid="{00000000-0005-0000-0000-00006F6B0000}"/>
    <cellStyle name="40% - Accent3 113 3" xfId="32411" xr:uid="{00000000-0005-0000-0000-0000706B0000}"/>
    <cellStyle name="40% - Accent3 114" xfId="10156" xr:uid="{00000000-0005-0000-0000-0000716B0000}"/>
    <cellStyle name="40% - Accent3 114 2" xfId="21252" xr:uid="{00000000-0005-0000-0000-0000726B0000}"/>
    <cellStyle name="40% - Accent3 114 2 2" xfId="43516" xr:uid="{00000000-0005-0000-0000-0000736B0000}"/>
    <cellStyle name="40% - Accent3 114 3" xfId="32424" xr:uid="{00000000-0005-0000-0000-0000746B0000}"/>
    <cellStyle name="40% - Accent3 115" xfId="10169" xr:uid="{00000000-0005-0000-0000-0000756B0000}"/>
    <cellStyle name="40% - Accent3 115 2" xfId="21265" xr:uid="{00000000-0005-0000-0000-0000766B0000}"/>
    <cellStyle name="40% - Accent3 115 2 2" xfId="43529" xr:uid="{00000000-0005-0000-0000-0000776B0000}"/>
    <cellStyle name="40% - Accent3 115 3" xfId="32437" xr:uid="{00000000-0005-0000-0000-0000786B0000}"/>
    <cellStyle name="40% - Accent3 116" xfId="10182" xr:uid="{00000000-0005-0000-0000-0000796B0000}"/>
    <cellStyle name="40% - Accent3 116 2" xfId="21278" xr:uid="{00000000-0005-0000-0000-00007A6B0000}"/>
    <cellStyle name="40% - Accent3 116 2 2" xfId="43542" xr:uid="{00000000-0005-0000-0000-00007B6B0000}"/>
    <cellStyle name="40% - Accent3 116 3" xfId="32450" xr:uid="{00000000-0005-0000-0000-00007C6B0000}"/>
    <cellStyle name="40% - Accent3 117" xfId="10195" xr:uid="{00000000-0005-0000-0000-00007D6B0000}"/>
    <cellStyle name="40% - Accent3 117 2" xfId="21291" xr:uid="{00000000-0005-0000-0000-00007E6B0000}"/>
    <cellStyle name="40% - Accent3 117 2 2" xfId="43555" xr:uid="{00000000-0005-0000-0000-00007F6B0000}"/>
    <cellStyle name="40% - Accent3 117 3" xfId="32463" xr:uid="{00000000-0005-0000-0000-0000806B0000}"/>
    <cellStyle name="40% - Accent3 118" xfId="10208" xr:uid="{00000000-0005-0000-0000-0000816B0000}"/>
    <cellStyle name="40% - Accent3 118 2" xfId="21304" xr:uid="{00000000-0005-0000-0000-0000826B0000}"/>
    <cellStyle name="40% - Accent3 118 2 2" xfId="43568" xr:uid="{00000000-0005-0000-0000-0000836B0000}"/>
    <cellStyle name="40% - Accent3 118 3" xfId="32476" xr:uid="{00000000-0005-0000-0000-0000846B0000}"/>
    <cellStyle name="40% - Accent3 119" xfId="10221" xr:uid="{00000000-0005-0000-0000-0000856B0000}"/>
    <cellStyle name="40% - Accent3 119 2" xfId="21317" xr:uid="{00000000-0005-0000-0000-0000866B0000}"/>
    <cellStyle name="40% - Accent3 119 2 2" xfId="43581" xr:uid="{00000000-0005-0000-0000-0000876B0000}"/>
    <cellStyle name="40% - Accent3 119 3" xfId="32489" xr:uid="{00000000-0005-0000-0000-0000886B0000}"/>
    <cellStyle name="40% - Accent3 12" xfId="248" xr:uid="{00000000-0005-0000-0000-0000896B0000}"/>
    <cellStyle name="40% - Accent3 12 2" xfId="1400" xr:uid="{00000000-0005-0000-0000-00008A6B0000}"/>
    <cellStyle name="40% - Accent3 12 2 2" xfId="3218" xr:uid="{00000000-0005-0000-0000-00008B6B0000}"/>
    <cellStyle name="40% - Accent3 12 2 2 2" xfId="7801" xr:uid="{00000000-0005-0000-0000-00008C6B0000}"/>
    <cellStyle name="40% - Accent3 12 2 2 2 2" xfId="18898" xr:uid="{00000000-0005-0000-0000-00008D6B0000}"/>
    <cellStyle name="40% - Accent3 12 2 2 2 2 2" xfId="41162" xr:uid="{00000000-0005-0000-0000-00008E6B0000}"/>
    <cellStyle name="40% - Accent3 12 2 2 2 3" xfId="30070" xr:uid="{00000000-0005-0000-0000-00008F6B0000}"/>
    <cellStyle name="40% - Accent3 12 2 2 3" xfId="14315" xr:uid="{00000000-0005-0000-0000-0000906B0000}"/>
    <cellStyle name="40% - Accent3 12 2 2 3 2" xfId="36580" xr:uid="{00000000-0005-0000-0000-0000916B0000}"/>
    <cellStyle name="40% - Accent3 12 2 2 4" xfId="25488" xr:uid="{00000000-0005-0000-0000-0000926B0000}"/>
    <cellStyle name="40% - Accent3 12 2 3" xfId="5992" xr:uid="{00000000-0005-0000-0000-0000936B0000}"/>
    <cellStyle name="40% - Accent3 12 2 3 2" xfId="17089" xr:uid="{00000000-0005-0000-0000-0000946B0000}"/>
    <cellStyle name="40% - Accent3 12 2 3 2 2" xfId="39353" xr:uid="{00000000-0005-0000-0000-0000956B0000}"/>
    <cellStyle name="40% - Accent3 12 2 3 3" xfId="28261" xr:uid="{00000000-0005-0000-0000-0000966B0000}"/>
    <cellStyle name="40% - Accent3 12 2 4" xfId="12505" xr:uid="{00000000-0005-0000-0000-0000976B0000}"/>
    <cellStyle name="40% - Accent3 12 2 4 2" xfId="34770" xr:uid="{00000000-0005-0000-0000-0000986B0000}"/>
    <cellStyle name="40% - Accent3 12 2 5" xfId="23678" xr:uid="{00000000-0005-0000-0000-0000996B0000}"/>
    <cellStyle name="40% - Accent3 12 3" xfId="4142" xr:uid="{00000000-0005-0000-0000-00009A6B0000}"/>
    <cellStyle name="40% - Accent3 12 3 2" xfId="8725" xr:uid="{00000000-0005-0000-0000-00009B6B0000}"/>
    <cellStyle name="40% - Accent3 12 3 2 2" xfId="19822" xr:uid="{00000000-0005-0000-0000-00009C6B0000}"/>
    <cellStyle name="40% - Accent3 12 3 2 2 2" xfId="42086" xr:uid="{00000000-0005-0000-0000-00009D6B0000}"/>
    <cellStyle name="40% - Accent3 12 3 2 3" xfId="30994" xr:uid="{00000000-0005-0000-0000-00009E6B0000}"/>
    <cellStyle name="40% - Accent3 12 3 3" xfId="15239" xr:uid="{00000000-0005-0000-0000-00009F6B0000}"/>
    <cellStyle name="40% - Accent3 12 3 3 2" xfId="37504" xr:uid="{00000000-0005-0000-0000-0000A06B0000}"/>
    <cellStyle name="40% - Accent3 12 3 4" xfId="26412" xr:uid="{00000000-0005-0000-0000-0000A16B0000}"/>
    <cellStyle name="40% - Accent3 12 4" xfId="2333" xr:uid="{00000000-0005-0000-0000-0000A26B0000}"/>
    <cellStyle name="40% - Accent3 12 4 2" xfId="6916" xr:uid="{00000000-0005-0000-0000-0000A36B0000}"/>
    <cellStyle name="40% - Accent3 12 4 2 2" xfId="18013" xr:uid="{00000000-0005-0000-0000-0000A46B0000}"/>
    <cellStyle name="40% - Accent3 12 4 2 2 2" xfId="40277" xr:uid="{00000000-0005-0000-0000-0000A56B0000}"/>
    <cellStyle name="40% - Accent3 12 4 2 3" xfId="29185" xr:uid="{00000000-0005-0000-0000-0000A66B0000}"/>
    <cellStyle name="40% - Accent3 12 4 3" xfId="13430" xr:uid="{00000000-0005-0000-0000-0000A76B0000}"/>
    <cellStyle name="40% - Accent3 12 4 3 2" xfId="35695" xr:uid="{00000000-0005-0000-0000-0000A86B0000}"/>
    <cellStyle name="40% - Accent3 12 4 4" xfId="24603" xr:uid="{00000000-0005-0000-0000-0000A96B0000}"/>
    <cellStyle name="40% - Accent3 12 5" xfId="5067" xr:uid="{00000000-0005-0000-0000-0000AA6B0000}"/>
    <cellStyle name="40% - Accent3 12 5 2" xfId="16164" xr:uid="{00000000-0005-0000-0000-0000AB6B0000}"/>
    <cellStyle name="40% - Accent3 12 5 2 2" xfId="38428" xr:uid="{00000000-0005-0000-0000-0000AC6B0000}"/>
    <cellStyle name="40% - Accent3 12 5 3" xfId="27336" xr:uid="{00000000-0005-0000-0000-0000AD6B0000}"/>
    <cellStyle name="40% - Accent3 12 6" xfId="476" xr:uid="{00000000-0005-0000-0000-0000AE6B0000}"/>
    <cellStyle name="40% - Accent3 12 6 2" xfId="11592" xr:uid="{00000000-0005-0000-0000-0000AF6B0000}"/>
    <cellStyle name="40% - Accent3 12 6 2 2" xfId="33858" xr:uid="{00000000-0005-0000-0000-0000B06B0000}"/>
    <cellStyle name="40% - Accent3 12 6 3" xfId="22766" xr:uid="{00000000-0005-0000-0000-0000B16B0000}"/>
    <cellStyle name="40% - Accent3 12 7" xfId="11369" xr:uid="{00000000-0005-0000-0000-0000B26B0000}"/>
    <cellStyle name="40% - Accent3 12 7 2" xfId="33635" xr:uid="{00000000-0005-0000-0000-0000B36B0000}"/>
    <cellStyle name="40% - Accent3 12 8" xfId="22543" xr:uid="{00000000-0005-0000-0000-0000B46B0000}"/>
    <cellStyle name="40% - Accent3 120" xfId="10234" xr:uid="{00000000-0005-0000-0000-0000B56B0000}"/>
    <cellStyle name="40% - Accent3 120 2" xfId="21330" xr:uid="{00000000-0005-0000-0000-0000B66B0000}"/>
    <cellStyle name="40% - Accent3 120 2 2" xfId="43594" xr:uid="{00000000-0005-0000-0000-0000B76B0000}"/>
    <cellStyle name="40% - Accent3 120 3" xfId="32502" xr:uid="{00000000-0005-0000-0000-0000B86B0000}"/>
    <cellStyle name="40% - Accent3 121" xfId="10247" xr:uid="{00000000-0005-0000-0000-0000B96B0000}"/>
    <cellStyle name="40% - Accent3 121 2" xfId="21343" xr:uid="{00000000-0005-0000-0000-0000BA6B0000}"/>
    <cellStyle name="40% - Accent3 121 2 2" xfId="43607" xr:uid="{00000000-0005-0000-0000-0000BB6B0000}"/>
    <cellStyle name="40% - Accent3 121 3" xfId="32515" xr:uid="{00000000-0005-0000-0000-0000BC6B0000}"/>
    <cellStyle name="40% - Accent3 122" xfId="10273" xr:uid="{00000000-0005-0000-0000-0000BD6B0000}"/>
    <cellStyle name="40% - Accent3 122 2" xfId="21369" xr:uid="{00000000-0005-0000-0000-0000BE6B0000}"/>
    <cellStyle name="40% - Accent3 122 2 2" xfId="43633" xr:uid="{00000000-0005-0000-0000-0000BF6B0000}"/>
    <cellStyle name="40% - Accent3 122 3" xfId="32541" xr:uid="{00000000-0005-0000-0000-0000C06B0000}"/>
    <cellStyle name="40% - Accent3 123" xfId="10299" xr:uid="{00000000-0005-0000-0000-0000C16B0000}"/>
    <cellStyle name="40% - Accent3 123 2" xfId="21395" xr:uid="{00000000-0005-0000-0000-0000C26B0000}"/>
    <cellStyle name="40% - Accent3 123 2 2" xfId="43659" xr:uid="{00000000-0005-0000-0000-0000C36B0000}"/>
    <cellStyle name="40% - Accent3 123 3" xfId="32567" xr:uid="{00000000-0005-0000-0000-0000C46B0000}"/>
    <cellStyle name="40% - Accent3 124" xfId="10312" xr:uid="{00000000-0005-0000-0000-0000C56B0000}"/>
    <cellStyle name="40% - Accent3 124 2" xfId="21408" xr:uid="{00000000-0005-0000-0000-0000C66B0000}"/>
    <cellStyle name="40% - Accent3 124 2 2" xfId="43672" xr:uid="{00000000-0005-0000-0000-0000C76B0000}"/>
    <cellStyle name="40% - Accent3 124 3" xfId="32580" xr:uid="{00000000-0005-0000-0000-0000C86B0000}"/>
    <cellStyle name="40% - Accent3 125" xfId="10325" xr:uid="{00000000-0005-0000-0000-0000C96B0000}"/>
    <cellStyle name="40% - Accent3 125 2" xfId="21421" xr:uid="{00000000-0005-0000-0000-0000CA6B0000}"/>
    <cellStyle name="40% - Accent3 125 2 2" xfId="43685" xr:uid="{00000000-0005-0000-0000-0000CB6B0000}"/>
    <cellStyle name="40% - Accent3 125 3" xfId="32593" xr:uid="{00000000-0005-0000-0000-0000CC6B0000}"/>
    <cellStyle name="40% - Accent3 126" xfId="10351" xr:uid="{00000000-0005-0000-0000-0000CD6B0000}"/>
    <cellStyle name="40% - Accent3 126 2" xfId="21447" xr:uid="{00000000-0005-0000-0000-0000CE6B0000}"/>
    <cellStyle name="40% - Accent3 126 2 2" xfId="43711" xr:uid="{00000000-0005-0000-0000-0000CF6B0000}"/>
    <cellStyle name="40% - Accent3 126 3" xfId="32619" xr:uid="{00000000-0005-0000-0000-0000D06B0000}"/>
    <cellStyle name="40% - Accent3 127" xfId="10377" xr:uid="{00000000-0005-0000-0000-0000D16B0000}"/>
    <cellStyle name="40% - Accent3 127 2" xfId="21473" xr:uid="{00000000-0005-0000-0000-0000D26B0000}"/>
    <cellStyle name="40% - Accent3 127 2 2" xfId="43737" xr:uid="{00000000-0005-0000-0000-0000D36B0000}"/>
    <cellStyle name="40% - Accent3 127 3" xfId="32645" xr:uid="{00000000-0005-0000-0000-0000D46B0000}"/>
    <cellStyle name="40% - Accent3 128" xfId="10403" xr:uid="{00000000-0005-0000-0000-0000D56B0000}"/>
    <cellStyle name="40% - Accent3 128 2" xfId="21499" xr:uid="{00000000-0005-0000-0000-0000D66B0000}"/>
    <cellStyle name="40% - Accent3 128 2 2" xfId="43763" xr:uid="{00000000-0005-0000-0000-0000D76B0000}"/>
    <cellStyle name="40% - Accent3 128 3" xfId="32671" xr:uid="{00000000-0005-0000-0000-0000D86B0000}"/>
    <cellStyle name="40% - Accent3 129" xfId="10429" xr:uid="{00000000-0005-0000-0000-0000D96B0000}"/>
    <cellStyle name="40% - Accent3 129 2" xfId="21525" xr:uid="{00000000-0005-0000-0000-0000DA6B0000}"/>
    <cellStyle name="40% - Accent3 129 2 2" xfId="43789" xr:uid="{00000000-0005-0000-0000-0000DB6B0000}"/>
    <cellStyle name="40% - Accent3 129 3" xfId="32697" xr:uid="{00000000-0005-0000-0000-0000DC6B0000}"/>
    <cellStyle name="40% - Accent3 13" xfId="261" xr:uid="{00000000-0005-0000-0000-0000DD6B0000}"/>
    <cellStyle name="40% - Accent3 13 2" xfId="1413" xr:uid="{00000000-0005-0000-0000-0000DE6B0000}"/>
    <cellStyle name="40% - Accent3 13 2 2" xfId="3231" xr:uid="{00000000-0005-0000-0000-0000DF6B0000}"/>
    <cellStyle name="40% - Accent3 13 2 2 2" xfId="7814" xr:uid="{00000000-0005-0000-0000-0000E06B0000}"/>
    <cellStyle name="40% - Accent3 13 2 2 2 2" xfId="18911" xr:uid="{00000000-0005-0000-0000-0000E16B0000}"/>
    <cellStyle name="40% - Accent3 13 2 2 2 2 2" xfId="41175" xr:uid="{00000000-0005-0000-0000-0000E26B0000}"/>
    <cellStyle name="40% - Accent3 13 2 2 2 3" xfId="30083" xr:uid="{00000000-0005-0000-0000-0000E36B0000}"/>
    <cellStyle name="40% - Accent3 13 2 2 3" xfId="14328" xr:uid="{00000000-0005-0000-0000-0000E46B0000}"/>
    <cellStyle name="40% - Accent3 13 2 2 3 2" xfId="36593" xr:uid="{00000000-0005-0000-0000-0000E56B0000}"/>
    <cellStyle name="40% - Accent3 13 2 2 4" xfId="25501" xr:uid="{00000000-0005-0000-0000-0000E66B0000}"/>
    <cellStyle name="40% - Accent3 13 2 3" xfId="6005" xr:uid="{00000000-0005-0000-0000-0000E76B0000}"/>
    <cellStyle name="40% - Accent3 13 2 3 2" xfId="17102" xr:uid="{00000000-0005-0000-0000-0000E86B0000}"/>
    <cellStyle name="40% - Accent3 13 2 3 2 2" xfId="39366" xr:uid="{00000000-0005-0000-0000-0000E96B0000}"/>
    <cellStyle name="40% - Accent3 13 2 3 3" xfId="28274" xr:uid="{00000000-0005-0000-0000-0000EA6B0000}"/>
    <cellStyle name="40% - Accent3 13 2 4" xfId="12518" xr:uid="{00000000-0005-0000-0000-0000EB6B0000}"/>
    <cellStyle name="40% - Accent3 13 2 4 2" xfId="34783" xr:uid="{00000000-0005-0000-0000-0000EC6B0000}"/>
    <cellStyle name="40% - Accent3 13 2 5" xfId="23691" xr:uid="{00000000-0005-0000-0000-0000ED6B0000}"/>
    <cellStyle name="40% - Accent3 13 3" xfId="4155" xr:uid="{00000000-0005-0000-0000-0000EE6B0000}"/>
    <cellStyle name="40% - Accent3 13 3 2" xfId="8738" xr:uid="{00000000-0005-0000-0000-0000EF6B0000}"/>
    <cellStyle name="40% - Accent3 13 3 2 2" xfId="19835" xr:uid="{00000000-0005-0000-0000-0000F06B0000}"/>
    <cellStyle name="40% - Accent3 13 3 2 2 2" xfId="42099" xr:uid="{00000000-0005-0000-0000-0000F16B0000}"/>
    <cellStyle name="40% - Accent3 13 3 2 3" xfId="31007" xr:uid="{00000000-0005-0000-0000-0000F26B0000}"/>
    <cellStyle name="40% - Accent3 13 3 3" xfId="15252" xr:uid="{00000000-0005-0000-0000-0000F36B0000}"/>
    <cellStyle name="40% - Accent3 13 3 3 2" xfId="37517" xr:uid="{00000000-0005-0000-0000-0000F46B0000}"/>
    <cellStyle name="40% - Accent3 13 3 4" xfId="26425" xr:uid="{00000000-0005-0000-0000-0000F56B0000}"/>
    <cellStyle name="40% - Accent3 13 4" xfId="2346" xr:uid="{00000000-0005-0000-0000-0000F66B0000}"/>
    <cellStyle name="40% - Accent3 13 4 2" xfId="6929" xr:uid="{00000000-0005-0000-0000-0000F76B0000}"/>
    <cellStyle name="40% - Accent3 13 4 2 2" xfId="18026" xr:uid="{00000000-0005-0000-0000-0000F86B0000}"/>
    <cellStyle name="40% - Accent3 13 4 2 2 2" xfId="40290" xr:uid="{00000000-0005-0000-0000-0000F96B0000}"/>
    <cellStyle name="40% - Accent3 13 4 2 3" xfId="29198" xr:uid="{00000000-0005-0000-0000-0000FA6B0000}"/>
    <cellStyle name="40% - Accent3 13 4 3" xfId="13443" xr:uid="{00000000-0005-0000-0000-0000FB6B0000}"/>
    <cellStyle name="40% - Accent3 13 4 3 2" xfId="35708" xr:uid="{00000000-0005-0000-0000-0000FC6B0000}"/>
    <cellStyle name="40% - Accent3 13 4 4" xfId="24616" xr:uid="{00000000-0005-0000-0000-0000FD6B0000}"/>
    <cellStyle name="40% - Accent3 13 5" xfId="5080" xr:uid="{00000000-0005-0000-0000-0000FE6B0000}"/>
    <cellStyle name="40% - Accent3 13 5 2" xfId="16177" xr:uid="{00000000-0005-0000-0000-0000FF6B0000}"/>
    <cellStyle name="40% - Accent3 13 5 2 2" xfId="38441" xr:uid="{00000000-0005-0000-0000-0000006C0000}"/>
    <cellStyle name="40% - Accent3 13 5 3" xfId="27349" xr:uid="{00000000-0005-0000-0000-0000016C0000}"/>
    <cellStyle name="40% - Accent3 13 6" xfId="489" xr:uid="{00000000-0005-0000-0000-0000026C0000}"/>
    <cellStyle name="40% - Accent3 13 6 2" xfId="11605" xr:uid="{00000000-0005-0000-0000-0000036C0000}"/>
    <cellStyle name="40% - Accent3 13 6 2 2" xfId="33871" xr:uid="{00000000-0005-0000-0000-0000046C0000}"/>
    <cellStyle name="40% - Accent3 13 6 3" xfId="22779" xr:uid="{00000000-0005-0000-0000-0000056C0000}"/>
    <cellStyle name="40% - Accent3 13 7" xfId="11382" xr:uid="{00000000-0005-0000-0000-0000066C0000}"/>
    <cellStyle name="40% - Accent3 13 7 2" xfId="33648" xr:uid="{00000000-0005-0000-0000-0000076C0000}"/>
    <cellStyle name="40% - Accent3 13 8" xfId="22556" xr:uid="{00000000-0005-0000-0000-0000086C0000}"/>
    <cellStyle name="40% - Accent3 130" xfId="10455" xr:uid="{00000000-0005-0000-0000-0000096C0000}"/>
    <cellStyle name="40% - Accent3 130 2" xfId="21551" xr:uid="{00000000-0005-0000-0000-00000A6C0000}"/>
    <cellStyle name="40% - Accent3 130 2 2" xfId="43815" xr:uid="{00000000-0005-0000-0000-00000B6C0000}"/>
    <cellStyle name="40% - Accent3 130 3" xfId="32723" xr:uid="{00000000-0005-0000-0000-00000C6C0000}"/>
    <cellStyle name="40% - Accent3 131" xfId="10481" xr:uid="{00000000-0005-0000-0000-00000D6C0000}"/>
    <cellStyle name="40% - Accent3 131 2" xfId="21577" xr:uid="{00000000-0005-0000-0000-00000E6C0000}"/>
    <cellStyle name="40% - Accent3 131 2 2" xfId="43841" xr:uid="{00000000-0005-0000-0000-00000F6C0000}"/>
    <cellStyle name="40% - Accent3 131 3" xfId="32749" xr:uid="{00000000-0005-0000-0000-0000106C0000}"/>
    <cellStyle name="40% - Accent3 132" xfId="10507" xr:uid="{00000000-0005-0000-0000-0000116C0000}"/>
    <cellStyle name="40% - Accent3 132 2" xfId="21603" xr:uid="{00000000-0005-0000-0000-0000126C0000}"/>
    <cellStyle name="40% - Accent3 132 2 2" xfId="43867" xr:uid="{00000000-0005-0000-0000-0000136C0000}"/>
    <cellStyle name="40% - Accent3 132 3" xfId="32775" xr:uid="{00000000-0005-0000-0000-0000146C0000}"/>
    <cellStyle name="40% - Accent3 133" xfId="10533" xr:uid="{00000000-0005-0000-0000-0000156C0000}"/>
    <cellStyle name="40% - Accent3 133 2" xfId="21629" xr:uid="{00000000-0005-0000-0000-0000166C0000}"/>
    <cellStyle name="40% - Accent3 133 2 2" xfId="43893" xr:uid="{00000000-0005-0000-0000-0000176C0000}"/>
    <cellStyle name="40% - Accent3 133 3" xfId="32801" xr:uid="{00000000-0005-0000-0000-0000186C0000}"/>
    <cellStyle name="40% - Accent3 134" xfId="10546" xr:uid="{00000000-0005-0000-0000-0000196C0000}"/>
    <cellStyle name="40% - Accent3 134 2" xfId="21642" xr:uid="{00000000-0005-0000-0000-00001A6C0000}"/>
    <cellStyle name="40% - Accent3 134 2 2" xfId="43906" xr:uid="{00000000-0005-0000-0000-00001B6C0000}"/>
    <cellStyle name="40% - Accent3 134 3" xfId="32814" xr:uid="{00000000-0005-0000-0000-00001C6C0000}"/>
    <cellStyle name="40% - Accent3 135" xfId="10559" xr:uid="{00000000-0005-0000-0000-00001D6C0000}"/>
    <cellStyle name="40% - Accent3 135 2" xfId="21655" xr:uid="{00000000-0005-0000-0000-00001E6C0000}"/>
    <cellStyle name="40% - Accent3 135 2 2" xfId="43919" xr:uid="{00000000-0005-0000-0000-00001F6C0000}"/>
    <cellStyle name="40% - Accent3 135 3" xfId="32827" xr:uid="{00000000-0005-0000-0000-0000206C0000}"/>
    <cellStyle name="40% - Accent3 136" xfId="10572" xr:uid="{00000000-0005-0000-0000-0000216C0000}"/>
    <cellStyle name="40% - Accent3 136 2" xfId="21668" xr:uid="{00000000-0005-0000-0000-0000226C0000}"/>
    <cellStyle name="40% - Accent3 136 2 2" xfId="43932" xr:uid="{00000000-0005-0000-0000-0000236C0000}"/>
    <cellStyle name="40% - Accent3 136 3" xfId="32840" xr:uid="{00000000-0005-0000-0000-0000246C0000}"/>
    <cellStyle name="40% - Accent3 137" xfId="10585" xr:uid="{00000000-0005-0000-0000-0000256C0000}"/>
    <cellStyle name="40% - Accent3 137 2" xfId="21681" xr:uid="{00000000-0005-0000-0000-0000266C0000}"/>
    <cellStyle name="40% - Accent3 137 2 2" xfId="43945" xr:uid="{00000000-0005-0000-0000-0000276C0000}"/>
    <cellStyle name="40% - Accent3 137 3" xfId="32853" xr:uid="{00000000-0005-0000-0000-0000286C0000}"/>
    <cellStyle name="40% - Accent3 138" xfId="10611" xr:uid="{00000000-0005-0000-0000-0000296C0000}"/>
    <cellStyle name="40% - Accent3 138 2" xfId="21707" xr:uid="{00000000-0005-0000-0000-00002A6C0000}"/>
    <cellStyle name="40% - Accent3 138 2 2" xfId="43971" xr:uid="{00000000-0005-0000-0000-00002B6C0000}"/>
    <cellStyle name="40% - Accent3 138 3" xfId="32879" xr:uid="{00000000-0005-0000-0000-00002C6C0000}"/>
    <cellStyle name="40% - Accent3 139" xfId="10624" xr:uid="{00000000-0005-0000-0000-00002D6C0000}"/>
    <cellStyle name="40% - Accent3 139 2" xfId="21720" xr:uid="{00000000-0005-0000-0000-00002E6C0000}"/>
    <cellStyle name="40% - Accent3 139 2 2" xfId="43984" xr:uid="{00000000-0005-0000-0000-00002F6C0000}"/>
    <cellStyle name="40% - Accent3 139 3" xfId="32892" xr:uid="{00000000-0005-0000-0000-0000306C0000}"/>
    <cellStyle name="40% - Accent3 14" xfId="300" xr:uid="{00000000-0005-0000-0000-0000316C0000}"/>
    <cellStyle name="40% - Accent3 14 2" xfId="1426" xr:uid="{00000000-0005-0000-0000-0000326C0000}"/>
    <cellStyle name="40% - Accent3 14 2 2" xfId="3244" xr:uid="{00000000-0005-0000-0000-0000336C0000}"/>
    <cellStyle name="40% - Accent3 14 2 2 2" xfId="7827" xr:uid="{00000000-0005-0000-0000-0000346C0000}"/>
    <cellStyle name="40% - Accent3 14 2 2 2 2" xfId="18924" xr:uid="{00000000-0005-0000-0000-0000356C0000}"/>
    <cellStyle name="40% - Accent3 14 2 2 2 2 2" xfId="41188" xr:uid="{00000000-0005-0000-0000-0000366C0000}"/>
    <cellStyle name="40% - Accent3 14 2 2 2 3" xfId="30096" xr:uid="{00000000-0005-0000-0000-0000376C0000}"/>
    <cellStyle name="40% - Accent3 14 2 2 3" xfId="14341" xr:uid="{00000000-0005-0000-0000-0000386C0000}"/>
    <cellStyle name="40% - Accent3 14 2 2 3 2" xfId="36606" xr:uid="{00000000-0005-0000-0000-0000396C0000}"/>
    <cellStyle name="40% - Accent3 14 2 2 4" xfId="25514" xr:uid="{00000000-0005-0000-0000-00003A6C0000}"/>
    <cellStyle name="40% - Accent3 14 2 3" xfId="6018" xr:uid="{00000000-0005-0000-0000-00003B6C0000}"/>
    <cellStyle name="40% - Accent3 14 2 3 2" xfId="17115" xr:uid="{00000000-0005-0000-0000-00003C6C0000}"/>
    <cellStyle name="40% - Accent3 14 2 3 2 2" xfId="39379" xr:uid="{00000000-0005-0000-0000-00003D6C0000}"/>
    <cellStyle name="40% - Accent3 14 2 3 3" xfId="28287" xr:uid="{00000000-0005-0000-0000-00003E6C0000}"/>
    <cellStyle name="40% - Accent3 14 2 4" xfId="12531" xr:uid="{00000000-0005-0000-0000-00003F6C0000}"/>
    <cellStyle name="40% - Accent3 14 2 4 2" xfId="34796" xr:uid="{00000000-0005-0000-0000-0000406C0000}"/>
    <cellStyle name="40% - Accent3 14 2 5" xfId="23704" xr:uid="{00000000-0005-0000-0000-0000416C0000}"/>
    <cellStyle name="40% - Accent3 14 3" xfId="4168" xr:uid="{00000000-0005-0000-0000-0000426C0000}"/>
    <cellStyle name="40% - Accent3 14 3 2" xfId="8751" xr:uid="{00000000-0005-0000-0000-0000436C0000}"/>
    <cellStyle name="40% - Accent3 14 3 2 2" xfId="19848" xr:uid="{00000000-0005-0000-0000-0000446C0000}"/>
    <cellStyle name="40% - Accent3 14 3 2 2 2" xfId="42112" xr:uid="{00000000-0005-0000-0000-0000456C0000}"/>
    <cellStyle name="40% - Accent3 14 3 2 3" xfId="31020" xr:uid="{00000000-0005-0000-0000-0000466C0000}"/>
    <cellStyle name="40% - Accent3 14 3 3" xfId="15265" xr:uid="{00000000-0005-0000-0000-0000476C0000}"/>
    <cellStyle name="40% - Accent3 14 3 3 2" xfId="37530" xr:uid="{00000000-0005-0000-0000-0000486C0000}"/>
    <cellStyle name="40% - Accent3 14 3 4" xfId="26438" xr:uid="{00000000-0005-0000-0000-0000496C0000}"/>
    <cellStyle name="40% - Accent3 14 4" xfId="2359" xr:uid="{00000000-0005-0000-0000-00004A6C0000}"/>
    <cellStyle name="40% - Accent3 14 4 2" xfId="6942" xr:uid="{00000000-0005-0000-0000-00004B6C0000}"/>
    <cellStyle name="40% - Accent3 14 4 2 2" xfId="18039" xr:uid="{00000000-0005-0000-0000-00004C6C0000}"/>
    <cellStyle name="40% - Accent3 14 4 2 2 2" xfId="40303" xr:uid="{00000000-0005-0000-0000-00004D6C0000}"/>
    <cellStyle name="40% - Accent3 14 4 2 3" xfId="29211" xr:uid="{00000000-0005-0000-0000-00004E6C0000}"/>
    <cellStyle name="40% - Accent3 14 4 3" xfId="13456" xr:uid="{00000000-0005-0000-0000-00004F6C0000}"/>
    <cellStyle name="40% - Accent3 14 4 3 2" xfId="35721" xr:uid="{00000000-0005-0000-0000-0000506C0000}"/>
    <cellStyle name="40% - Accent3 14 4 4" xfId="24629" xr:uid="{00000000-0005-0000-0000-0000516C0000}"/>
    <cellStyle name="40% - Accent3 14 5" xfId="5093" xr:uid="{00000000-0005-0000-0000-0000526C0000}"/>
    <cellStyle name="40% - Accent3 14 5 2" xfId="16190" xr:uid="{00000000-0005-0000-0000-0000536C0000}"/>
    <cellStyle name="40% - Accent3 14 5 2 2" xfId="38454" xr:uid="{00000000-0005-0000-0000-0000546C0000}"/>
    <cellStyle name="40% - Accent3 14 5 3" xfId="27362" xr:uid="{00000000-0005-0000-0000-0000556C0000}"/>
    <cellStyle name="40% - Accent3 14 6" xfId="502" xr:uid="{00000000-0005-0000-0000-0000566C0000}"/>
    <cellStyle name="40% - Accent3 14 6 2" xfId="11618" xr:uid="{00000000-0005-0000-0000-0000576C0000}"/>
    <cellStyle name="40% - Accent3 14 6 2 2" xfId="33884" xr:uid="{00000000-0005-0000-0000-0000586C0000}"/>
    <cellStyle name="40% - Accent3 14 6 3" xfId="22792" xr:uid="{00000000-0005-0000-0000-0000596C0000}"/>
    <cellStyle name="40% - Accent3 14 7" xfId="11421" xr:uid="{00000000-0005-0000-0000-00005A6C0000}"/>
    <cellStyle name="40% - Accent3 14 7 2" xfId="33687" xr:uid="{00000000-0005-0000-0000-00005B6C0000}"/>
    <cellStyle name="40% - Accent3 14 8" xfId="22595" xr:uid="{00000000-0005-0000-0000-00005C6C0000}"/>
    <cellStyle name="40% - Accent3 140" xfId="10637" xr:uid="{00000000-0005-0000-0000-00005D6C0000}"/>
    <cellStyle name="40% - Accent3 140 2" xfId="21733" xr:uid="{00000000-0005-0000-0000-00005E6C0000}"/>
    <cellStyle name="40% - Accent3 140 2 2" xfId="43997" xr:uid="{00000000-0005-0000-0000-00005F6C0000}"/>
    <cellStyle name="40% - Accent3 140 3" xfId="32905" xr:uid="{00000000-0005-0000-0000-0000606C0000}"/>
    <cellStyle name="40% - Accent3 141" xfId="10650" xr:uid="{00000000-0005-0000-0000-0000616C0000}"/>
    <cellStyle name="40% - Accent3 141 2" xfId="21746" xr:uid="{00000000-0005-0000-0000-0000626C0000}"/>
    <cellStyle name="40% - Accent3 141 2 2" xfId="44010" xr:uid="{00000000-0005-0000-0000-0000636C0000}"/>
    <cellStyle name="40% - Accent3 141 3" xfId="32918" xr:uid="{00000000-0005-0000-0000-0000646C0000}"/>
    <cellStyle name="40% - Accent3 142" xfId="10663" xr:uid="{00000000-0005-0000-0000-0000656C0000}"/>
    <cellStyle name="40% - Accent3 142 2" xfId="21759" xr:uid="{00000000-0005-0000-0000-0000666C0000}"/>
    <cellStyle name="40% - Accent3 142 2 2" xfId="44023" xr:uid="{00000000-0005-0000-0000-0000676C0000}"/>
    <cellStyle name="40% - Accent3 142 3" xfId="32931" xr:uid="{00000000-0005-0000-0000-0000686C0000}"/>
    <cellStyle name="40% - Accent3 143" xfId="10676" xr:uid="{00000000-0005-0000-0000-0000696C0000}"/>
    <cellStyle name="40% - Accent3 143 2" xfId="21772" xr:uid="{00000000-0005-0000-0000-00006A6C0000}"/>
    <cellStyle name="40% - Accent3 143 2 2" xfId="44036" xr:uid="{00000000-0005-0000-0000-00006B6C0000}"/>
    <cellStyle name="40% - Accent3 143 3" xfId="32944" xr:uid="{00000000-0005-0000-0000-00006C6C0000}"/>
    <cellStyle name="40% - Accent3 144" xfId="10689" xr:uid="{00000000-0005-0000-0000-00006D6C0000}"/>
    <cellStyle name="40% - Accent3 144 2" xfId="21785" xr:uid="{00000000-0005-0000-0000-00006E6C0000}"/>
    <cellStyle name="40% - Accent3 144 2 2" xfId="44049" xr:uid="{00000000-0005-0000-0000-00006F6C0000}"/>
    <cellStyle name="40% - Accent3 144 3" xfId="32957" xr:uid="{00000000-0005-0000-0000-0000706C0000}"/>
    <cellStyle name="40% - Accent3 145" xfId="10702" xr:uid="{00000000-0005-0000-0000-0000716C0000}"/>
    <cellStyle name="40% - Accent3 145 2" xfId="21798" xr:uid="{00000000-0005-0000-0000-0000726C0000}"/>
    <cellStyle name="40% - Accent3 145 2 2" xfId="44062" xr:uid="{00000000-0005-0000-0000-0000736C0000}"/>
    <cellStyle name="40% - Accent3 145 3" xfId="32970" xr:uid="{00000000-0005-0000-0000-0000746C0000}"/>
    <cellStyle name="40% - Accent3 146" xfId="10715" xr:uid="{00000000-0005-0000-0000-0000756C0000}"/>
    <cellStyle name="40% - Accent3 146 2" xfId="21811" xr:uid="{00000000-0005-0000-0000-0000766C0000}"/>
    <cellStyle name="40% - Accent3 146 2 2" xfId="44075" xr:uid="{00000000-0005-0000-0000-0000776C0000}"/>
    <cellStyle name="40% - Accent3 146 3" xfId="32983" xr:uid="{00000000-0005-0000-0000-0000786C0000}"/>
    <cellStyle name="40% - Accent3 147" xfId="10728" xr:uid="{00000000-0005-0000-0000-0000796C0000}"/>
    <cellStyle name="40% - Accent3 147 2" xfId="21824" xr:uid="{00000000-0005-0000-0000-00007A6C0000}"/>
    <cellStyle name="40% - Accent3 147 2 2" xfId="44088" xr:uid="{00000000-0005-0000-0000-00007B6C0000}"/>
    <cellStyle name="40% - Accent3 147 3" xfId="32996" xr:uid="{00000000-0005-0000-0000-00007C6C0000}"/>
    <cellStyle name="40% - Accent3 148" xfId="10741" xr:uid="{00000000-0005-0000-0000-00007D6C0000}"/>
    <cellStyle name="40% - Accent3 148 2" xfId="21837" xr:uid="{00000000-0005-0000-0000-00007E6C0000}"/>
    <cellStyle name="40% - Accent3 148 2 2" xfId="44101" xr:uid="{00000000-0005-0000-0000-00007F6C0000}"/>
    <cellStyle name="40% - Accent3 148 3" xfId="33009" xr:uid="{00000000-0005-0000-0000-0000806C0000}"/>
    <cellStyle name="40% - Accent3 149" xfId="10754" xr:uid="{00000000-0005-0000-0000-0000816C0000}"/>
    <cellStyle name="40% - Accent3 149 2" xfId="21850" xr:uid="{00000000-0005-0000-0000-0000826C0000}"/>
    <cellStyle name="40% - Accent3 149 2 2" xfId="44114" xr:uid="{00000000-0005-0000-0000-0000836C0000}"/>
    <cellStyle name="40% - Accent3 149 3" xfId="33022" xr:uid="{00000000-0005-0000-0000-0000846C0000}"/>
    <cellStyle name="40% - Accent3 15" xfId="327" xr:uid="{00000000-0005-0000-0000-0000856C0000}"/>
    <cellStyle name="40% - Accent3 15 2" xfId="1439" xr:uid="{00000000-0005-0000-0000-0000866C0000}"/>
    <cellStyle name="40% - Accent3 15 2 2" xfId="3257" xr:uid="{00000000-0005-0000-0000-0000876C0000}"/>
    <cellStyle name="40% - Accent3 15 2 2 2" xfId="7840" xr:uid="{00000000-0005-0000-0000-0000886C0000}"/>
    <cellStyle name="40% - Accent3 15 2 2 2 2" xfId="18937" xr:uid="{00000000-0005-0000-0000-0000896C0000}"/>
    <cellStyle name="40% - Accent3 15 2 2 2 2 2" xfId="41201" xr:uid="{00000000-0005-0000-0000-00008A6C0000}"/>
    <cellStyle name="40% - Accent3 15 2 2 2 3" xfId="30109" xr:uid="{00000000-0005-0000-0000-00008B6C0000}"/>
    <cellStyle name="40% - Accent3 15 2 2 3" xfId="14354" xr:uid="{00000000-0005-0000-0000-00008C6C0000}"/>
    <cellStyle name="40% - Accent3 15 2 2 3 2" xfId="36619" xr:uid="{00000000-0005-0000-0000-00008D6C0000}"/>
    <cellStyle name="40% - Accent3 15 2 2 4" xfId="25527" xr:uid="{00000000-0005-0000-0000-00008E6C0000}"/>
    <cellStyle name="40% - Accent3 15 2 3" xfId="6031" xr:uid="{00000000-0005-0000-0000-00008F6C0000}"/>
    <cellStyle name="40% - Accent3 15 2 3 2" xfId="17128" xr:uid="{00000000-0005-0000-0000-0000906C0000}"/>
    <cellStyle name="40% - Accent3 15 2 3 2 2" xfId="39392" xr:uid="{00000000-0005-0000-0000-0000916C0000}"/>
    <cellStyle name="40% - Accent3 15 2 3 3" xfId="28300" xr:uid="{00000000-0005-0000-0000-0000926C0000}"/>
    <cellStyle name="40% - Accent3 15 2 4" xfId="12544" xr:uid="{00000000-0005-0000-0000-0000936C0000}"/>
    <cellStyle name="40% - Accent3 15 2 4 2" xfId="34809" xr:uid="{00000000-0005-0000-0000-0000946C0000}"/>
    <cellStyle name="40% - Accent3 15 2 5" xfId="23717" xr:uid="{00000000-0005-0000-0000-0000956C0000}"/>
    <cellStyle name="40% - Accent3 15 3" xfId="4181" xr:uid="{00000000-0005-0000-0000-0000966C0000}"/>
    <cellStyle name="40% - Accent3 15 3 2" xfId="8764" xr:uid="{00000000-0005-0000-0000-0000976C0000}"/>
    <cellStyle name="40% - Accent3 15 3 2 2" xfId="19861" xr:uid="{00000000-0005-0000-0000-0000986C0000}"/>
    <cellStyle name="40% - Accent3 15 3 2 2 2" xfId="42125" xr:uid="{00000000-0005-0000-0000-0000996C0000}"/>
    <cellStyle name="40% - Accent3 15 3 2 3" xfId="31033" xr:uid="{00000000-0005-0000-0000-00009A6C0000}"/>
    <cellStyle name="40% - Accent3 15 3 3" xfId="15278" xr:uid="{00000000-0005-0000-0000-00009B6C0000}"/>
    <cellStyle name="40% - Accent3 15 3 3 2" xfId="37543" xr:uid="{00000000-0005-0000-0000-00009C6C0000}"/>
    <cellStyle name="40% - Accent3 15 3 4" xfId="26451" xr:uid="{00000000-0005-0000-0000-00009D6C0000}"/>
    <cellStyle name="40% - Accent3 15 4" xfId="2372" xr:uid="{00000000-0005-0000-0000-00009E6C0000}"/>
    <cellStyle name="40% - Accent3 15 4 2" xfId="6955" xr:uid="{00000000-0005-0000-0000-00009F6C0000}"/>
    <cellStyle name="40% - Accent3 15 4 2 2" xfId="18052" xr:uid="{00000000-0005-0000-0000-0000A06C0000}"/>
    <cellStyle name="40% - Accent3 15 4 2 2 2" xfId="40316" xr:uid="{00000000-0005-0000-0000-0000A16C0000}"/>
    <cellStyle name="40% - Accent3 15 4 2 3" xfId="29224" xr:uid="{00000000-0005-0000-0000-0000A26C0000}"/>
    <cellStyle name="40% - Accent3 15 4 3" xfId="13469" xr:uid="{00000000-0005-0000-0000-0000A36C0000}"/>
    <cellStyle name="40% - Accent3 15 4 3 2" xfId="35734" xr:uid="{00000000-0005-0000-0000-0000A46C0000}"/>
    <cellStyle name="40% - Accent3 15 4 4" xfId="24642" xr:uid="{00000000-0005-0000-0000-0000A56C0000}"/>
    <cellStyle name="40% - Accent3 15 5" xfId="5106" xr:uid="{00000000-0005-0000-0000-0000A66C0000}"/>
    <cellStyle name="40% - Accent3 15 5 2" xfId="16203" xr:uid="{00000000-0005-0000-0000-0000A76C0000}"/>
    <cellStyle name="40% - Accent3 15 5 2 2" xfId="38467" xr:uid="{00000000-0005-0000-0000-0000A86C0000}"/>
    <cellStyle name="40% - Accent3 15 5 3" xfId="27375" xr:uid="{00000000-0005-0000-0000-0000A96C0000}"/>
    <cellStyle name="40% - Accent3 15 6" xfId="11448" xr:uid="{00000000-0005-0000-0000-0000AA6C0000}"/>
    <cellStyle name="40% - Accent3 15 6 2" xfId="33714" xr:uid="{00000000-0005-0000-0000-0000AB6C0000}"/>
    <cellStyle name="40% - Accent3 15 7" xfId="22622" xr:uid="{00000000-0005-0000-0000-0000AC6C0000}"/>
    <cellStyle name="40% - Accent3 150" xfId="10767" xr:uid="{00000000-0005-0000-0000-0000AD6C0000}"/>
    <cellStyle name="40% - Accent3 150 2" xfId="21863" xr:uid="{00000000-0005-0000-0000-0000AE6C0000}"/>
    <cellStyle name="40% - Accent3 150 2 2" xfId="44127" xr:uid="{00000000-0005-0000-0000-0000AF6C0000}"/>
    <cellStyle name="40% - Accent3 150 3" xfId="33035" xr:uid="{00000000-0005-0000-0000-0000B06C0000}"/>
    <cellStyle name="40% - Accent3 151" xfId="10793" xr:uid="{00000000-0005-0000-0000-0000B16C0000}"/>
    <cellStyle name="40% - Accent3 151 2" xfId="21889" xr:uid="{00000000-0005-0000-0000-0000B26C0000}"/>
    <cellStyle name="40% - Accent3 151 2 2" xfId="44153" xr:uid="{00000000-0005-0000-0000-0000B36C0000}"/>
    <cellStyle name="40% - Accent3 151 3" xfId="33061" xr:uid="{00000000-0005-0000-0000-0000B46C0000}"/>
    <cellStyle name="40% - Accent3 152" xfId="10806" xr:uid="{00000000-0005-0000-0000-0000B56C0000}"/>
    <cellStyle name="40% - Accent3 152 2" xfId="21902" xr:uid="{00000000-0005-0000-0000-0000B66C0000}"/>
    <cellStyle name="40% - Accent3 152 2 2" xfId="44166" xr:uid="{00000000-0005-0000-0000-0000B76C0000}"/>
    <cellStyle name="40% - Accent3 152 3" xfId="33074" xr:uid="{00000000-0005-0000-0000-0000B86C0000}"/>
    <cellStyle name="40% - Accent3 153" xfId="10819" xr:uid="{00000000-0005-0000-0000-0000B96C0000}"/>
    <cellStyle name="40% - Accent3 153 2" xfId="21915" xr:uid="{00000000-0005-0000-0000-0000BA6C0000}"/>
    <cellStyle name="40% - Accent3 153 2 2" xfId="44179" xr:uid="{00000000-0005-0000-0000-0000BB6C0000}"/>
    <cellStyle name="40% - Accent3 153 3" xfId="33087" xr:uid="{00000000-0005-0000-0000-0000BC6C0000}"/>
    <cellStyle name="40% - Accent3 154" xfId="10832" xr:uid="{00000000-0005-0000-0000-0000BD6C0000}"/>
    <cellStyle name="40% - Accent3 154 2" xfId="21928" xr:uid="{00000000-0005-0000-0000-0000BE6C0000}"/>
    <cellStyle name="40% - Accent3 154 2 2" xfId="44192" xr:uid="{00000000-0005-0000-0000-0000BF6C0000}"/>
    <cellStyle name="40% - Accent3 154 3" xfId="33100" xr:uid="{00000000-0005-0000-0000-0000C06C0000}"/>
    <cellStyle name="40% - Accent3 155" xfId="10845" xr:uid="{00000000-0005-0000-0000-0000C16C0000}"/>
    <cellStyle name="40% - Accent3 155 2" xfId="33113" xr:uid="{00000000-0005-0000-0000-0000C26C0000}"/>
    <cellStyle name="40% - Accent3 156" xfId="10858" xr:uid="{00000000-0005-0000-0000-0000C36C0000}"/>
    <cellStyle name="40% - Accent3 156 2" xfId="33126" xr:uid="{00000000-0005-0000-0000-0000C46C0000}"/>
    <cellStyle name="40% - Accent3 157" xfId="10871" xr:uid="{00000000-0005-0000-0000-0000C56C0000}"/>
    <cellStyle name="40% - Accent3 157 2" xfId="33139" xr:uid="{00000000-0005-0000-0000-0000C66C0000}"/>
    <cellStyle name="40% - Accent3 158" xfId="10884" xr:uid="{00000000-0005-0000-0000-0000C76C0000}"/>
    <cellStyle name="40% - Accent3 158 2" xfId="33152" xr:uid="{00000000-0005-0000-0000-0000C86C0000}"/>
    <cellStyle name="40% - Accent3 159" xfId="10897" xr:uid="{00000000-0005-0000-0000-0000C96C0000}"/>
    <cellStyle name="40% - Accent3 159 2" xfId="33165" xr:uid="{00000000-0005-0000-0000-0000CA6C0000}"/>
    <cellStyle name="40% - Accent3 16" xfId="515" xr:uid="{00000000-0005-0000-0000-0000CB6C0000}"/>
    <cellStyle name="40% - Accent3 16 2" xfId="1452" xr:uid="{00000000-0005-0000-0000-0000CC6C0000}"/>
    <cellStyle name="40% - Accent3 16 2 2" xfId="3270" xr:uid="{00000000-0005-0000-0000-0000CD6C0000}"/>
    <cellStyle name="40% - Accent3 16 2 2 2" xfId="7853" xr:uid="{00000000-0005-0000-0000-0000CE6C0000}"/>
    <cellStyle name="40% - Accent3 16 2 2 2 2" xfId="18950" xr:uid="{00000000-0005-0000-0000-0000CF6C0000}"/>
    <cellStyle name="40% - Accent3 16 2 2 2 2 2" xfId="41214" xr:uid="{00000000-0005-0000-0000-0000D06C0000}"/>
    <cellStyle name="40% - Accent3 16 2 2 2 3" xfId="30122" xr:uid="{00000000-0005-0000-0000-0000D16C0000}"/>
    <cellStyle name="40% - Accent3 16 2 2 3" xfId="14367" xr:uid="{00000000-0005-0000-0000-0000D26C0000}"/>
    <cellStyle name="40% - Accent3 16 2 2 3 2" xfId="36632" xr:uid="{00000000-0005-0000-0000-0000D36C0000}"/>
    <cellStyle name="40% - Accent3 16 2 2 4" xfId="25540" xr:uid="{00000000-0005-0000-0000-0000D46C0000}"/>
    <cellStyle name="40% - Accent3 16 2 3" xfId="6044" xr:uid="{00000000-0005-0000-0000-0000D56C0000}"/>
    <cellStyle name="40% - Accent3 16 2 3 2" xfId="17141" xr:uid="{00000000-0005-0000-0000-0000D66C0000}"/>
    <cellStyle name="40% - Accent3 16 2 3 2 2" xfId="39405" xr:uid="{00000000-0005-0000-0000-0000D76C0000}"/>
    <cellStyle name="40% - Accent3 16 2 3 3" xfId="28313" xr:uid="{00000000-0005-0000-0000-0000D86C0000}"/>
    <cellStyle name="40% - Accent3 16 2 4" xfId="12557" xr:uid="{00000000-0005-0000-0000-0000D96C0000}"/>
    <cellStyle name="40% - Accent3 16 2 4 2" xfId="34822" xr:uid="{00000000-0005-0000-0000-0000DA6C0000}"/>
    <cellStyle name="40% - Accent3 16 2 5" xfId="23730" xr:uid="{00000000-0005-0000-0000-0000DB6C0000}"/>
    <cellStyle name="40% - Accent3 16 3" xfId="4194" xr:uid="{00000000-0005-0000-0000-0000DC6C0000}"/>
    <cellStyle name="40% - Accent3 16 3 2" xfId="8777" xr:uid="{00000000-0005-0000-0000-0000DD6C0000}"/>
    <cellStyle name="40% - Accent3 16 3 2 2" xfId="19874" xr:uid="{00000000-0005-0000-0000-0000DE6C0000}"/>
    <cellStyle name="40% - Accent3 16 3 2 2 2" xfId="42138" xr:uid="{00000000-0005-0000-0000-0000DF6C0000}"/>
    <cellStyle name="40% - Accent3 16 3 2 3" xfId="31046" xr:uid="{00000000-0005-0000-0000-0000E06C0000}"/>
    <cellStyle name="40% - Accent3 16 3 3" xfId="15291" xr:uid="{00000000-0005-0000-0000-0000E16C0000}"/>
    <cellStyle name="40% - Accent3 16 3 3 2" xfId="37556" xr:uid="{00000000-0005-0000-0000-0000E26C0000}"/>
    <cellStyle name="40% - Accent3 16 3 4" xfId="26464" xr:uid="{00000000-0005-0000-0000-0000E36C0000}"/>
    <cellStyle name="40% - Accent3 16 4" xfId="2385" xr:uid="{00000000-0005-0000-0000-0000E46C0000}"/>
    <cellStyle name="40% - Accent3 16 4 2" xfId="6968" xr:uid="{00000000-0005-0000-0000-0000E56C0000}"/>
    <cellStyle name="40% - Accent3 16 4 2 2" xfId="18065" xr:uid="{00000000-0005-0000-0000-0000E66C0000}"/>
    <cellStyle name="40% - Accent3 16 4 2 2 2" xfId="40329" xr:uid="{00000000-0005-0000-0000-0000E76C0000}"/>
    <cellStyle name="40% - Accent3 16 4 2 3" xfId="29237" xr:uid="{00000000-0005-0000-0000-0000E86C0000}"/>
    <cellStyle name="40% - Accent3 16 4 3" xfId="13482" xr:uid="{00000000-0005-0000-0000-0000E96C0000}"/>
    <cellStyle name="40% - Accent3 16 4 3 2" xfId="35747" xr:uid="{00000000-0005-0000-0000-0000EA6C0000}"/>
    <cellStyle name="40% - Accent3 16 4 4" xfId="24655" xr:uid="{00000000-0005-0000-0000-0000EB6C0000}"/>
    <cellStyle name="40% - Accent3 16 5" xfId="5119" xr:uid="{00000000-0005-0000-0000-0000EC6C0000}"/>
    <cellStyle name="40% - Accent3 16 5 2" xfId="16216" xr:uid="{00000000-0005-0000-0000-0000ED6C0000}"/>
    <cellStyle name="40% - Accent3 16 5 2 2" xfId="38480" xr:uid="{00000000-0005-0000-0000-0000EE6C0000}"/>
    <cellStyle name="40% - Accent3 16 5 3" xfId="27388" xr:uid="{00000000-0005-0000-0000-0000EF6C0000}"/>
    <cellStyle name="40% - Accent3 16 6" xfId="11631" xr:uid="{00000000-0005-0000-0000-0000F06C0000}"/>
    <cellStyle name="40% - Accent3 16 6 2" xfId="33897" xr:uid="{00000000-0005-0000-0000-0000F16C0000}"/>
    <cellStyle name="40% - Accent3 16 7" xfId="22805" xr:uid="{00000000-0005-0000-0000-0000F26C0000}"/>
    <cellStyle name="40% - Accent3 160" xfId="10910" xr:uid="{00000000-0005-0000-0000-0000F36C0000}"/>
    <cellStyle name="40% - Accent3 160 2" xfId="33178" xr:uid="{00000000-0005-0000-0000-0000F46C0000}"/>
    <cellStyle name="40% - Accent3 161" xfId="10923" xr:uid="{00000000-0005-0000-0000-0000F56C0000}"/>
    <cellStyle name="40% - Accent3 161 2" xfId="33191" xr:uid="{00000000-0005-0000-0000-0000F66C0000}"/>
    <cellStyle name="40% - Accent3 162" xfId="10936" xr:uid="{00000000-0005-0000-0000-0000F76C0000}"/>
    <cellStyle name="40% - Accent3 162 2" xfId="33204" xr:uid="{00000000-0005-0000-0000-0000F86C0000}"/>
    <cellStyle name="40% - Accent3 163" xfId="10949" xr:uid="{00000000-0005-0000-0000-0000F96C0000}"/>
    <cellStyle name="40% - Accent3 163 2" xfId="33217" xr:uid="{00000000-0005-0000-0000-0000FA6C0000}"/>
    <cellStyle name="40% - Accent3 164" xfId="10962" xr:uid="{00000000-0005-0000-0000-0000FB6C0000}"/>
    <cellStyle name="40% - Accent3 164 2" xfId="33230" xr:uid="{00000000-0005-0000-0000-0000FC6C0000}"/>
    <cellStyle name="40% - Accent3 165" xfId="10975" xr:uid="{00000000-0005-0000-0000-0000FD6C0000}"/>
    <cellStyle name="40% - Accent3 165 2" xfId="33243" xr:uid="{00000000-0005-0000-0000-0000FE6C0000}"/>
    <cellStyle name="40% - Accent3 166" xfId="10988" xr:uid="{00000000-0005-0000-0000-0000FF6C0000}"/>
    <cellStyle name="40% - Accent3 166 2" xfId="33256" xr:uid="{00000000-0005-0000-0000-0000006D0000}"/>
    <cellStyle name="40% - Accent3 167" xfId="11001" xr:uid="{00000000-0005-0000-0000-0000016D0000}"/>
    <cellStyle name="40% - Accent3 167 2" xfId="33269" xr:uid="{00000000-0005-0000-0000-0000026D0000}"/>
    <cellStyle name="40% - Accent3 168" xfId="11014" xr:uid="{00000000-0005-0000-0000-0000036D0000}"/>
    <cellStyle name="40% - Accent3 168 2" xfId="33282" xr:uid="{00000000-0005-0000-0000-0000046D0000}"/>
    <cellStyle name="40% - Accent3 169" xfId="11027" xr:uid="{00000000-0005-0000-0000-0000056D0000}"/>
    <cellStyle name="40% - Accent3 169 2" xfId="33295" xr:uid="{00000000-0005-0000-0000-0000066D0000}"/>
    <cellStyle name="40% - Accent3 17" xfId="528" xr:uid="{00000000-0005-0000-0000-0000076D0000}"/>
    <cellStyle name="40% - Accent3 17 2" xfId="1465" xr:uid="{00000000-0005-0000-0000-0000086D0000}"/>
    <cellStyle name="40% - Accent3 17 2 2" xfId="3283" xr:uid="{00000000-0005-0000-0000-0000096D0000}"/>
    <cellStyle name="40% - Accent3 17 2 2 2" xfId="7866" xr:uid="{00000000-0005-0000-0000-00000A6D0000}"/>
    <cellStyle name="40% - Accent3 17 2 2 2 2" xfId="18963" xr:uid="{00000000-0005-0000-0000-00000B6D0000}"/>
    <cellStyle name="40% - Accent3 17 2 2 2 2 2" xfId="41227" xr:uid="{00000000-0005-0000-0000-00000C6D0000}"/>
    <cellStyle name="40% - Accent3 17 2 2 2 3" xfId="30135" xr:uid="{00000000-0005-0000-0000-00000D6D0000}"/>
    <cellStyle name="40% - Accent3 17 2 2 3" xfId="14380" xr:uid="{00000000-0005-0000-0000-00000E6D0000}"/>
    <cellStyle name="40% - Accent3 17 2 2 3 2" xfId="36645" xr:uid="{00000000-0005-0000-0000-00000F6D0000}"/>
    <cellStyle name="40% - Accent3 17 2 2 4" xfId="25553" xr:uid="{00000000-0005-0000-0000-0000106D0000}"/>
    <cellStyle name="40% - Accent3 17 2 3" xfId="6057" xr:uid="{00000000-0005-0000-0000-0000116D0000}"/>
    <cellStyle name="40% - Accent3 17 2 3 2" xfId="17154" xr:uid="{00000000-0005-0000-0000-0000126D0000}"/>
    <cellStyle name="40% - Accent3 17 2 3 2 2" xfId="39418" xr:uid="{00000000-0005-0000-0000-0000136D0000}"/>
    <cellStyle name="40% - Accent3 17 2 3 3" xfId="28326" xr:uid="{00000000-0005-0000-0000-0000146D0000}"/>
    <cellStyle name="40% - Accent3 17 2 4" xfId="12570" xr:uid="{00000000-0005-0000-0000-0000156D0000}"/>
    <cellStyle name="40% - Accent3 17 2 4 2" xfId="34835" xr:uid="{00000000-0005-0000-0000-0000166D0000}"/>
    <cellStyle name="40% - Accent3 17 2 5" xfId="23743" xr:uid="{00000000-0005-0000-0000-0000176D0000}"/>
    <cellStyle name="40% - Accent3 17 3" xfId="4207" xr:uid="{00000000-0005-0000-0000-0000186D0000}"/>
    <cellStyle name="40% - Accent3 17 3 2" xfId="8790" xr:uid="{00000000-0005-0000-0000-0000196D0000}"/>
    <cellStyle name="40% - Accent3 17 3 2 2" xfId="19887" xr:uid="{00000000-0005-0000-0000-00001A6D0000}"/>
    <cellStyle name="40% - Accent3 17 3 2 2 2" xfId="42151" xr:uid="{00000000-0005-0000-0000-00001B6D0000}"/>
    <cellStyle name="40% - Accent3 17 3 2 3" xfId="31059" xr:uid="{00000000-0005-0000-0000-00001C6D0000}"/>
    <cellStyle name="40% - Accent3 17 3 3" xfId="15304" xr:uid="{00000000-0005-0000-0000-00001D6D0000}"/>
    <cellStyle name="40% - Accent3 17 3 3 2" xfId="37569" xr:uid="{00000000-0005-0000-0000-00001E6D0000}"/>
    <cellStyle name="40% - Accent3 17 3 4" xfId="26477" xr:uid="{00000000-0005-0000-0000-00001F6D0000}"/>
    <cellStyle name="40% - Accent3 17 4" xfId="2398" xr:uid="{00000000-0005-0000-0000-0000206D0000}"/>
    <cellStyle name="40% - Accent3 17 4 2" xfId="6981" xr:uid="{00000000-0005-0000-0000-0000216D0000}"/>
    <cellStyle name="40% - Accent3 17 4 2 2" xfId="18078" xr:uid="{00000000-0005-0000-0000-0000226D0000}"/>
    <cellStyle name="40% - Accent3 17 4 2 2 2" xfId="40342" xr:uid="{00000000-0005-0000-0000-0000236D0000}"/>
    <cellStyle name="40% - Accent3 17 4 2 3" xfId="29250" xr:uid="{00000000-0005-0000-0000-0000246D0000}"/>
    <cellStyle name="40% - Accent3 17 4 3" xfId="13495" xr:uid="{00000000-0005-0000-0000-0000256D0000}"/>
    <cellStyle name="40% - Accent3 17 4 3 2" xfId="35760" xr:uid="{00000000-0005-0000-0000-0000266D0000}"/>
    <cellStyle name="40% - Accent3 17 4 4" xfId="24668" xr:uid="{00000000-0005-0000-0000-0000276D0000}"/>
    <cellStyle name="40% - Accent3 17 5" xfId="5132" xr:uid="{00000000-0005-0000-0000-0000286D0000}"/>
    <cellStyle name="40% - Accent3 17 5 2" xfId="16229" xr:uid="{00000000-0005-0000-0000-0000296D0000}"/>
    <cellStyle name="40% - Accent3 17 5 2 2" xfId="38493" xr:uid="{00000000-0005-0000-0000-00002A6D0000}"/>
    <cellStyle name="40% - Accent3 17 5 3" xfId="27401" xr:uid="{00000000-0005-0000-0000-00002B6D0000}"/>
    <cellStyle name="40% - Accent3 17 6" xfId="11644" xr:uid="{00000000-0005-0000-0000-00002C6D0000}"/>
    <cellStyle name="40% - Accent3 17 6 2" xfId="33910" xr:uid="{00000000-0005-0000-0000-00002D6D0000}"/>
    <cellStyle name="40% - Accent3 17 7" xfId="22818" xr:uid="{00000000-0005-0000-0000-00002E6D0000}"/>
    <cellStyle name="40% - Accent3 170" xfId="11040" xr:uid="{00000000-0005-0000-0000-00002F6D0000}"/>
    <cellStyle name="40% - Accent3 170 2" xfId="33308" xr:uid="{00000000-0005-0000-0000-0000306D0000}"/>
    <cellStyle name="40% - Accent3 171" xfId="11053" xr:uid="{00000000-0005-0000-0000-0000316D0000}"/>
    <cellStyle name="40% - Accent3 171 2" xfId="33321" xr:uid="{00000000-0005-0000-0000-0000326D0000}"/>
    <cellStyle name="40% - Accent3 172" xfId="11066" xr:uid="{00000000-0005-0000-0000-0000336D0000}"/>
    <cellStyle name="40% - Accent3 172 2" xfId="33334" xr:uid="{00000000-0005-0000-0000-0000346D0000}"/>
    <cellStyle name="40% - Accent3 173" xfId="11079" xr:uid="{00000000-0005-0000-0000-0000356D0000}"/>
    <cellStyle name="40% - Accent3 173 2" xfId="33347" xr:uid="{00000000-0005-0000-0000-0000366D0000}"/>
    <cellStyle name="40% - Accent3 174" xfId="11092" xr:uid="{00000000-0005-0000-0000-0000376D0000}"/>
    <cellStyle name="40% - Accent3 174 2" xfId="33360" xr:uid="{00000000-0005-0000-0000-0000386D0000}"/>
    <cellStyle name="40% - Accent3 175" xfId="11105" xr:uid="{00000000-0005-0000-0000-0000396D0000}"/>
    <cellStyle name="40% - Accent3 175 2" xfId="33373" xr:uid="{00000000-0005-0000-0000-00003A6D0000}"/>
    <cellStyle name="40% - Accent3 176" xfId="11118" xr:uid="{00000000-0005-0000-0000-00003B6D0000}"/>
    <cellStyle name="40% - Accent3 176 2" xfId="33386" xr:uid="{00000000-0005-0000-0000-00003C6D0000}"/>
    <cellStyle name="40% - Accent3 177" xfId="11131" xr:uid="{00000000-0005-0000-0000-00003D6D0000}"/>
    <cellStyle name="40% - Accent3 177 2" xfId="33399" xr:uid="{00000000-0005-0000-0000-00003E6D0000}"/>
    <cellStyle name="40% - Accent3 178" xfId="11144" xr:uid="{00000000-0005-0000-0000-00003F6D0000}"/>
    <cellStyle name="40% - Accent3 178 2" xfId="33412" xr:uid="{00000000-0005-0000-0000-0000406D0000}"/>
    <cellStyle name="40% - Accent3 179" xfId="11157" xr:uid="{00000000-0005-0000-0000-0000416D0000}"/>
    <cellStyle name="40% - Accent3 179 2" xfId="33425" xr:uid="{00000000-0005-0000-0000-0000426D0000}"/>
    <cellStyle name="40% - Accent3 18" xfId="541" xr:uid="{00000000-0005-0000-0000-0000436D0000}"/>
    <cellStyle name="40% - Accent3 18 2" xfId="1478" xr:uid="{00000000-0005-0000-0000-0000446D0000}"/>
    <cellStyle name="40% - Accent3 18 2 2" xfId="3296" xr:uid="{00000000-0005-0000-0000-0000456D0000}"/>
    <cellStyle name="40% - Accent3 18 2 2 2" xfId="7879" xr:uid="{00000000-0005-0000-0000-0000466D0000}"/>
    <cellStyle name="40% - Accent3 18 2 2 2 2" xfId="18976" xr:uid="{00000000-0005-0000-0000-0000476D0000}"/>
    <cellStyle name="40% - Accent3 18 2 2 2 2 2" xfId="41240" xr:uid="{00000000-0005-0000-0000-0000486D0000}"/>
    <cellStyle name="40% - Accent3 18 2 2 2 3" xfId="30148" xr:uid="{00000000-0005-0000-0000-0000496D0000}"/>
    <cellStyle name="40% - Accent3 18 2 2 3" xfId="14393" xr:uid="{00000000-0005-0000-0000-00004A6D0000}"/>
    <cellStyle name="40% - Accent3 18 2 2 3 2" xfId="36658" xr:uid="{00000000-0005-0000-0000-00004B6D0000}"/>
    <cellStyle name="40% - Accent3 18 2 2 4" xfId="25566" xr:uid="{00000000-0005-0000-0000-00004C6D0000}"/>
    <cellStyle name="40% - Accent3 18 2 3" xfId="6070" xr:uid="{00000000-0005-0000-0000-00004D6D0000}"/>
    <cellStyle name="40% - Accent3 18 2 3 2" xfId="17167" xr:uid="{00000000-0005-0000-0000-00004E6D0000}"/>
    <cellStyle name="40% - Accent3 18 2 3 2 2" xfId="39431" xr:uid="{00000000-0005-0000-0000-00004F6D0000}"/>
    <cellStyle name="40% - Accent3 18 2 3 3" xfId="28339" xr:uid="{00000000-0005-0000-0000-0000506D0000}"/>
    <cellStyle name="40% - Accent3 18 2 4" xfId="12583" xr:uid="{00000000-0005-0000-0000-0000516D0000}"/>
    <cellStyle name="40% - Accent3 18 2 4 2" xfId="34848" xr:uid="{00000000-0005-0000-0000-0000526D0000}"/>
    <cellStyle name="40% - Accent3 18 2 5" xfId="23756" xr:uid="{00000000-0005-0000-0000-0000536D0000}"/>
    <cellStyle name="40% - Accent3 18 3" xfId="4220" xr:uid="{00000000-0005-0000-0000-0000546D0000}"/>
    <cellStyle name="40% - Accent3 18 3 2" xfId="8803" xr:uid="{00000000-0005-0000-0000-0000556D0000}"/>
    <cellStyle name="40% - Accent3 18 3 2 2" xfId="19900" xr:uid="{00000000-0005-0000-0000-0000566D0000}"/>
    <cellStyle name="40% - Accent3 18 3 2 2 2" xfId="42164" xr:uid="{00000000-0005-0000-0000-0000576D0000}"/>
    <cellStyle name="40% - Accent3 18 3 2 3" xfId="31072" xr:uid="{00000000-0005-0000-0000-0000586D0000}"/>
    <cellStyle name="40% - Accent3 18 3 3" xfId="15317" xr:uid="{00000000-0005-0000-0000-0000596D0000}"/>
    <cellStyle name="40% - Accent3 18 3 3 2" xfId="37582" xr:uid="{00000000-0005-0000-0000-00005A6D0000}"/>
    <cellStyle name="40% - Accent3 18 3 4" xfId="26490" xr:uid="{00000000-0005-0000-0000-00005B6D0000}"/>
    <cellStyle name="40% - Accent3 18 4" xfId="2411" xr:uid="{00000000-0005-0000-0000-00005C6D0000}"/>
    <cellStyle name="40% - Accent3 18 4 2" xfId="6994" xr:uid="{00000000-0005-0000-0000-00005D6D0000}"/>
    <cellStyle name="40% - Accent3 18 4 2 2" xfId="18091" xr:uid="{00000000-0005-0000-0000-00005E6D0000}"/>
    <cellStyle name="40% - Accent3 18 4 2 2 2" xfId="40355" xr:uid="{00000000-0005-0000-0000-00005F6D0000}"/>
    <cellStyle name="40% - Accent3 18 4 2 3" xfId="29263" xr:uid="{00000000-0005-0000-0000-0000606D0000}"/>
    <cellStyle name="40% - Accent3 18 4 3" xfId="13508" xr:uid="{00000000-0005-0000-0000-0000616D0000}"/>
    <cellStyle name="40% - Accent3 18 4 3 2" xfId="35773" xr:uid="{00000000-0005-0000-0000-0000626D0000}"/>
    <cellStyle name="40% - Accent3 18 4 4" xfId="24681" xr:uid="{00000000-0005-0000-0000-0000636D0000}"/>
    <cellStyle name="40% - Accent3 18 5" xfId="5145" xr:uid="{00000000-0005-0000-0000-0000646D0000}"/>
    <cellStyle name="40% - Accent3 18 5 2" xfId="16242" xr:uid="{00000000-0005-0000-0000-0000656D0000}"/>
    <cellStyle name="40% - Accent3 18 5 2 2" xfId="38506" xr:uid="{00000000-0005-0000-0000-0000666D0000}"/>
    <cellStyle name="40% - Accent3 18 5 3" xfId="27414" xr:uid="{00000000-0005-0000-0000-0000676D0000}"/>
    <cellStyle name="40% - Accent3 18 6" xfId="11657" xr:uid="{00000000-0005-0000-0000-0000686D0000}"/>
    <cellStyle name="40% - Accent3 18 6 2" xfId="33923" xr:uid="{00000000-0005-0000-0000-0000696D0000}"/>
    <cellStyle name="40% - Accent3 18 7" xfId="22831" xr:uid="{00000000-0005-0000-0000-00006A6D0000}"/>
    <cellStyle name="40% - Accent3 180" xfId="11170" xr:uid="{00000000-0005-0000-0000-00006B6D0000}"/>
    <cellStyle name="40% - Accent3 180 2" xfId="33438" xr:uid="{00000000-0005-0000-0000-00006C6D0000}"/>
    <cellStyle name="40% - Accent3 181" xfId="11211" xr:uid="{00000000-0005-0000-0000-00006D6D0000}"/>
    <cellStyle name="40% - Accent3 181 2" xfId="33478" xr:uid="{00000000-0005-0000-0000-00006E6D0000}"/>
    <cellStyle name="40% - Accent3 182" xfId="21941" xr:uid="{00000000-0005-0000-0000-00006F6D0000}"/>
    <cellStyle name="40% - Accent3 182 2" xfId="44205" xr:uid="{00000000-0005-0000-0000-0000706D0000}"/>
    <cellStyle name="40% - Accent3 183" xfId="21954" xr:uid="{00000000-0005-0000-0000-0000716D0000}"/>
    <cellStyle name="40% - Accent3 183 2" xfId="44218" xr:uid="{00000000-0005-0000-0000-0000726D0000}"/>
    <cellStyle name="40% - Accent3 184" xfId="21968" xr:uid="{00000000-0005-0000-0000-0000736D0000}"/>
    <cellStyle name="40% - Accent3 184 2" xfId="44232" xr:uid="{00000000-0005-0000-0000-0000746D0000}"/>
    <cellStyle name="40% - Accent3 185" xfId="21981" xr:uid="{00000000-0005-0000-0000-0000756D0000}"/>
    <cellStyle name="40% - Accent3 185 2" xfId="44245" xr:uid="{00000000-0005-0000-0000-0000766D0000}"/>
    <cellStyle name="40% - Accent3 186" xfId="21994" xr:uid="{00000000-0005-0000-0000-0000776D0000}"/>
    <cellStyle name="40% - Accent3 186 2" xfId="44258" xr:uid="{00000000-0005-0000-0000-0000786D0000}"/>
    <cellStyle name="40% - Accent3 187" xfId="22007" xr:uid="{00000000-0005-0000-0000-0000796D0000}"/>
    <cellStyle name="40% - Accent3 187 2" xfId="44271" xr:uid="{00000000-0005-0000-0000-00007A6D0000}"/>
    <cellStyle name="40% - Accent3 188" xfId="22020" xr:uid="{00000000-0005-0000-0000-00007B6D0000}"/>
    <cellStyle name="40% - Accent3 188 2" xfId="44284" xr:uid="{00000000-0005-0000-0000-00007C6D0000}"/>
    <cellStyle name="40% - Accent3 189" xfId="22033" xr:uid="{00000000-0005-0000-0000-00007D6D0000}"/>
    <cellStyle name="40% - Accent3 189 2" xfId="44297" xr:uid="{00000000-0005-0000-0000-00007E6D0000}"/>
    <cellStyle name="40% - Accent3 19" xfId="554" xr:uid="{00000000-0005-0000-0000-00007F6D0000}"/>
    <cellStyle name="40% - Accent3 19 2" xfId="1491" xr:uid="{00000000-0005-0000-0000-0000806D0000}"/>
    <cellStyle name="40% - Accent3 19 2 2" xfId="3309" xr:uid="{00000000-0005-0000-0000-0000816D0000}"/>
    <cellStyle name="40% - Accent3 19 2 2 2" xfId="7892" xr:uid="{00000000-0005-0000-0000-0000826D0000}"/>
    <cellStyle name="40% - Accent3 19 2 2 2 2" xfId="18989" xr:uid="{00000000-0005-0000-0000-0000836D0000}"/>
    <cellStyle name="40% - Accent3 19 2 2 2 2 2" xfId="41253" xr:uid="{00000000-0005-0000-0000-0000846D0000}"/>
    <cellStyle name="40% - Accent3 19 2 2 2 3" xfId="30161" xr:uid="{00000000-0005-0000-0000-0000856D0000}"/>
    <cellStyle name="40% - Accent3 19 2 2 3" xfId="14406" xr:uid="{00000000-0005-0000-0000-0000866D0000}"/>
    <cellStyle name="40% - Accent3 19 2 2 3 2" xfId="36671" xr:uid="{00000000-0005-0000-0000-0000876D0000}"/>
    <cellStyle name="40% - Accent3 19 2 2 4" xfId="25579" xr:uid="{00000000-0005-0000-0000-0000886D0000}"/>
    <cellStyle name="40% - Accent3 19 2 3" xfId="6083" xr:uid="{00000000-0005-0000-0000-0000896D0000}"/>
    <cellStyle name="40% - Accent3 19 2 3 2" xfId="17180" xr:uid="{00000000-0005-0000-0000-00008A6D0000}"/>
    <cellStyle name="40% - Accent3 19 2 3 2 2" xfId="39444" xr:uid="{00000000-0005-0000-0000-00008B6D0000}"/>
    <cellStyle name="40% - Accent3 19 2 3 3" xfId="28352" xr:uid="{00000000-0005-0000-0000-00008C6D0000}"/>
    <cellStyle name="40% - Accent3 19 2 4" xfId="12596" xr:uid="{00000000-0005-0000-0000-00008D6D0000}"/>
    <cellStyle name="40% - Accent3 19 2 4 2" xfId="34861" xr:uid="{00000000-0005-0000-0000-00008E6D0000}"/>
    <cellStyle name="40% - Accent3 19 2 5" xfId="23769" xr:uid="{00000000-0005-0000-0000-00008F6D0000}"/>
    <cellStyle name="40% - Accent3 19 3" xfId="4233" xr:uid="{00000000-0005-0000-0000-0000906D0000}"/>
    <cellStyle name="40% - Accent3 19 3 2" xfId="8816" xr:uid="{00000000-0005-0000-0000-0000916D0000}"/>
    <cellStyle name="40% - Accent3 19 3 2 2" xfId="19913" xr:uid="{00000000-0005-0000-0000-0000926D0000}"/>
    <cellStyle name="40% - Accent3 19 3 2 2 2" xfId="42177" xr:uid="{00000000-0005-0000-0000-0000936D0000}"/>
    <cellStyle name="40% - Accent3 19 3 2 3" xfId="31085" xr:uid="{00000000-0005-0000-0000-0000946D0000}"/>
    <cellStyle name="40% - Accent3 19 3 3" xfId="15330" xr:uid="{00000000-0005-0000-0000-0000956D0000}"/>
    <cellStyle name="40% - Accent3 19 3 3 2" xfId="37595" xr:uid="{00000000-0005-0000-0000-0000966D0000}"/>
    <cellStyle name="40% - Accent3 19 3 4" xfId="26503" xr:uid="{00000000-0005-0000-0000-0000976D0000}"/>
    <cellStyle name="40% - Accent3 19 4" xfId="2424" xr:uid="{00000000-0005-0000-0000-0000986D0000}"/>
    <cellStyle name="40% - Accent3 19 4 2" xfId="7007" xr:uid="{00000000-0005-0000-0000-0000996D0000}"/>
    <cellStyle name="40% - Accent3 19 4 2 2" xfId="18104" xr:uid="{00000000-0005-0000-0000-00009A6D0000}"/>
    <cellStyle name="40% - Accent3 19 4 2 2 2" xfId="40368" xr:uid="{00000000-0005-0000-0000-00009B6D0000}"/>
    <cellStyle name="40% - Accent3 19 4 2 3" xfId="29276" xr:uid="{00000000-0005-0000-0000-00009C6D0000}"/>
    <cellStyle name="40% - Accent3 19 4 3" xfId="13521" xr:uid="{00000000-0005-0000-0000-00009D6D0000}"/>
    <cellStyle name="40% - Accent3 19 4 3 2" xfId="35786" xr:uid="{00000000-0005-0000-0000-00009E6D0000}"/>
    <cellStyle name="40% - Accent3 19 4 4" xfId="24694" xr:uid="{00000000-0005-0000-0000-00009F6D0000}"/>
    <cellStyle name="40% - Accent3 19 5" xfId="5158" xr:uid="{00000000-0005-0000-0000-0000A06D0000}"/>
    <cellStyle name="40% - Accent3 19 5 2" xfId="16255" xr:uid="{00000000-0005-0000-0000-0000A16D0000}"/>
    <cellStyle name="40% - Accent3 19 5 2 2" xfId="38519" xr:uid="{00000000-0005-0000-0000-0000A26D0000}"/>
    <cellStyle name="40% - Accent3 19 5 3" xfId="27427" xr:uid="{00000000-0005-0000-0000-0000A36D0000}"/>
    <cellStyle name="40% - Accent3 19 6" xfId="11670" xr:uid="{00000000-0005-0000-0000-0000A46D0000}"/>
    <cellStyle name="40% - Accent3 19 6 2" xfId="33936" xr:uid="{00000000-0005-0000-0000-0000A56D0000}"/>
    <cellStyle name="40% - Accent3 19 7" xfId="22844" xr:uid="{00000000-0005-0000-0000-0000A66D0000}"/>
    <cellStyle name="40% - Accent3 190" xfId="22046" xr:uid="{00000000-0005-0000-0000-0000A76D0000}"/>
    <cellStyle name="40% - Accent3 190 2" xfId="44310" xr:uid="{00000000-0005-0000-0000-0000A86D0000}"/>
    <cellStyle name="40% - Accent3 191" xfId="22059" xr:uid="{00000000-0005-0000-0000-0000A96D0000}"/>
    <cellStyle name="40% - Accent3 191 2" xfId="44323" xr:uid="{00000000-0005-0000-0000-0000AA6D0000}"/>
    <cellStyle name="40% - Accent3 192" xfId="22072" xr:uid="{00000000-0005-0000-0000-0000AB6D0000}"/>
    <cellStyle name="40% - Accent3 192 2" xfId="44336" xr:uid="{00000000-0005-0000-0000-0000AC6D0000}"/>
    <cellStyle name="40% - Accent3 193" xfId="22085" xr:uid="{00000000-0005-0000-0000-0000AD6D0000}"/>
    <cellStyle name="40% - Accent3 193 2" xfId="44349" xr:uid="{00000000-0005-0000-0000-0000AE6D0000}"/>
    <cellStyle name="40% - Accent3 194" xfId="22098" xr:uid="{00000000-0005-0000-0000-0000AF6D0000}"/>
    <cellStyle name="40% - Accent3 194 2" xfId="44362" xr:uid="{00000000-0005-0000-0000-0000B06D0000}"/>
    <cellStyle name="40% - Accent3 195" xfId="22111" xr:uid="{00000000-0005-0000-0000-0000B16D0000}"/>
    <cellStyle name="40% - Accent3 195 2" xfId="44375" xr:uid="{00000000-0005-0000-0000-0000B26D0000}"/>
    <cellStyle name="40% - Accent3 196" xfId="22124" xr:uid="{00000000-0005-0000-0000-0000B36D0000}"/>
    <cellStyle name="40% - Accent3 196 2" xfId="44388" xr:uid="{00000000-0005-0000-0000-0000B46D0000}"/>
    <cellStyle name="40% - Accent3 197" xfId="22137" xr:uid="{00000000-0005-0000-0000-0000B56D0000}"/>
    <cellStyle name="40% - Accent3 197 2" xfId="44401" xr:uid="{00000000-0005-0000-0000-0000B66D0000}"/>
    <cellStyle name="40% - Accent3 198" xfId="22150" xr:uid="{00000000-0005-0000-0000-0000B76D0000}"/>
    <cellStyle name="40% - Accent3 198 2" xfId="44414" xr:uid="{00000000-0005-0000-0000-0000B86D0000}"/>
    <cellStyle name="40% - Accent3 199" xfId="22163" xr:uid="{00000000-0005-0000-0000-0000B96D0000}"/>
    <cellStyle name="40% - Accent3 199 2" xfId="44427" xr:uid="{00000000-0005-0000-0000-0000BA6D0000}"/>
    <cellStyle name="40% - Accent3 2" xfId="17" xr:uid="{00000000-0005-0000-0000-0000BB6D0000}"/>
    <cellStyle name="40% - Accent3 2 10" xfId="9597" xr:uid="{00000000-0005-0000-0000-0000BC6D0000}"/>
    <cellStyle name="40% - Accent3 2 10 2" xfId="20693" xr:uid="{00000000-0005-0000-0000-0000BD6D0000}"/>
    <cellStyle name="40% - Accent3 2 10 2 2" xfId="42957" xr:uid="{00000000-0005-0000-0000-0000BE6D0000}"/>
    <cellStyle name="40% - Accent3 2 10 3" xfId="31865" xr:uid="{00000000-0005-0000-0000-0000BF6D0000}"/>
    <cellStyle name="40% - Accent3 2 11" xfId="9623" xr:uid="{00000000-0005-0000-0000-0000C06D0000}"/>
    <cellStyle name="40% - Accent3 2 11 2" xfId="20719" xr:uid="{00000000-0005-0000-0000-0000C16D0000}"/>
    <cellStyle name="40% - Accent3 2 11 2 2" xfId="42983" xr:uid="{00000000-0005-0000-0000-0000C26D0000}"/>
    <cellStyle name="40% - Accent3 2 11 3" xfId="31891" xr:uid="{00000000-0005-0000-0000-0000C36D0000}"/>
    <cellStyle name="40% - Accent3 2 12" xfId="9649" xr:uid="{00000000-0005-0000-0000-0000C46D0000}"/>
    <cellStyle name="40% - Accent3 2 12 2" xfId="20745" xr:uid="{00000000-0005-0000-0000-0000C56D0000}"/>
    <cellStyle name="40% - Accent3 2 12 2 2" xfId="43009" xr:uid="{00000000-0005-0000-0000-0000C66D0000}"/>
    <cellStyle name="40% - Accent3 2 12 3" xfId="31917" xr:uid="{00000000-0005-0000-0000-0000C76D0000}"/>
    <cellStyle name="40% - Accent3 2 13" xfId="9675" xr:uid="{00000000-0005-0000-0000-0000C86D0000}"/>
    <cellStyle name="40% - Accent3 2 13 2" xfId="20771" xr:uid="{00000000-0005-0000-0000-0000C96D0000}"/>
    <cellStyle name="40% - Accent3 2 13 2 2" xfId="43035" xr:uid="{00000000-0005-0000-0000-0000CA6D0000}"/>
    <cellStyle name="40% - Accent3 2 13 3" xfId="31943" xr:uid="{00000000-0005-0000-0000-0000CB6D0000}"/>
    <cellStyle name="40% - Accent3 2 14" xfId="9701" xr:uid="{00000000-0005-0000-0000-0000CC6D0000}"/>
    <cellStyle name="40% - Accent3 2 14 2" xfId="20797" xr:uid="{00000000-0005-0000-0000-0000CD6D0000}"/>
    <cellStyle name="40% - Accent3 2 14 2 2" xfId="43061" xr:uid="{00000000-0005-0000-0000-0000CE6D0000}"/>
    <cellStyle name="40% - Accent3 2 14 3" xfId="31969" xr:uid="{00000000-0005-0000-0000-0000CF6D0000}"/>
    <cellStyle name="40% - Accent3 2 15" xfId="9727" xr:uid="{00000000-0005-0000-0000-0000D06D0000}"/>
    <cellStyle name="40% - Accent3 2 15 2" xfId="20823" xr:uid="{00000000-0005-0000-0000-0000D16D0000}"/>
    <cellStyle name="40% - Accent3 2 15 2 2" xfId="43087" xr:uid="{00000000-0005-0000-0000-0000D26D0000}"/>
    <cellStyle name="40% - Accent3 2 15 3" xfId="31995" xr:uid="{00000000-0005-0000-0000-0000D36D0000}"/>
    <cellStyle name="40% - Accent3 2 16" xfId="9753" xr:uid="{00000000-0005-0000-0000-0000D46D0000}"/>
    <cellStyle name="40% - Accent3 2 16 2" xfId="20849" xr:uid="{00000000-0005-0000-0000-0000D56D0000}"/>
    <cellStyle name="40% - Accent3 2 16 2 2" xfId="43113" xr:uid="{00000000-0005-0000-0000-0000D66D0000}"/>
    <cellStyle name="40% - Accent3 2 16 3" xfId="32021" xr:uid="{00000000-0005-0000-0000-0000D76D0000}"/>
    <cellStyle name="40% - Accent3 2 17" xfId="9779" xr:uid="{00000000-0005-0000-0000-0000D86D0000}"/>
    <cellStyle name="40% - Accent3 2 17 2" xfId="20875" xr:uid="{00000000-0005-0000-0000-0000D96D0000}"/>
    <cellStyle name="40% - Accent3 2 17 2 2" xfId="43139" xr:uid="{00000000-0005-0000-0000-0000DA6D0000}"/>
    <cellStyle name="40% - Accent3 2 17 3" xfId="32047" xr:uid="{00000000-0005-0000-0000-0000DB6D0000}"/>
    <cellStyle name="40% - Accent3 2 18" xfId="9805" xr:uid="{00000000-0005-0000-0000-0000DC6D0000}"/>
    <cellStyle name="40% - Accent3 2 18 2" xfId="20901" xr:uid="{00000000-0005-0000-0000-0000DD6D0000}"/>
    <cellStyle name="40% - Accent3 2 18 2 2" xfId="43165" xr:uid="{00000000-0005-0000-0000-0000DE6D0000}"/>
    <cellStyle name="40% - Accent3 2 18 3" xfId="32073" xr:uid="{00000000-0005-0000-0000-0000DF6D0000}"/>
    <cellStyle name="40% - Accent3 2 19" xfId="9831" xr:uid="{00000000-0005-0000-0000-0000E06D0000}"/>
    <cellStyle name="40% - Accent3 2 19 2" xfId="20927" xr:uid="{00000000-0005-0000-0000-0000E16D0000}"/>
    <cellStyle name="40% - Accent3 2 19 2 2" xfId="43191" xr:uid="{00000000-0005-0000-0000-0000E26D0000}"/>
    <cellStyle name="40% - Accent3 2 19 3" xfId="32099" xr:uid="{00000000-0005-0000-0000-0000E36D0000}"/>
    <cellStyle name="40% - Accent3 2 2" xfId="105" xr:uid="{00000000-0005-0000-0000-0000E46D0000}"/>
    <cellStyle name="40% - Accent3 2 2 2" xfId="3088" xr:uid="{00000000-0005-0000-0000-0000E56D0000}"/>
    <cellStyle name="40% - Accent3 2 2 2 2" xfId="7671" xr:uid="{00000000-0005-0000-0000-0000E66D0000}"/>
    <cellStyle name="40% - Accent3 2 2 2 2 2" xfId="18768" xr:uid="{00000000-0005-0000-0000-0000E76D0000}"/>
    <cellStyle name="40% - Accent3 2 2 2 2 2 2" xfId="41032" xr:uid="{00000000-0005-0000-0000-0000E86D0000}"/>
    <cellStyle name="40% - Accent3 2 2 2 2 3" xfId="29940" xr:uid="{00000000-0005-0000-0000-0000E96D0000}"/>
    <cellStyle name="40% - Accent3 2 2 2 3" xfId="14185" xr:uid="{00000000-0005-0000-0000-0000EA6D0000}"/>
    <cellStyle name="40% - Accent3 2 2 2 3 2" xfId="36450" xr:uid="{00000000-0005-0000-0000-0000EB6D0000}"/>
    <cellStyle name="40% - Accent3 2 2 2 4" xfId="25358" xr:uid="{00000000-0005-0000-0000-0000EC6D0000}"/>
    <cellStyle name="40% - Accent3 2 2 3" xfId="5862" xr:uid="{00000000-0005-0000-0000-0000ED6D0000}"/>
    <cellStyle name="40% - Accent3 2 2 3 2" xfId="16959" xr:uid="{00000000-0005-0000-0000-0000EE6D0000}"/>
    <cellStyle name="40% - Accent3 2 2 3 2 2" xfId="39223" xr:uid="{00000000-0005-0000-0000-0000EF6D0000}"/>
    <cellStyle name="40% - Accent3 2 2 3 3" xfId="28131" xr:uid="{00000000-0005-0000-0000-0000F06D0000}"/>
    <cellStyle name="40% - Accent3 2 2 4" xfId="1268" xr:uid="{00000000-0005-0000-0000-0000F16D0000}"/>
    <cellStyle name="40% - Accent3 2 2 4 2" xfId="12375" xr:uid="{00000000-0005-0000-0000-0000F26D0000}"/>
    <cellStyle name="40% - Accent3 2 2 4 2 2" xfId="34640" xr:uid="{00000000-0005-0000-0000-0000F36D0000}"/>
    <cellStyle name="40% - Accent3 2 2 4 3" xfId="23548" xr:uid="{00000000-0005-0000-0000-0000F46D0000}"/>
    <cellStyle name="40% - Accent3 2 2 5" xfId="11227" xr:uid="{00000000-0005-0000-0000-0000F56D0000}"/>
    <cellStyle name="40% - Accent3 2 2 5 2" xfId="33494" xr:uid="{00000000-0005-0000-0000-0000F66D0000}"/>
    <cellStyle name="40% - Accent3 2 2 6" xfId="22402" xr:uid="{00000000-0005-0000-0000-0000F76D0000}"/>
    <cellStyle name="40% - Accent3 2 20" xfId="9857" xr:uid="{00000000-0005-0000-0000-0000F86D0000}"/>
    <cellStyle name="40% - Accent3 2 20 2" xfId="20953" xr:uid="{00000000-0005-0000-0000-0000F96D0000}"/>
    <cellStyle name="40% - Accent3 2 20 2 2" xfId="43217" xr:uid="{00000000-0005-0000-0000-0000FA6D0000}"/>
    <cellStyle name="40% - Accent3 2 20 3" xfId="32125" xr:uid="{00000000-0005-0000-0000-0000FB6D0000}"/>
    <cellStyle name="40% - Accent3 2 21" xfId="9883" xr:uid="{00000000-0005-0000-0000-0000FC6D0000}"/>
    <cellStyle name="40% - Accent3 2 21 2" xfId="20979" xr:uid="{00000000-0005-0000-0000-0000FD6D0000}"/>
    <cellStyle name="40% - Accent3 2 21 2 2" xfId="43243" xr:uid="{00000000-0005-0000-0000-0000FE6D0000}"/>
    <cellStyle name="40% - Accent3 2 21 3" xfId="32151" xr:uid="{00000000-0005-0000-0000-0000FF6D0000}"/>
    <cellStyle name="40% - Accent3 2 22" xfId="9922" xr:uid="{00000000-0005-0000-0000-0000006E0000}"/>
    <cellStyle name="40% - Accent3 2 22 2" xfId="21018" xr:uid="{00000000-0005-0000-0000-0000016E0000}"/>
    <cellStyle name="40% - Accent3 2 22 2 2" xfId="43282" xr:uid="{00000000-0005-0000-0000-0000026E0000}"/>
    <cellStyle name="40% - Accent3 2 22 3" xfId="32190" xr:uid="{00000000-0005-0000-0000-0000036E0000}"/>
    <cellStyle name="40% - Accent3 2 23" xfId="10260" xr:uid="{00000000-0005-0000-0000-0000046E0000}"/>
    <cellStyle name="40% - Accent3 2 23 2" xfId="21356" xr:uid="{00000000-0005-0000-0000-0000056E0000}"/>
    <cellStyle name="40% - Accent3 2 23 2 2" xfId="43620" xr:uid="{00000000-0005-0000-0000-0000066E0000}"/>
    <cellStyle name="40% - Accent3 2 23 3" xfId="32528" xr:uid="{00000000-0005-0000-0000-0000076E0000}"/>
    <cellStyle name="40% - Accent3 2 24" xfId="10286" xr:uid="{00000000-0005-0000-0000-0000086E0000}"/>
    <cellStyle name="40% - Accent3 2 24 2" xfId="21382" xr:uid="{00000000-0005-0000-0000-0000096E0000}"/>
    <cellStyle name="40% - Accent3 2 24 2 2" xfId="43646" xr:uid="{00000000-0005-0000-0000-00000A6E0000}"/>
    <cellStyle name="40% - Accent3 2 24 3" xfId="32554" xr:uid="{00000000-0005-0000-0000-00000B6E0000}"/>
    <cellStyle name="40% - Accent3 2 25" xfId="10338" xr:uid="{00000000-0005-0000-0000-00000C6E0000}"/>
    <cellStyle name="40% - Accent3 2 25 2" xfId="21434" xr:uid="{00000000-0005-0000-0000-00000D6E0000}"/>
    <cellStyle name="40% - Accent3 2 25 2 2" xfId="43698" xr:uid="{00000000-0005-0000-0000-00000E6E0000}"/>
    <cellStyle name="40% - Accent3 2 25 3" xfId="32606" xr:uid="{00000000-0005-0000-0000-00000F6E0000}"/>
    <cellStyle name="40% - Accent3 2 26" xfId="10364" xr:uid="{00000000-0005-0000-0000-0000106E0000}"/>
    <cellStyle name="40% - Accent3 2 26 2" xfId="21460" xr:uid="{00000000-0005-0000-0000-0000116E0000}"/>
    <cellStyle name="40% - Accent3 2 26 2 2" xfId="43724" xr:uid="{00000000-0005-0000-0000-0000126E0000}"/>
    <cellStyle name="40% - Accent3 2 26 3" xfId="32632" xr:uid="{00000000-0005-0000-0000-0000136E0000}"/>
    <cellStyle name="40% - Accent3 2 27" xfId="10390" xr:uid="{00000000-0005-0000-0000-0000146E0000}"/>
    <cellStyle name="40% - Accent3 2 27 2" xfId="21486" xr:uid="{00000000-0005-0000-0000-0000156E0000}"/>
    <cellStyle name="40% - Accent3 2 27 2 2" xfId="43750" xr:uid="{00000000-0005-0000-0000-0000166E0000}"/>
    <cellStyle name="40% - Accent3 2 27 3" xfId="32658" xr:uid="{00000000-0005-0000-0000-0000176E0000}"/>
    <cellStyle name="40% - Accent3 2 28" xfId="10416" xr:uid="{00000000-0005-0000-0000-0000186E0000}"/>
    <cellStyle name="40% - Accent3 2 28 2" xfId="21512" xr:uid="{00000000-0005-0000-0000-0000196E0000}"/>
    <cellStyle name="40% - Accent3 2 28 2 2" xfId="43776" xr:uid="{00000000-0005-0000-0000-00001A6E0000}"/>
    <cellStyle name="40% - Accent3 2 28 3" xfId="32684" xr:uid="{00000000-0005-0000-0000-00001B6E0000}"/>
    <cellStyle name="40% - Accent3 2 29" xfId="10442" xr:uid="{00000000-0005-0000-0000-00001C6E0000}"/>
    <cellStyle name="40% - Accent3 2 29 2" xfId="21538" xr:uid="{00000000-0005-0000-0000-00001D6E0000}"/>
    <cellStyle name="40% - Accent3 2 29 2 2" xfId="43802" xr:uid="{00000000-0005-0000-0000-00001E6E0000}"/>
    <cellStyle name="40% - Accent3 2 29 3" xfId="32710" xr:uid="{00000000-0005-0000-0000-00001F6E0000}"/>
    <cellStyle name="40% - Accent3 2 3" xfId="143" xr:uid="{00000000-0005-0000-0000-0000206E0000}"/>
    <cellStyle name="40% - Accent3 2 3 2" xfId="8595" xr:uid="{00000000-0005-0000-0000-0000216E0000}"/>
    <cellStyle name="40% - Accent3 2 3 2 2" xfId="19692" xr:uid="{00000000-0005-0000-0000-0000226E0000}"/>
    <cellStyle name="40% - Accent3 2 3 2 2 2" xfId="41956" xr:uid="{00000000-0005-0000-0000-0000236E0000}"/>
    <cellStyle name="40% - Accent3 2 3 2 3" xfId="30864" xr:uid="{00000000-0005-0000-0000-0000246E0000}"/>
    <cellStyle name="40% - Accent3 2 3 3" xfId="4012" xr:uid="{00000000-0005-0000-0000-0000256E0000}"/>
    <cellStyle name="40% - Accent3 2 3 3 2" xfId="15109" xr:uid="{00000000-0005-0000-0000-0000266E0000}"/>
    <cellStyle name="40% - Accent3 2 3 3 2 2" xfId="37374" xr:uid="{00000000-0005-0000-0000-0000276E0000}"/>
    <cellStyle name="40% - Accent3 2 3 3 3" xfId="26282" xr:uid="{00000000-0005-0000-0000-0000286E0000}"/>
    <cellStyle name="40% - Accent3 2 3 4" xfId="11265" xr:uid="{00000000-0005-0000-0000-0000296E0000}"/>
    <cellStyle name="40% - Accent3 2 3 4 2" xfId="33531" xr:uid="{00000000-0005-0000-0000-00002A6E0000}"/>
    <cellStyle name="40% - Accent3 2 3 5" xfId="22439" xr:uid="{00000000-0005-0000-0000-00002B6E0000}"/>
    <cellStyle name="40% - Accent3 2 30" xfId="10468" xr:uid="{00000000-0005-0000-0000-00002C6E0000}"/>
    <cellStyle name="40% - Accent3 2 30 2" xfId="21564" xr:uid="{00000000-0005-0000-0000-00002D6E0000}"/>
    <cellStyle name="40% - Accent3 2 30 2 2" xfId="43828" xr:uid="{00000000-0005-0000-0000-00002E6E0000}"/>
    <cellStyle name="40% - Accent3 2 30 3" xfId="32736" xr:uid="{00000000-0005-0000-0000-00002F6E0000}"/>
    <cellStyle name="40% - Accent3 2 31" xfId="10494" xr:uid="{00000000-0005-0000-0000-0000306E0000}"/>
    <cellStyle name="40% - Accent3 2 31 2" xfId="21590" xr:uid="{00000000-0005-0000-0000-0000316E0000}"/>
    <cellStyle name="40% - Accent3 2 31 2 2" xfId="43854" xr:uid="{00000000-0005-0000-0000-0000326E0000}"/>
    <cellStyle name="40% - Accent3 2 31 3" xfId="32762" xr:uid="{00000000-0005-0000-0000-0000336E0000}"/>
    <cellStyle name="40% - Accent3 2 32" xfId="10520" xr:uid="{00000000-0005-0000-0000-0000346E0000}"/>
    <cellStyle name="40% - Accent3 2 32 2" xfId="21616" xr:uid="{00000000-0005-0000-0000-0000356E0000}"/>
    <cellStyle name="40% - Accent3 2 32 2 2" xfId="43880" xr:uid="{00000000-0005-0000-0000-0000366E0000}"/>
    <cellStyle name="40% - Accent3 2 32 3" xfId="32788" xr:uid="{00000000-0005-0000-0000-0000376E0000}"/>
    <cellStyle name="40% - Accent3 2 33" xfId="10598" xr:uid="{00000000-0005-0000-0000-0000386E0000}"/>
    <cellStyle name="40% - Accent3 2 33 2" xfId="21694" xr:uid="{00000000-0005-0000-0000-0000396E0000}"/>
    <cellStyle name="40% - Accent3 2 33 2 2" xfId="43958" xr:uid="{00000000-0005-0000-0000-00003A6E0000}"/>
    <cellStyle name="40% - Accent3 2 33 3" xfId="32866" xr:uid="{00000000-0005-0000-0000-00003B6E0000}"/>
    <cellStyle name="40% - Accent3 2 34" xfId="10780" xr:uid="{00000000-0005-0000-0000-00003C6E0000}"/>
    <cellStyle name="40% - Accent3 2 34 2" xfId="21876" xr:uid="{00000000-0005-0000-0000-00003D6E0000}"/>
    <cellStyle name="40% - Accent3 2 34 2 2" xfId="44140" xr:uid="{00000000-0005-0000-0000-00003E6E0000}"/>
    <cellStyle name="40% - Accent3 2 34 3" xfId="33048" xr:uid="{00000000-0005-0000-0000-00003F6E0000}"/>
    <cellStyle name="40% - Accent3 2 35" xfId="11195" xr:uid="{00000000-0005-0000-0000-0000406E0000}"/>
    <cellStyle name="40% - Accent3 2 35 2" xfId="33463" xr:uid="{00000000-0005-0000-0000-0000416E0000}"/>
    <cellStyle name="40% - Accent3 2 36" xfId="22371" xr:uid="{00000000-0005-0000-0000-0000426E0000}"/>
    <cellStyle name="40% - Accent3 2 4" xfId="170" xr:uid="{00000000-0005-0000-0000-0000436E0000}"/>
    <cellStyle name="40% - Accent3 2 4 2" xfId="6786" xr:uid="{00000000-0005-0000-0000-0000446E0000}"/>
    <cellStyle name="40% - Accent3 2 4 2 2" xfId="17883" xr:uid="{00000000-0005-0000-0000-0000456E0000}"/>
    <cellStyle name="40% - Accent3 2 4 2 2 2" xfId="40147" xr:uid="{00000000-0005-0000-0000-0000466E0000}"/>
    <cellStyle name="40% - Accent3 2 4 2 3" xfId="29055" xr:uid="{00000000-0005-0000-0000-0000476E0000}"/>
    <cellStyle name="40% - Accent3 2 4 3" xfId="2203" xr:uid="{00000000-0005-0000-0000-0000486E0000}"/>
    <cellStyle name="40% - Accent3 2 4 3 2" xfId="13300" xr:uid="{00000000-0005-0000-0000-0000496E0000}"/>
    <cellStyle name="40% - Accent3 2 4 3 2 2" xfId="35565" xr:uid="{00000000-0005-0000-0000-00004A6E0000}"/>
    <cellStyle name="40% - Accent3 2 4 3 3" xfId="24473" xr:uid="{00000000-0005-0000-0000-00004B6E0000}"/>
    <cellStyle name="40% - Accent3 2 4 4" xfId="11291" xr:uid="{00000000-0005-0000-0000-00004C6E0000}"/>
    <cellStyle name="40% - Accent3 2 4 4 2" xfId="33557" xr:uid="{00000000-0005-0000-0000-00004D6E0000}"/>
    <cellStyle name="40% - Accent3 2 4 5" xfId="22465" xr:uid="{00000000-0005-0000-0000-00004E6E0000}"/>
    <cellStyle name="40% - Accent3 2 5" xfId="274" xr:uid="{00000000-0005-0000-0000-00004F6E0000}"/>
    <cellStyle name="40% - Accent3 2 5 2" xfId="9479" xr:uid="{00000000-0005-0000-0000-0000506E0000}"/>
    <cellStyle name="40% - Accent3 2 5 2 2" xfId="20576" xr:uid="{00000000-0005-0000-0000-0000516E0000}"/>
    <cellStyle name="40% - Accent3 2 5 2 2 2" xfId="42840" xr:uid="{00000000-0005-0000-0000-0000526E0000}"/>
    <cellStyle name="40% - Accent3 2 5 2 3" xfId="31748" xr:uid="{00000000-0005-0000-0000-0000536E0000}"/>
    <cellStyle name="40% - Accent3 2 5 3" xfId="4896" xr:uid="{00000000-0005-0000-0000-0000546E0000}"/>
    <cellStyle name="40% - Accent3 2 5 3 2" xfId="15993" xr:uid="{00000000-0005-0000-0000-0000556E0000}"/>
    <cellStyle name="40% - Accent3 2 5 3 2 2" xfId="38258" xr:uid="{00000000-0005-0000-0000-0000566E0000}"/>
    <cellStyle name="40% - Accent3 2 5 3 3" xfId="27166" xr:uid="{00000000-0005-0000-0000-0000576E0000}"/>
    <cellStyle name="40% - Accent3 2 5 4" xfId="11395" xr:uid="{00000000-0005-0000-0000-0000586E0000}"/>
    <cellStyle name="40% - Accent3 2 5 4 2" xfId="33661" xr:uid="{00000000-0005-0000-0000-0000596E0000}"/>
    <cellStyle name="40% - Accent3 2 5 5" xfId="22569" xr:uid="{00000000-0005-0000-0000-00005A6E0000}"/>
    <cellStyle name="40% - Accent3 2 6" xfId="313" xr:uid="{00000000-0005-0000-0000-00005B6E0000}"/>
    <cellStyle name="40% - Accent3 2 6 2" xfId="4937" xr:uid="{00000000-0005-0000-0000-00005C6E0000}"/>
    <cellStyle name="40% - Accent3 2 6 2 2" xfId="16034" xr:uid="{00000000-0005-0000-0000-00005D6E0000}"/>
    <cellStyle name="40% - Accent3 2 6 2 2 2" xfId="38298" xr:uid="{00000000-0005-0000-0000-00005E6E0000}"/>
    <cellStyle name="40% - Accent3 2 6 2 3" xfId="27206" xr:uid="{00000000-0005-0000-0000-00005F6E0000}"/>
    <cellStyle name="40% - Accent3 2 6 3" xfId="11434" xr:uid="{00000000-0005-0000-0000-0000606E0000}"/>
    <cellStyle name="40% - Accent3 2 6 3 2" xfId="33700" xr:uid="{00000000-0005-0000-0000-0000616E0000}"/>
    <cellStyle name="40% - Accent3 2 6 4" xfId="22608" xr:uid="{00000000-0005-0000-0000-0000626E0000}"/>
    <cellStyle name="40% - Accent3 2 7" xfId="342" xr:uid="{00000000-0005-0000-0000-0000636E0000}"/>
    <cellStyle name="40% - Accent3 2 7 2" xfId="11462" xr:uid="{00000000-0005-0000-0000-0000646E0000}"/>
    <cellStyle name="40% - Accent3 2 7 2 2" xfId="33728" xr:uid="{00000000-0005-0000-0000-0000656E0000}"/>
    <cellStyle name="40% - Accent3 2 7 3" xfId="22636" xr:uid="{00000000-0005-0000-0000-0000666E0000}"/>
    <cellStyle name="40% - Accent3 2 8" xfId="9545" xr:uid="{00000000-0005-0000-0000-0000676E0000}"/>
    <cellStyle name="40% - Accent3 2 8 2" xfId="20641" xr:uid="{00000000-0005-0000-0000-0000686E0000}"/>
    <cellStyle name="40% - Accent3 2 8 2 2" xfId="42905" xr:uid="{00000000-0005-0000-0000-0000696E0000}"/>
    <cellStyle name="40% - Accent3 2 8 3" xfId="31813" xr:uid="{00000000-0005-0000-0000-00006A6E0000}"/>
    <cellStyle name="40% - Accent3 2 9" xfId="9571" xr:uid="{00000000-0005-0000-0000-00006B6E0000}"/>
    <cellStyle name="40% - Accent3 2 9 2" xfId="20667" xr:uid="{00000000-0005-0000-0000-00006C6E0000}"/>
    <cellStyle name="40% - Accent3 2 9 2 2" xfId="42931" xr:uid="{00000000-0005-0000-0000-00006D6E0000}"/>
    <cellStyle name="40% - Accent3 2 9 3" xfId="31839" xr:uid="{00000000-0005-0000-0000-00006E6E0000}"/>
    <cellStyle name="40% - Accent3 20" xfId="568" xr:uid="{00000000-0005-0000-0000-00006F6E0000}"/>
    <cellStyle name="40% - Accent3 20 2" xfId="1505" xr:uid="{00000000-0005-0000-0000-0000706E0000}"/>
    <cellStyle name="40% - Accent3 20 2 2" xfId="3322" xr:uid="{00000000-0005-0000-0000-0000716E0000}"/>
    <cellStyle name="40% - Accent3 20 2 2 2" xfId="7905" xr:uid="{00000000-0005-0000-0000-0000726E0000}"/>
    <cellStyle name="40% - Accent3 20 2 2 2 2" xfId="19002" xr:uid="{00000000-0005-0000-0000-0000736E0000}"/>
    <cellStyle name="40% - Accent3 20 2 2 2 2 2" xfId="41266" xr:uid="{00000000-0005-0000-0000-0000746E0000}"/>
    <cellStyle name="40% - Accent3 20 2 2 2 3" xfId="30174" xr:uid="{00000000-0005-0000-0000-0000756E0000}"/>
    <cellStyle name="40% - Accent3 20 2 2 3" xfId="14419" xr:uid="{00000000-0005-0000-0000-0000766E0000}"/>
    <cellStyle name="40% - Accent3 20 2 2 3 2" xfId="36684" xr:uid="{00000000-0005-0000-0000-0000776E0000}"/>
    <cellStyle name="40% - Accent3 20 2 2 4" xfId="25592" xr:uid="{00000000-0005-0000-0000-0000786E0000}"/>
    <cellStyle name="40% - Accent3 20 2 3" xfId="6096" xr:uid="{00000000-0005-0000-0000-0000796E0000}"/>
    <cellStyle name="40% - Accent3 20 2 3 2" xfId="17193" xr:uid="{00000000-0005-0000-0000-00007A6E0000}"/>
    <cellStyle name="40% - Accent3 20 2 3 2 2" xfId="39457" xr:uid="{00000000-0005-0000-0000-00007B6E0000}"/>
    <cellStyle name="40% - Accent3 20 2 3 3" xfId="28365" xr:uid="{00000000-0005-0000-0000-00007C6E0000}"/>
    <cellStyle name="40% - Accent3 20 2 4" xfId="12609" xr:uid="{00000000-0005-0000-0000-00007D6E0000}"/>
    <cellStyle name="40% - Accent3 20 2 4 2" xfId="34874" xr:uid="{00000000-0005-0000-0000-00007E6E0000}"/>
    <cellStyle name="40% - Accent3 20 2 5" xfId="23782" xr:uid="{00000000-0005-0000-0000-00007F6E0000}"/>
    <cellStyle name="40% - Accent3 20 3" xfId="4246" xr:uid="{00000000-0005-0000-0000-0000806E0000}"/>
    <cellStyle name="40% - Accent3 20 3 2" xfId="8829" xr:uid="{00000000-0005-0000-0000-0000816E0000}"/>
    <cellStyle name="40% - Accent3 20 3 2 2" xfId="19926" xr:uid="{00000000-0005-0000-0000-0000826E0000}"/>
    <cellStyle name="40% - Accent3 20 3 2 2 2" xfId="42190" xr:uid="{00000000-0005-0000-0000-0000836E0000}"/>
    <cellStyle name="40% - Accent3 20 3 2 3" xfId="31098" xr:uid="{00000000-0005-0000-0000-0000846E0000}"/>
    <cellStyle name="40% - Accent3 20 3 3" xfId="15343" xr:uid="{00000000-0005-0000-0000-0000856E0000}"/>
    <cellStyle name="40% - Accent3 20 3 3 2" xfId="37608" xr:uid="{00000000-0005-0000-0000-0000866E0000}"/>
    <cellStyle name="40% - Accent3 20 3 4" xfId="26516" xr:uid="{00000000-0005-0000-0000-0000876E0000}"/>
    <cellStyle name="40% - Accent3 20 4" xfId="2437" xr:uid="{00000000-0005-0000-0000-0000886E0000}"/>
    <cellStyle name="40% - Accent3 20 4 2" xfId="7020" xr:uid="{00000000-0005-0000-0000-0000896E0000}"/>
    <cellStyle name="40% - Accent3 20 4 2 2" xfId="18117" xr:uid="{00000000-0005-0000-0000-00008A6E0000}"/>
    <cellStyle name="40% - Accent3 20 4 2 2 2" xfId="40381" xr:uid="{00000000-0005-0000-0000-00008B6E0000}"/>
    <cellStyle name="40% - Accent3 20 4 2 3" xfId="29289" xr:uid="{00000000-0005-0000-0000-00008C6E0000}"/>
    <cellStyle name="40% - Accent3 20 4 3" xfId="13534" xr:uid="{00000000-0005-0000-0000-00008D6E0000}"/>
    <cellStyle name="40% - Accent3 20 4 3 2" xfId="35799" xr:uid="{00000000-0005-0000-0000-00008E6E0000}"/>
    <cellStyle name="40% - Accent3 20 4 4" xfId="24707" xr:uid="{00000000-0005-0000-0000-00008F6E0000}"/>
    <cellStyle name="40% - Accent3 20 5" xfId="5171" xr:uid="{00000000-0005-0000-0000-0000906E0000}"/>
    <cellStyle name="40% - Accent3 20 5 2" xfId="16268" xr:uid="{00000000-0005-0000-0000-0000916E0000}"/>
    <cellStyle name="40% - Accent3 20 5 2 2" xfId="38532" xr:uid="{00000000-0005-0000-0000-0000926E0000}"/>
    <cellStyle name="40% - Accent3 20 5 3" xfId="27440" xr:uid="{00000000-0005-0000-0000-0000936E0000}"/>
    <cellStyle name="40% - Accent3 20 6" xfId="11683" xr:uid="{00000000-0005-0000-0000-0000946E0000}"/>
    <cellStyle name="40% - Accent3 20 6 2" xfId="33949" xr:uid="{00000000-0005-0000-0000-0000956E0000}"/>
    <cellStyle name="40% - Accent3 20 7" xfId="22857" xr:uid="{00000000-0005-0000-0000-0000966E0000}"/>
    <cellStyle name="40% - Accent3 200" xfId="22176" xr:uid="{00000000-0005-0000-0000-0000976E0000}"/>
    <cellStyle name="40% - Accent3 200 2" xfId="44440" xr:uid="{00000000-0005-0000-0000-0000986E0000}"/>
    <cellStyle name="40% - Accent3 201" xfId="22189" xr:uid="{00000000-0005-0000-0000-0000996E0000}"/>
    <cellStyle name="40% - Accent3 201 2" xfId="44453" xr:uid="{00000000-0005-0000-0000-00009A6E0000}"/>
    <cellStyle name="40% - Accent3 202" xfId="22202" xr:uid="{00000000-0005-0000-0000-00009B6E0000}"/>
    <cellStyle name="40% - Accent3 202 2" xfId="44466" xr:uid="{00000000-0005-0000-0000-00009C6E0000}"/>
    <cellStyle name="40% - Accent3 203" xfId="22215" xr:uid="{00000000-0005-0000-0000-00009D6E0000}"/>
    <cellStyle name="40% - Accent3 203 2" xfId="44479" xr:uid="{00000000-0005-0000-0000-00009E6E0000}"/>
    <cellStyle name="40% - Accent3 204" xfId="22228" xr:uid="{00000000-0005-0000-0000-00009F6E0000}"/>
    <cellStyle name="40% - Accent3 204 2" xfId="44492" xr:uid="{00000000-0005-0000-0000-0000A06E0000}"/>
    <cellStyle name="40% - Accent3 205" xfId="22241" xr:uid="{00000000-0005-0000-0000-0000A16E0000}"/>
    <cellStyle name="40% - Accent3 205 2" xfId="44505" xr:uid="{00000000-0005-0000-0000-0000A26E0000}"/>
    <cellStyle name="40% - Accent3 206" xfId="22254" xr:uid="{00000000-0005-0000-0000-0000A36E0000}"/>
    <cellStyle name="40% - Accent3 206 2" xfId="44518" xr:uid="{00000000-0005-0000-0000-0000A46E0000}"/>
    <cellStyle name="40% - Accent3 207" xfId="22267" xr:uid="{00000000-0005-0000-0000-0000A56E0000}"/>
    <cellStyle name="40% - Accent3 207 2" xfId="44531" xr:uid="{00000000-0005-0000-0000-0000A66E0000}"/>
    <cellStyle name="40% - Accent3 208" xfId="22280" xr:uid="{00000000-0005-0000-0000-0000A76E0000}"/>
    <cellStyle name="40% - Accent3 208 2" xfId="44544" xr:uid="{00000000-0005-0000-0000-0000A86E0000}"/>
    <cellStyle name="40% - Accent3 209" xfId="22293" xr:uid="{00000000-0005-0000-0000-0000A96E0000}"/>
    <cellStyle name="40% - Accent3 209 2" xfId="44557" xr:uid="{00000000-0005-0000-0000-0000AA6E0000}"/>
    <cellStyle name="40% - Accent3 21" xfId="581" xr:uid="{00000000-0005-0000-0000-0000AB6E0000}"/>
    <cellStyle name="40% - Accent3 21 2" xfId="1518" xr:uid="{00000000-0005-0000-0000-0000AC6E0000}"/>
    <cellStyle name="40% - Accent3 21 2 2" xfId="3335" xr:uid="{00000000-0005-0000-0000-0000AD6E0000}"/>
    <cellStyle name="40% - Accent3 21 2 2 2" xfId="7918" xr:uid="{00000000-0005-0000-0000-0000AE6E0000}"/>
    <cellStyle name="40% - Accent3 21 2 2 2 2" xfId="19015" xr:uid="{00000000-0005-0000-0000-0000AF6E0000}"/>
    <cellStyle name="40% - Accent3 21 2 2 2 2 2" xfId="41279" xr:uid="{00000000-0005-0000-0000-0000B06E0000}"/>
    <cellStyle name="40% - Accent3 21 2 2 2 3" xfId="30187" xr:uid="{00000000-0005-0000-0000-0000B16E0000}"/>
    <cellStyle name="40% - Accent3 21 2 2 3" xfId="14432" xr:uid="{00000000-0005-0000-0000-0000B26E0000}"/>
    <cellStyle name="40% - Accent3 21 2 2 3 2" xfId="36697" xr:uid="{00000000-0005-0000-0000-0000B36E0000}"/>
    <cellStyle name="40% - Accent3 21 2 2 4" xfId="25605" xr:uid="{00000000-0005-0000-0000-0000B46E0000}"/>
    <cellStyle name="40% - Accent3 21 2 3" xfId="6109" xr:uid="{00000000-0005-0000-0000-0000B56E0000}"/>
    <cellStyle name="40% - Accent3 21 2 3 2" xfId="17206" xr:uid="{00000000-0005-0000-0000-0000B66E0000}"/>
    <cellStyle name="40% - Accent3 21 2 3 2 2" xfId="39470" xr:uid="{00000000-0005-0000-0000-0000B76E0000}"/>
    <cellStyle name="40% - Accent3 21 2 3 3" xfId="28378" xr:uid="{00000000-0005-0000-0000-0000B86E0000}"/>
    <cellStyle name="40% - Accent3 21 2 4" xfId="12622" xr:uid="{00000000-0005-0000-0000-0000B96E0000}"/>
    <cellStyle name="40% - Accent3 21 2 4 2" xfId="34887" xr:uid="{00000000-0005-0000-0000-0000BA6E0000}"/>
    <cellStyle name="40% - Accent3 21 2 5" xfId="23795" xr:uid="{00000000-0005-0000-0000-0000BB6E0000}"/>
    <cellStyle name="40% - Accent3 21 3" xfId="4259" xr:uid="{00000000-0005-0000-0000-0000BC6E0000}"/>
    <cellStyle name="40% - Accent3 21 3 2" xfId="8842" xr:uid="{00000000-0005-0000-0000-0000BD6E0000}"/>
    <cellStyle name="40% - Accent3 21 3 2 2" xfId="19939" xr:uid="{00000000-0005-0000-0000-0000BE6E0000}"/>
    <cellStyle name="40% - Accent3 21 3 2 2 2" xfId="42203" xr:uid="{00000000-0005-0000-0000-0000BF6E0000}"/>
    <cellStyle name="40% - Accent3 21 3 2 3" xfId="31111" xr:uid="{00000000-0005-0000-0000-0000C06E0000}"/>
    <cellStyle name="40% - Accent3 21 3 3" xfId="15356" xr:uid="{00000000-0005-0000-0000-0000C16E0000}"/>
    <cellStyle name="40% - Accent3 21 3 3 2" xfId="37621" xr:uid="{00000000-0005-0000-0000-0000C26E0000}"/>
    <cellStyle name="40% - Accent3 21 3 4" xfId="26529" xr:uid="{00000000-0005-0000-0000-0000C36E0000}"/>
    <cellStyle name="40% - Accent3 21 4" xfId="2450" xr:uid="{00000000-0005-0000-0000-0000C46E0000}"/>
    <cellStyle name="40% - Accent3 21 4 2" xfId="7033" xr:uid="{00000000-0005-0000-0000-0000C56E0000}"/>
    <cellStyle name="40% - Accent3 21 4 2 2" xfId="18130" xr:uid="{00000000-0005-0000-0000-0000C66E0000}"/>
    <cellStyle name="40% - Accent3 21 4 2 2 2" xfId="40394" xr:uid="{00000000-0005-0000-0000-0000C76E0000}"/>
    <cellStyle name="40% - Accent3 21 4 2 3" xfId="29302" xr:uid="{00000000-0005-0000-0000-0000C86E0000}"/>
    <cellStyle name="40% - Accent3 21 4 3" xfId="13547" xr:uid="{00000000-0005-0000-0000-0000C96E0000}"/>
    <cellStyle name="40% - Accent3 21 4 3 2" xfId="35812" xr:uid="{00000000-0005-0000-0000-0000CA6E0000}"/>
    <cellStyle name="40% - Accent3 21 4 4" xfId="24720" xr:uid="{00000000-0005-0000-0000-0000CB6E0000}"/>
    <cellStyle name="40% - Accent3 21 5" xfId="5184" xr:uid="{00000000-0005-0000-0000-0000CC6E0000}"/>
    <cellStyle name="40% - Accent3 21 5 2" xfId="16281" xr:uid="{00000000-0005-0000-0000-0000CD6E0000}"/>
    <cellStyle name="40% - Accent3 21 5 2 2" xfId="38545" xr:uid="{00000000-0005-0000-0000-0000CE6E0000}"/>
    <cellStyle name="40% - Accent3 21 5 3" xfId="27453" xr:uid="{00000000-0005-0000-0000-0000CF6E0000}"/>
    <cellStyle name="40% - Accent3 21 6" xfId="11696" xr:uid="{00000000-0005-0000-0000-0000D06E0000}"/>
    <cellStyle name="40% - Accent3 21 6 2" xfId="33962" xr:uid="{00000000-0005-0000-0000-0000D16E0000}"/>
    <cellStyle name="40% - Accent3 21 7" xfId="22870" xr:uid="{00000000-0005-0000-0000-0000D26E0000}"/>
    <cellStyle name="40% - Accent3 210" xfId="22306" xr:uid="{00000000-0005-0000-0000-0000D36E0000}"/>
    <cellStyle name="40% - Accent3 210 2" xfId="44570" xr:uid="{00000000-0005-0000-0000-0000D46E0000}"/>
    <cellStyle name="40% - Accent3 211" xfId="22319" xr:uid="{00000000-0005-0000-0000-0000D56E0000}"/>
    <cellStyle name="40% - Accent3 211 2" xfId="44583" xr:uid="{00000000-0005-0000-0000-0000D66E0000}"/>
    <cellStyle name="40% - Accent3 212" xfId="22332" xr:uid="{00000000-0005-0000-0000-0000D76E0000}"/>
    <cellStyle name="40% - Accent3 212 2" xfId="44596" xr:uid="{00000000-0005-0000-0000-0000D86E0000}"/>
    <cellStyle name="40% - Accent3 213" xfId="22345" xr:uid="{00000000-0005-0000-0000-0000D96E0000}"/>
    <cellStyle name="40% - Accent3 213 2" xfId="44609" xr:uid="{00000000-0005-0000-0000-0000DA6E0000}"/>
    <cellStyle name="40% - Accent3 214" xfId="22386" xr:uid="{00000000-0005-0000-0000-0000DB6E0000}"/>
    <cellStyle name="40% - Accent3 22" xfId="594" xr:uid="{00000000-0005-0000-0000-0000DC6E0000}"/>
    <cellStyle name="40% - Accent3 22 2" xfId="1531" xr:uid="{00000000-0005-0000-0000-0000DD6E0000}"/>
    <cellStyle name="40% - Accent3 22 2 2" xfId="3348" xr:uid="{00000000-0005-0000-0000-0000DE6E0000}"/>
    <cellStyle name="40% - Accent3 22 2 2 2" xfId="7931" xr:uid="{00000000-0005-0000-0000-0000DF6E0000}"/>
    <cellStyle name="40% - Accent3 22 2 2 2 2" xfId="19028" xr:uid="{00000000-0005-0000-0000-0000E06E0000}"/>
    <cellStyle name="40% - Accent3 22 2 2 2 2 2" xfId="41292" xr:uid="{00000000-0005-0000-0000-0000E16E0000}"/>
    <cellStyle name="40% - Accent3 22 2 2 2 3" xfId="30200" xr:uid="{00000000-0005-0000-0000-0000E26E0000}"/>
    <cellStyle name="40% - Accent3 22 2 2 3" xfId="14445" xr:uid="{00000000-0005-0000-0000-0000E36E0000}"/>
    <cellStyle name="40% - Accent3 22 2 2 3 2" xfId="36710" xr:uid="{00000000-0005-0000-0000-0000E46E0000}"/>
    <cellStyle name="40% - Accent3 22 2 2 4" xfId="25618" xr:uid="{00000000-0005-0000-0000-0000E56E0000}"/>
    <cellStyle name="40% - Accent3 22 2 3" xfId="6122" xr:uid="{00000000-0005-0000-0000-0000E66E0000}"/>
    <cellStyle name="40% - Accent3 22 2 3 2" xfId="17219" xr:uid="{00000000-0005-0000-0000-0000E76E0000}"/>
    <cellStyle name="40% - Accent3 22 2 3 2 2" xfId="39483" xr:uid="{00000000-0005-0000-0000-0000E86E0000}"/>
    <cellStyle name="40% - Accent3 22 2 3 3" xfId="28391" xr:uid="{00000000-0005-0000-0000-0000E96E0000}"/>
    <cellStyle name="40% - Accent3 22 2 4" xfId="12635" xr:uid="{00000000-0005-0000-0000-0000EA6E0000}"/>
    <cellStyle name="40% - Accent3 22 2 4 2" xfId="34900" xr:uid="{00000000-0005-0000-0000-0000EB6E0000}"/>
    <cellStyle name="40% - Accent3 22 2 5" xfId="23808" xr:uid="{00000000-0005-0000-0000-0000EC6E0000}"/>
    <cellStyle name="40% - Accent3 22 3" xfId="4272" xr:uid="{00000000-0005-0000-0000-0000ED6E0000}"/>
    <cellStyle name="40% - Accent3 22 3 2" xfId="8855" xr:uid="{00000000-0005-0000-0000-0000EE6E0000}"/>
    <cellStyle name="40% - Accent3 22 3 2 2" xfId="19952" xr:uid="{00000000-0005-0000-0000-0000EF6E0000}"/>
    <cellStyle name="40% - Accent3 22 3 2 2 2" xfId="42216" xr:uid="{00000000-0005-0000-0000-0000F06E0000}"/>
    <cellStyle name="40% - Accent3 22 3 2 3" xfId="31124" xr:uid="{00000000-0005-0000-0000-0000F16E0000}"/>
    <cellStyle name="40% - Accent3 22 3 3" xfId="15369" xr:uid="{00000000-0005-0000-0000-0000F26E0000}"/>
    <cellStyle name="40% - Accent3 22 3 3 2" xfId="37634" xr:uid="{00000000-0005-0000-0000-0000F36E0000}"/>
    <cellStyle name="40% - Accent3 22 3 4" xfId="26542" xr:uid="{00000000-0005-0000-0000-0000F46E0000}"/>
    <cellStyle name="40% - Accent3 22 4" xfId="2463" xr:uid="{00000000-0005-0000-0000-0000F56E0000}"/>
    <cellStyle name="40% - Accent3 22 4 2" xfId="7046" xr:uid="{00000000-0005-0000-0000-0000F66E0000}"/>
    <cellStyle name="40% - Accent3 22 4 2 2" xfId="18143" xr:uid="{00000000-0005-0000-0000-0000F76E0000}"/>
    <cellStyle name="40% - Accent3 22 4 2 2 2" xfId="40407" xr:uid="{00000000-0005-0000-0000-0000F86E0000}"/>
    <cellStyle name="40% - Accent3 22 4 2 3" xfId="29315" xr:uid="{00000000-0005-0000-0000-0000F96E0000}"/>
    <cellStyle name="40% - Accent3 22 4 3" xfId="13560" xr:uid="{00000000-0005-0000-0000-0000FA6E0000}"/>
    <cellStyle name="40% - Accent3 22 4 3 2" xfId="35825" xr:uid="{00000000-0005-0000-0000-0000FB6E0000}"/>
    <cellStyle name="40% - Accent3 22 4 4" xfId="24733" xr:uid="{00000000-0005-0000-0000-0000FC6E0000}"/>
    <cellStyle name="40% - Accent3 22 5" xfId="5197" xr:uid="{00000000-0005-0000-0000-0000FD6E0000}"/>
    <cellStyle name="40% - Accent3 22 5 2" xfId="16294" xr:uid="{00000000-0005-0000-0000-0000FE6E0000}"/>
    <cellStyle name="40% - Accent3 22 5 2 2" xfId="38558" xr:uid="{00000000-0005-0000-0000-0000FF6E0000}"/>
    <cellStyle name="40% - Accent3 22 5 3" xfId="27466" xr:uid="{00000000-0005-0000-0000-0000006F0000}"/>
    <cellStyle name="40% - Accent3 22 6" xfId="11709" xr:uid="{00000000-0005-0000-0000-0000016F0000}"/>
    <cellStyle name="40% - Accent3 22 6 2" xfId="33975" xr:uid="{00000000-0005-0000-0000-0000026F0000}"/>
    <cellStyle name="40% - Accent3 22 7" xfId="22883" xr:uid="{00000000-0005-0000-0000-0000036F0000}"/>
    <cellStyle name="40% - Accent3 23" xfId="607" xr:uid="{00000000-0005-0000-0000-0000046F0000}"/>
    <cellStyle name="40% - Accent3 23 2" xfId="1544" xr:uid="{00000000-0005-0000-0000-0000056F0000}"/>
    <cellStyle name="40% - Accent3 23 2 2" xfId="3361" xr:uid="{00000000-0005-0000-0000-0000066F0000}"/>
    <cellStyle name="40% - Accent3 23 2 2 2" xfId="7944" xr:uid="{00000000-0005-0000-0000-0000076F0000}"/>
    <cellStyle name="40% - Accent3 23 2 2 2 2" xfId="19041" xr:uid="{00000000-0005-0000-0000-0000086F0000}"/>
    <cellStyle name="40% - Accent3 23 2 2 2 2 2" xfId="41305" xr:uid="{00000000-0005-0000-0000-0000096F0000}"/>
    <cellStyle name="40% - Accent3 23 2 2 2 3" xfId="30213" xr:uid="{00000000-0005-0000-0000-00000A6F0000}"/>
    <cellStyle name="40% - Accent3 23 2 2 3" xfId="14458" xr:uid="{00000000-0005-0000-0000-00000B6F0000}"/>
    <cellStyle name="40% - Accent3 23 2 2 3 2" xfId="36723" xr:uid="{00000000-0005-0000-0000-00000C6F0000}"/>
    <cellStyle name="40% - Accent3 23 2 2 4" xfId="25631" xr:uid="{00000000-0005-0000-0000-00000D6F0000}"/>
    <cellStyle name="40% - Accent3 23 2 3" xfId="6135" xr:uid="{00000000-0005-0000-0000-00000E6F0000}"/>
    <cellStyle name="40% - Accent3 23 2 3 2" xfId="17232" xr:uid="{00000000-0005-0000-0000-00000F6F0000}"/>
    <cellStyle name="40% - Accent3 23 2 3 2 2" xfId="39496" xr:uid="{00000000-0005-0000-0000-0000106F0000}"/>
    <cellStyle name="40% - Accent3 23 2 3 3" xfId="28404" xr:uid="{00000000-0005-0000-0000-0000116F0000}"/>
    <cellStyle name="40% - Accent3 23 2 4" xfId="12648" xr:uid="{00000000-0005-0000-0000-0000126F0000}"/>
    <cellStyle name="40% - Accent3 23 2 4 2" xfId="34913" xr:uid="{00000000-0005-0000-0000-0000136F0000}"/>
    <cellStyle name="40% - Accent3 23 2 5" xfId="23821" xr:uid="{00000000-0005-0000-0000-0000146F0000}"/>
    <cellStyle name="40% - Accent3 23 3" xfId="4285" xr:uid="{00000000-0005-0000-0000-0000156F0000}"/>
    <cellStyle name="40% - Accent3 23 3 2" xfId="8868" xr:uid="{00000000-0005-0000-0000-0000166F0000}"/>
    <cellStyle name="40% - Accent3 23 3 2 2" xfId="19965" xr:uid="{00000000-0005-0000-0000-0000176F0000}"/>
    <cellStyle name="40% - Accent3 23 3 2 2 2" xfId="42229" xr:uid="{00000000-0005-0000-0000-0000186F0000}"/>
    <cellStyle name="40% - Accent3 23 3 2 3" xfId="31137" xr:uid="{00000000-0005-0000-0000-0000196F0000}"/>
    <cellStyle name="40% - Accent3 23 3 3" xfId="15382" xr:uid="{00000000-0005-0000-0000-00001A6F0000}"/>
    <cellStyle name="40% - Accent3 23 3 3 2" xfId="37647" xr:uid="{00000000-0005-0000-0000-00001B6F0000}"/>
    <cellStyle name="40% - Accent3 23 3 4" xfId="26555" xr:uid="{00000000-0005-0000-0000-00001C6F0000}"/>
    <cellStyle name="40% - Accent3 23 4" xfId="2476" xr:uid="{00000000-0005-0000-0000-00001D6F0000}"/>
    <cellStyle name="40% - Accent3 23 4 2" xfId="7059" xr:uid="{00000000-0005-0000-0000-00001E6F0000}"/>
    <cellStyle name="40% - Accent3 23 4 2 2" xfId="18156" xr:uid="{00000000-0005-0000-0000-00001F6F0000}"/>
    <cellStyle name="40% - Accent3 23 4 2 2 2" xfId="40420" xr:uid="{00000000-0005-0000-0000-0000206F0000}"/>
    <cellStyle name="40% - Accent3 23 4 2 3" xfId="29328" xr:uid="{00000000-0005-0000-0000-0000216F0000}"/>
    <cellStyle name="40% - Accent3 23 4 3" xfId="13573" xr:uid="{00000000-0005-0000-0000-0000226F0000}"/>
    <cellStyle name="40% - Accent3 23 4 3 2" xfId="35838" xr:uid="{00000000-0005-0000-0000-0000236F0000}"/>
    <cellStyle name="40% - Accent3 23 4 4" xfId="24746" xr:uid="{00000000-0005-0000-0000-0000246F0000}"/>
    <cellStyle name="40% - Accent3 23 5" xfId="5210" xr:uid="{00000000-0005-0000-0000-0000256F0000}"/>
    <cellStyle name="40% - Accent3 23 5 2" xfId="16307" xr:uid="{00000000-0005-0000-0000-0000266F0000}"/>
    <cellStyle name="40% - Accent3 23 5 2 2" xfId="38571" xr:uid="{00000000-0005-0000-0000-0000276F0000}"/>
    <cellStyle name="40% - Accent3 23 5 3" xfId="27479" xr:uid="{00000000-0005-0000-0000-0000286F0000}"/>
    <cellStyle name="40% - Accent3 23 6" xfId="11722" xr:uid="{00000000-0005-0000-0000-0000296F0000}"/>
    <cellStyle name="40% - Accent3 23 6 2" xfId="33988" xr:uid="{00000000-0005-0000-0000-00002A6F0000}"/>
    <cellStyle name="40% - Accent3 23 7" xfId="22896" xr:uid="{00000000-0005-0000-0000-00002B6F0000}"/>
    <cellStyle name="40% - Accent3 24" xfId="620" xr:uid="{00000000-0005-0000-0000-00002C6F0000}"/>
    <cellStyle name="40% - Accent3 24 2" xfId="1557" xr:uid="{00000000-0005-0000-0000-00002D6F0000}"/>
    <cellStyle name="40% - Accent3 24 2 2" xfId="3374" xr:uid="{00000000-0005-0000-0000-00002E6F0000}"/>
    <cellStyle name="40% - Accent3 24 2 2 2" xfId="7957" xr:uid="{00000000-0005-0000-0000-00002F6F0000}"/>
    <cellStyle name="40% - Accent3 24 2 2 2 2" xfId="19054" xr:uid="{00000000-0005-0000-0000-0000306F0000}"/>
    <cellStyle name="40% - Accent3 24 2 2 2 2 2" xfId="41318" xr:uid="{00000000-0005-0000-0000-0000316F0000}"/>
    <cellStyle name="40% - Accent3 24 2 2 2 3" xfId="30226" xr:uid="{00000000-0005-0000-0000-0000326F0000}"/>
    <cellStyle name="40% - Accent3 24 2 2 3" xfId="14471" xr:uid="{00000000-0005-0000-0000-0000336F0000}"/>
    <cellStyle name="40% - Accent3 24 2 2 3 2" xfId="36736" xr:uid="{00000000-0005-0000-0000-0000346F0000}"/>
    <cellStyle name="40% - Accent3 24 2 2 4" xfId="25644" xr:uid="{00000000-0005-0000-0000-0000356F0000}"/>
    <cellStyle name="40% - Accent3 24 2 3" xfId="6148" xr:uid="{00000000-0005-0000-0000-0000366F0000}"/>
    <cellStyle name="40% - Accent3 24 2 3 2" xfId="17245" xr:uid="{00000000-0005-0000-0000-0000376F0000}"/>
    <cellStyle name="40% - Accent3 24 2 3 2 2" xfId="39509" xr:uid="{00000000-0005-0000-0000-0000386F0000}"/>
    <cellStyle name="40% - Accent3 24 2 3 3" xfId="28417" xr:uid="{00000000-0005-0000-0000-0000396F0000}"/>
    <cellStyle name="40% - Accent3 24 2 4" xfId="12661" xr:uid="{00000000-0005-0000-0000-00003A6F0000}"/>
    <cellStyle name="40% - Accent3 24 2 4 2" xfId="34926" xr:uid="{00000000-0005-0000-0000-00003B6F0000}"/>
    <cellStyle name="40% - Accent3 24 2 5" xfId="23834" xr:uid="{00000000-0005-0000-0000-00003C6F0000}"/>
    <cellStyle name="40% - Accent3 24 3" xfId="4298" xr:uid="{00000000-0005-0000-0000-00003D6F0000}"/>
    <cellStyle name="40% - Accent3 24 3 2" xfId="8881" xr:uid="{00000000-0005-0000-0000-00003E6F0000}"/>
    <cellStyle name="40% - Accent3 24 3 2 2" xfId="19978" xr:uid="{00000000-0005-0000-0000-00003F6F0000}"/>
    <cellStyle name="40% - Accent3 24 3 2 2 2" xfId="42242" xr:uid="{00000000-0005-0000-0000-0000406F0000}"/>
    <cellStyle name="40% - Accent3 24 3 2 3" xfId="31150" xr:uid="{00000000-0005-0000-0000-0000416F0000}"/>
    <cellStyle name="40% - Accent3 24 3 3" xfId="15395" xr:uid="{00000000-0005-0000-0000-0000426F0000}"/>
    <cellStyle name="40% - Accent3 24 3 3 2" xfId="37660" xr:uid="{00000000-0005-0000-0000-0000436F0000}"/>
    <cellStyle name="40% - Accent3 24 3 4" xfId="26568" xr:uid="{00000000-0005-0000-0000-0000446F0000}"/>
    <cellStyle name="40% - Accent3 24 4" xfId="2489" xr:uid="{00000000-0005-0000-0000-0000456F0000}"/>
    <cellStyle name="40% - Accent3 24 4 2" xfId="7072" xr:uid="{00000000-0005-0000-0000-0000466F0000}"/>
    <cellStyle name="40% - Accent3 24 4 2 2" xfId="18169" xr:uid="{00000000-0005-0000-0000-0000476F0000}"/>
    <cellStyle name="40% - Accent3 24 4 2 2 2" xfId="40433" xr:uid="{00000000-0005-0000-0000-0000486F0000}"/>
    <cellStyle name="40% - Accent3 24 4 2 3" xfId="29341" xr:uid="{00000000-0005-0000-0000-0000496F0000}"/>
    <cellStyle name="40% - Accent3 24 4 3" xfId="13586" xr:uid="{00000000-0005-0000-0000-00004A6F0000}"/>
    <cellStyle name="40% - Accent3 24 4 3 2" xfId="35851" xr:uid="{00000000-0005-0000-0000-00004B6F0000}"/>
    <cellStyle name="40% - Accent3 24 4 4" xfId="24759" xr:uid="{00000000-0005-0000-0000-00004C6F0000}"/>
    <cellStyle name="40% - Accent3 24 5" xfId="5223" xr:uid="{00000000-0005-0000-0000-00004D6F0000}"/>
    <cellStyle name="40% - Accent3 24 5 2" xfId="16320" xr:uid="{00000000-0005-0000-0000-00004E6F0000}"/>
    <cellStyle name="40% - Accent3 24 5 2 2" xfId="38584" xr:uid="{00000000-0005-0000-0000-00004F6F0000}"/>
    <cellStyle name="40% - Accent3 24 5 3" xfId="27492" xr:uid="{00000000-0005-0000-0000-0000506F0000}"/>
    <cellStyle name="40% - Accent3 24 6" xfId="11735" xr:uid="{00000000-0005-0000-0000-0000516F0000}"/>
    <cellStyle name="40% - Accent3 24 6 2" xfId="34001" xr:uid="{00000000-0005-0000-0000-0000526F0000}"/>
    <cellStyle name="40% - Accent3 24 7" xfId="22909" xr:uid="{00000000-0005-0000-0000-0000536F0000}"/>
    <cellStyle name="40% - Accent3 25" xfId="634" xr:uid="{00000000-0005-0000-0000-0000546F0000}"/>
    <cellStyle name="40% - Accent3 25 2" xfId="1571" xr:uid="{00000000-0005-0000-0000-0000556F0000}"/>
    <cellStyle name="40% - Accent3 25 2 2" xfId="3387" xr:uid="{00000000-0005-0000-0000-0000566F0000}"/>
    <cellStyle name="40% - Accent3 25 2 2 2" xfId="7970" xr:uid="{00000000-0005-0000-0000-0000576F0000}"/>
    <cellStyle name="40% - Accent3 25 2 2 2 2" xfId="19067" xr:uid="{00000000-0005-0000-0000-0000586F0000}"/>
    <cellStyle name="40% - Accent3 25 2 2 2 2 2" xfId="41331" xr:uid="{00000000-0005-0000-0000-0000596F0000}"/>
    <cellStyle name="40% - Accent3 25 2 2 2 3" xfId="30239" xr:uid="{00000000-0005-0000-0000-00005A6F0000}"/>
    <cellStyle name="40% - Accent3 25 2 2 3" xfId="14484" xr:uid="{00000000-0005-0000-0000-00005B6F0000}"/>
    <cellStyle name="40% - Accent3 25 2 2 3 2" xfId="36749" xr:uid="{00000000-0005-0000-0000-00005C6F0000}"/>
    <cellStyle name="40% - Accent3 25 2 2 4" xfId="25657" xr:uid="{00000000-0005-0000-0000-00005D6F0000}"/>
    <cellStyle name="40% - Accent3 25 2 3" xfId="6161" xr:uid="{00000000-0005-0000-0000-00005E6F0000}"/>
    <cellStyle name="40% - Accent3 25 2 3 2" xfId="17258" xr:uid="{00000000-0005-0000-0000-00005F6F0000}"/>
    <cellStyle name="40% - Accent3 25 2 3 2 2" xfId="39522" xr:uid="{00000000-0005-0000-0000-0000606F0000}"/>
    <cellStyle name="40% - Accent3 25 2 3 3" xfId="28430" xr:uid="{00000000-0005-0000-0000-0000616F0000}"/>
    <cellStyle name="40% - Accent3 25 2 4" xfId="12674" xr:uid="{00000000-0005-0000-0000-0000626F0000}"/>
    <cellStyle name="40% - Accent3 25 2 4 2" xfId="34939" xr:uid="{00000000-0005-0000-0000-0000636F0000}"/>
    <cellStyle name="40% - Accent3 25 2 5" xfId="23847" xr:uid="{00000000-0005-0000-0000-0000646F0000}"/>
    <cellStyle name="40% - Accent3 25 3" xfId="4311" xr:uid="{00000000-0005-0000-0000-0000656F0000}"/>
    <cellStyle name="40% - Accent3 25 3 2" xfId="8894" xr:uid="{00000000-0005-0000-0000-0000666F0000}"/>
    <cellStyle name="40% - Accent3 25 3 2 2" xfId="19991" xr:uid="{00000000-0005-0000-0000-0000676F0000}"/>
    <cellStyle name="40% - Accent3 25 3 2 2 2" xfId="42255" xr:uid="{00000000-0005-0000-0000-0000686F0000}"/>
    <cellStyle name="40% - Accent3 25 3 2 3" xfId="31163" xr:uid="{00000000-0005-0000-0000-0000696F0000}"/>
    <cellStyle name="40% - Accent3 25 3 3" xfId="15408" xr:uid="{00000000-0005-0000-0000-00006A6F0000}"/>
    <cellStyle name="40% - Accent3 25 3 3 2" xfId="37673" xr:uid="{00000000-0005-0000-0000-00006B6F0000}"/>
    <cellStyle name="40% - Accent3 25 3 4" xfId="26581" xr:uid="{00000000-0005-0000-0000-00006C6F0000}"/>
    <cellStyle name="40% - Accent3 25 4" xfId="2502" xr:uid="{00000000-0005-0000-0000-00006D6F0000}"/>
    <cellStyle name="40% - Accent3 25 4 2" xfId="7085" xr:uid="{00000000-0005-0000-0000-00006E6F0000}"/>
    <cellStyle name="40% - Accent3 25 4 2 2" xfId="18182" xr:uid="{00000000-0005-0000-0000-00006F6F0000}"/>
    <cellStyle name="40% - Accent3 25 4 2 2 2" xfId="40446" xr:uid="{00000000-0005-0000-0000-0000706F0000}"/>
    <cellStyle name="40% - Accent3 25 4 2 3" xfId="29354" xr:uid="{00000000-0005-0000-0000-0000716F0000}"/>
    <cellStyle name="40% - Accent3 25 4 3" xfId="13599" xr:uid="{00000000-0005-0000-0000-0000726F0000}"/>
    <cellStyle name="40% - Accent3 25 4 3 2" xfId="35864" xr:uid="{00000000-0005-0000-0000-0000736F0000}"/>
    <cellStyle name="40% - Accent3 25 4 4" xfId="24772" xr:uid="{00000000-0005-0000-0000-0000746F0000}"/>
    <cellStyle name="40% - Accent3 25 5" xfId="5236" xr:uid="{00000000-0005-0000-0000-0000756F0000}"/>
    <cellStyle name="40% - Accent3 25 5 2" xfId="16333" xr:uid="{00000000-0005-0000-0000-0000766F0000}"/>
    <cellStyle name="40% - Accent3 25 5 2 2" xfId="38597" xr:uid="{00000000-0005-0000-0000-0000776F0000}"/>
    <cellStyle name="40% - Accent3 25 5 3" xfId="27505" xr:uid="{00000000-0005-0000-0000-0000786F0000}"/>
    <cellStyle name="40% - Accent3 25 6" xfId="11748" xr:uid="{00000000-0005-0000-0000-0000796F0000}"/>
    <cellStyle name="40% - Accent3 25 6 2" xfId="34014" xr:uid="{00000000-0005-0000-0000-00007A6F0000}"/>
    <cellStyle name="40% - Accent3 25 7" xfId="22922" xr:uid="{00000000-0005-0000-0000-00007B6F0000}"/>
    <cellStyle name="40% - Accent3 26" xfId="647" xr:uid="{00000000-0005-0000-0000-00007C6F0000}"/>
    <cellStyle name="40% - Accent3 26 2" xfId="1584" xr:uid="{00000000-0005-0000-0000-00007D6F0000}"/>
    <cellStyle name="40% - Accent3 26 2 2" xfId="3400" xr:uid="{00000000-0005-0000-0000-00007E6F0000}"/>
    <cellStyle name="40% - Accent3 26 2 2 2" xfId="7983" xr:uid="{00000000-0005-0000-0000-00007F6F0000}"/>
    <cellStyle name="40% - Accent3 26 2 2 2 2" xfId="19080" xr:uid="{00000000-0005-0000-0000-0000806F0000}"/>
    <cellStyle name="40% - Accent3 26 2 2 2 2 2" xfId="41344" xr:uid="{00000000-0005-0000-0000-0000816F0000}"/>
    <cellStyle name="40% - Accent3 26 2 2 2 3" xfId="30252" xr:uid="{00000000-0005-0000-0000-0000826F0000}"/>
    <cellStyle name="40% - Accent3 26 2 2 3" xfId="14497" xr:uid="{00000000-0005-0000-0000-0000836F0000}"/>
    <cellStyle name="40% - Accent3 26 2 2 3 2" xfId="36762" xr:uid="{00000000-0005-0000-0000-0000846F0000}"/>
    <cellStyle name="40% - Accent3 26 2 2 4" xfId="25670" xr:uid="{00000000-0005-0000-0000-0000856F0000}"/>
    <cellStyle name="40% - Accent3 26 2 3" xfId="6174" xr:uid="{00000000-0005-0000-0000-0000866F0000}"/>
    <cellStyle name="40% - Accent3 26 2 3 2" xfId="17271" xr:uid="{00000000-0005-0000-0000-0000876F0000}"/>
    <cellStyle name="40% - Accent3 26 2 3 2 2" xfId="39535" xr:uid="{00000000-0005-0000-0000-0000886F0000}"/>
    <cellStyle name="40% - Accent3 26 2 3 3" xfId="28443" xr:uid="{00000000-0005-0000-0000-0000896F0000}"/>
    <cellStyle name="40% - Accent3 26 2 4" xfId="12687" xr:uid="{00000000-0005-0000-0000-00008A6F0000}"/>
    <cellStyle name="40% - Accent3 26 2 4 2" xfId="34952" xr:uid="{00000000-0005-0000-0000-00008B6F0000}"/>
    <cellStyle name="40% - Accent3 26 2 5" xfId="23860" xr:uid="{00000000-0005-0000-0000-00008C6F0000}"/>
    <cellStyle name="40% - Accent3 26 3" xfId="4324" xr:uid="{00000000-0005-0000-0000-00008D6F0000}"/>
    <cellStyle name="40% - Accent3 26 3 2" xfId="8907" xr:uid="{00000000-0005-0000-0000-00008E6F0000}"/>
    <cellStyle name="40% - Accent3 26 3 2 2" xfId="20004" xr:uid="{00000000-0005-0000-0000-00008F6F0000}"/>
    <cellStyle name="40% - Accent3 26 3 2 2 2" xfId="42268" xr:uid="{00000000-0005-0000-0000-0000906F0000}"/>
    <cellStyle name="40% - Accent3 26 3 2 3" xfId="31176" xr:uid="{00000000-0005-0000-0000-0000916F0000}"/>
    <cellStyle name="40% - Accent3 26 3 3" xfId="15421" xr:uid="{00000000-0005-0000-0000-0000926F0000}"/>
    <cellStyle name="40% - Accent3 26 3 3 2" xfId="37686" xr:uid="{00000000-0005-0000-0000-0000936F0000}"/>
    <cellStyle name="40% - Accent3 26 3 4" xfId="26594" xr:uid="{00000000-0005-0000-0000-0000946F0000}"/>
    <cellStyle name="40% - Accent3 26 4" xfId="2515" xr:uid="{00000000-0005-0000-0000-0000956F0000}"/>
    <cellStyle name="40% - Accent3 26 4 2" xfId="7098" xr:uid="{00000000-0005-0000-0000-0000966F0000}"/>
    <cellStyle name="40% - Accent3 26 4 2 2" xfId="18195" xr:uid="{00000000-0005-0000-0000-0000976F0000}"/>
    <cellStyle name="40% - Accent3 26 4 2 2 2" xfId="40459" xr:uid="{00000000-0005-0000-0000-0000986F0000}"/>
    <cellStyle name="40% - Accent3 26 4 2 3" xfId="29367" xr:uid="{00000000-0005-0000-0000-0000996F0000}"/>
    <cellStyle name="40% - Accent3 26 4 3" xfId="13612" xr:uid="{00000000-0005-0000-0000-00009A6F0000}"/>
    <cellStyle name="40% - Accent3 26 4 3 2" xfId="35877" xr:uid="{00000000-0005-0000-0000-00009B6F0000}"/>
    <cellStyle name="40% - Accent3 26 4 4" xfId="24785" xr:uid="{00000000-0005-0000-0000-00009C6F0000}"/>
    <cellStyle name="40% - Accent3 26 5" xfId="5249" xr:uid="{00000000-0005-0000-0000-00009D6F0000}"/>
    <cellStyle name="40% - Accent3 26 5 2" xfId="16346" xr:uid="{00000000-0005-0000-0000-00009E6F0000}"/>
    <cellStyle name="40% - Accent3 26 5 2 2" xfId="38610" xr:uid="{00000000-0005-0000-0000-00009F6F0000}"/>
    <cellStyle name="40% - Accent3 26 5 3" xfId="27518" xr:uid="{00000000-0005-0000-0000-0000A06F0000}"/>
    <cellStyle name="40% - Accent3 26 6" xfId="11761" xr:uid="{00000000-0005-0000-0000-0000A16F0000}"/>
    <cellStyle name="40% - Accent3 26 6 2" xfId="34027" xr:uid="{00000000-0005-0000-0000-0000A26F0000}"/>
    <cellStyle name="40% - Accent3 26 7" xfId="22935" xr:uid="{00000000-0005-0000-0000-0000A36F0000}"/>
    <cellStyle name="40% - Accent3 27" xfId="660" xr:uid="{00000000-0005-0000-0000-0000A46F0000}"/>
    <cellStyle name="40% - Accent3 27 2" xfId="1597" xr:uid="{00000000-0005-0000-0000-0000A56F0000}"/>
    <cellStyle name="40% - Accent3 27 2 2" xfId="3413" xr:uid="{00000000-0005-0000-0000-0000A66F0000}"/>
    <cellStyle name="40% - Accent3 27 2 2 2" xfId="7996" xr:uid="{00000000-0005-0000-0000-0000A76F0000}"/>
    <cellStyle name="40% - Accent3 27 2 2 2 2" xfId="19093" xr:uid="{00000000-0005-0000-0000-0000A86F0000}"/>
    <cellStyle name="40% - Accent3 27 2 2 2 2 2" xfId="41357" xr:uid="{00000000-0005-0000-0000-0000A96F0000}"/>
    <cellStyle name="40% - Accent3 27 2 2 2 3" xfId="30265" xr:uid="{00000000-0005-0000-0000-0000AA6F0000}"/>
    <cellStyle name="40% - Accent3 27 2 2 3" xfId="14510" xr:uid="{00000000-0005-0000-0000-0000AB6F0000}"/>
    <cellStyle name="40% - Accent3 27 2 2 3 2" xfId="36775" xr:uid="{00000000-0005-0000-0000-0000AC6F0000}"/>
    <cellStyle name="40% - Accent3 27 2 2 4" xfId="25683" xr:uid="{00000000-0005-0000-0000-0000AD6F0000}"/>
    <cellStyle name="40% - Accent3 27 2 3" xfId="6187" xr:uid="{00000000-0005-0000-0000-0000AE6F0000}"/>
    <cellStyle name="40% - Accent3 27 2 3 2" xfId="17284" xr:uid="{00000000-0005-0000-0000-0000AF6F0000}"/>
    <cellStyle name="40% - Accent3 27 2 3 2 2" xfId="39548" xr:uid="{00000000-0005-0000-0000-0000B06F0000}"/>
    <cellStyle name="40% - Accent3 27 2 3 3" xfId="28456" xr:uid="{00000000-0005-0000-0000-0000B16F0000}"/>
    <cellStyle name="40% - Accent3 27 2 4" xfId="12700" xr:uid="{00000000-0005-0000-0000-0000B26F0000}"/>
    <cellStyle name="40% - Accent3 27 2 4 2" xfId="34965" xr:uid="{00000000-0005-0000-0000-0000B36F0000}"/>
    <cellStyle name="40% - Accent3 27 2 5" xfId="23873" xr:uid="{00000000-0005-0000-0000-0000B46F0000}"/>
    <cellStyle name="40% - Accent3 27 3" xfId="4337" xr:uid="{00000000-0005-0000-0000-0000B56F0000}"/>
    <cellStyle name="40% - Accent3 27 3 2" xfId="8920" xr:uid="{00000000-0005-0000-0000-0000B66F0000}"/>
    <cellStyle name="40% - Accent3 27 3 2 2" xfId="20017" xr:uid="{00000000-0005-0000-0000-0000B76F0000}"/>
    <cellStyle name="40% - Accent3 27 3 2 2 2" xfId="42281" xr:uid="{00000000-0005-0000-0000-0000B86F0000}"/>
    <cellStyle name="40% - Accent3 27 3 2 3" xfId="31189" xr:uid="{00000000-0005-0000-0000-0000B96F0000}"/>
    <cellStyle name="40% - Accent3 27 3 3" xfId="15434" xr:uid="{00000000-0005-0000-0000-0000BA6F0000}"/>
    <cellStyle name="40% - Accent3 27 3 3 2" xfId="37699" xr:uid="{00000000-0005-0000-0000-0000BB6F0000}"/>
    <cellStyle name="40% - Accent3 27 3 4" xfId="26607" xr:uid="{00000000-0005-0000-0000-0000BC6F0000}"/>
    <cellStyle name="40% - Accent3 27 4" xfId="2528" xr:uid="{00000000-0005-0000-0000-0000BD6F0000}"/>
    <cellStyle name="40% - Accent3 27 4 2" xfId="7111" xr:uid="{00000000-0005-0000-0000-0000BE6F0000}"/>
    <cellStyle name="40% - Accent3 27 4 2 2" xfId="18208" xr:uid="{00000000-0005-0000-0000-0000BF6F0000}"/>
    <cellStyle name="40% - Accent3 27 4 2 2 2" xfId="40472" xr:uid="{00000000-0005-0000-0000-0000C06F0000}"/>
    <cellStyle name="40% - Accent3 27 4 2 3" xfId="29380" xr:uid="{00000000-0005-0000-0000-0000C16F0000}"/>
    <cellStyle name="40% - Accent3 27 4 3" xfId="13625" xr:uid="{00000000-0005-0000-0000-0000C26F0000}"/>
    <cellStyle name="40% - Accent3 27 4 3 2" xfId="35890" xr:uid="{00000000-0005-0000-0000-0000C36F0000}"/>
    <cellStyle name="40% - Accent3 27 4 4" xfId="24798" xr:uid="{00000000-0005-0000-0000-0000C46F0000}"/>
    <cellStyle name="40% - Accent3 27 5" xfId="5262" xr:uid="{00000000-0005-0000-0000-0000C56F0000}"/>
    <cellStyle name="40% - Accent3 27 5 2" xfId="16359" xr:uid="{00000000-0005-0000-0000-0000C66F0000}"/>
    <cellStyle name="40% - Accent3 27 5 2 2" xfId="38623" xr:uid="{00000000-0005-0000-0000-0000C76F0000}"/>
    <cellStyle name="40% - Accent3 27 5 3" xfId="27531" xr:uid="{00000000-0005-0000-0000-0000C86F0000}"/>
    <cellStyle name="40% - Accent3 27 6" xfId="11774" xr:uid="{00000000-0005-0000-0000-0000C96F0000}"/>
    <cellStyle name="40% - Accent3 27 6 2" xfId="34040" xr:uid="{00000000-0005-0000-0000-0000CA6F0000}"/>
    <cellStyle name="40% - Accent3 27 7" xfId="22948" xr:uid="{00000000-0005-0000-0000-0000CB6F0000}"/>
    <cellStyle name="40% - Accent3 28" xfId="673" xr:uid="{00000000-0005-0000-0000-0000CC6F0000}"/>
    <cellStyle name="40% - Accent3 28 2" xfId="1610" xr:uid="{00000000-0005-0000-0000-0000CD6F0000}"/>
    <cellStyle name="40% - Accent3 28 2 2" xfId="3426" xr:uid="{00000000-0005-0000-0000-0000CE6F0000}"/>
    <cellStyle name="40% - Accent3 28 2 2 2" xfId="8009" xr:uid="{00000000-0005-0000-0000-0000CF6F0000}"/>
    <cellStyle name="40% - Accent3 28 2 2 2 2" xfId="19106" xr:uid="{00000000-0005-0000-0000-0000D06F0000}"/>
    <cellStyle name="40% - Accent3 28 2 2 2 2 2" xfId="41370" xr:uid="{00000000-0005-0000-0000-0000D16F0000}"/>
    <cellStyle name="40% - Accent3 28 2 2 2 3" xfId="30278" xr:uid="{00000000-0005-0000-0000-0000D26F0000}"/>
    <cellStyle name="40% - Accent3 28 2 2 3" xfId="14523" xr:uid="{00000000-0005-0000-0000-0000D36F0000}"/>
    <cellStyle name="40% - Accent3 28 2 2 3 2" xfId="36788" xr:uid="{00000000-0005-0000-0000-0000D46F0000}"/>
    <cellStyle name="40% - Accent3 28 2 2 4" xfId="25696" xr:uid="{00000000-0005-0000-0000-0000D56F0000}"/>
    <cellStyle name="40% - Accent3 28 2 3" xfId="6200" xr:uid="{00000000-0005-0000-0000-0000D66F0000}"/>
    <cellStyle name="40% - Accent3 28 2 3 2" xfId="17297" xr:uid="{00000000-0005-0000-0000-0000D76F0000}"/>
    <cellStyle name="40% - Accent3 28 2 3 2 2" xfId="39561" xr:uid="{00000000-0005-0000-0000-0000D86F0000}"/>
    <cellStyle name="40% - Accent3 28 2 3 3" xfId="28469" xr:uid="{00000000-0005-0000-0000-0000D96F0000}"/>
    <cellStyle name="40% - Accent3 28 2 4" xfId="12713" xr:uid="{00000000-0005-0000-0000-0000DA6F0000}"/>
    <cellStyle name="40% - Accent3 28 2 4 2" xfId="34978" xr:uid="{00000000-0005-0000-0000-0000DB6F0000}"/>
    <cellStyle name="40% - Accent3 28 2 5" xfId="23886" xr:uid="{00000000-0005-0000-0000-0000DC6F0000}"/>
    <cellStyle name="40% - Accent3 28 3" xfId="4350" xr:uid="{00000000-0005-0000-0000-0000DD6F0000}"/>
    <cellStyle name="40% - Accent3 28 3 2" xfId="8933" xr:uid="{00000000-0005-0000-0000-0000DE6F0000}"/>
    <cellStyle name="40% - Accent3 28 3 2 2" xfId="20030" xr:uid="{00000000-0005-0000-0000-0000DF6F0000}"/>
    <cellStyle name="40% - Accent3 28 3 2 2 2" xfId="42294" xr:uid="{00000000-0005-0000-0000-0000E06F0000}"/>
    <cellStyle name="40% - Accent3 28 3 2 3" xfId="31202" xr:uid="{00000000-0005-0000-0000-0000E16F0000}"/>
    <cellStyle name="40% - Accent3 28 3 3" xfId="15447" xr:uid="{00000000-0005-0000-0000-0000E26F0000}"/>
    <cellStyle name="40% - Accent3 28 3 3 2" xfId="37712" xr:uid="{00000000-0005-0000-0000-0000E36F0000}"/>
    <cellStyle name="40% - Accent3 28 3 4" xfId="26620" xr:uid="{00000000-0005-0000-0000-0000E46F0000}"/>
    <cellStyle name="40% - Accent3 28 4" xfId="2541" xr:uid="{00000000-0005-0000-0000-0000E56F0000}"/>
    <cellStyle name="40% - Accent3 28 4 2" xfId="7124" xr:uid="{00000000-0005-0000-0000-0000E66F0000}"/>
    <cellStyle name="40% - Accent3 28 4 2 2" xfId="18221" xr:uid="{00000000-0005-0000-0000-0000E76F0000}"/>
    <cellStyle name="40% - Accent3 28 4 2 2 2" xfId="40485" xr:uid="{00000000-0005-0000-0000-0000E86F0000}"/>
    <cellStyle name="40% - Accent3 28 4 2 3" xfId="29393" xr:uid="{00000000-0005-0000-0000-0000E96F0000}"/>
    <cellStyle name="40% - Accent3 28 4 3" xfId="13638" xr:uid="{00000000-0005-0000-0000-0000EA6F0000}"/>
    <cellStyle name="40% - Accent3 28 4 3 2" xfId="35903" xr:uid="{00000000-0005-0000-0000-0000EB6F0000}"/>
    <cellStyle name="40% - Accent3 28 4 4" xfId="24811" xr:uid="{00000000-0005-0000-0000-0000EC6F0000}"/>
    <cellStyle name="40% - Accent3 28 5" xfId="5275" xr:uid="{00000000-0005-0000-0000-0000ED6F0000}"/>
    <cellStyle name="40% - Accent3 28 5 2" xfId="16372" xr:uid="{00000000-0005-0000-0000-0000EE6F0000}"/>
    <cellStyle name="40% - Accent3 28 5 2 2" xfId="38636" xr:uid="{00000000-0005-0000-0000-0000EF6F0000}"/>
    <cellStyle name="40% - Accent3 28 5 3" xfId="27544" xr:uid="{00000000-0005-0000-0000-0000F06F0000}"/>
    <cellStyle name="40% - Accent3 28 6" xfId="11787" xr:uid="{00000000-0005-0000-0000-0000F16F0000}"/>
    <cellStyle name="40% - Accent3 28 6 2" xfId="34053" xr:uid="{00000000-0005-0000-0000-0000F26F0000}"/>
    <cellStyle name="40% - Accent3 28 7" xfId="22961" xr:uid="{00000000-0005-0000-0000-0000F36F0000}"/>
    <cellStyle name="40% - Accent3 29" xfId="686" xr:uid="{00000000-0005-0000-0000-0000F46F0000}"/>
    <cellStyle name="40% - Accent3 29 2" xfId="1623" xr:uid="{00000000-0005-0000-0000-0000F56F0000}"/>
    <cellStyle name="40% - Accent3 29 2 2" xfId="3439" xr:uid="{00000000-0005-0000-0000-0000F66F0000}"/>
    <cellStyle name="40% - Accent3 29 2 2 2" xfId="8022" xr:uid="{00000000-0005-0000-0000-0000F76F0000}"/>
    <cellStyle name="40% - Accent3 29 2 2 2 2" xfId="19119" xr:uid="{00000000-0005-0000-0000-0000F86F0000}"/>
    <cellStyle name="40% - Accent3 29 2 2 2 2 2" xfId="41383" xr:uid="{00000000-0005-0000-0000-0000F96F0000}"/>
    <cellStyle name="40% - Accent3 29 2 2 2 3" xfId="30291" xr:uid="{00000000-0005-0000-0000-0000FA6F0000}"/>
    <cellStyle name="40% - Accent3 29 2 2 3" xfId="14536" xr:uid="{00000000-0005-0000-0000-0000FB6F0000}"/>
    <cellStyle name="40% - Accent3 29 2 2 3 2" xfId="36801" xr:uid="{00000000-0005-0000-0000-0000FC6F0000}"/>
    <cellStyle name="40% - Accent3 29 2 2 4" xfId="25709" xr:uid="{00000000-0005-0000-0000-0000FD6F0000}"/>
    <cellStyle name="40% - Accent3 29 2 3" xfId="6213" xr:uid="{00000000-0005-0000-0000-0000FE6F0000}"/>
    <cellStyle name="40% - Accent3 29 2 3 2" xfId="17310" xr:uid="{00000000-0005-0000-0000-0000FF6F0000}"/>
    <cellStyle name="40% - Accent3 29 2 3 2 2" xfId="39574" xr:uid="{00000000-0005-0000-0000-000000700000}"/>
    <cellStyle name="40% - Accent3 29 2 3 3" xfId="28482" xr:uid="{00000000-0005-0000-0000-000001700000}"/>
    <cellStyle name="40% - Accent3 29 2 4" xfId="12726" xr:uid="{00000000-0005-0000-0000-000002700000}"/>
    <cellStyle name="40% - Accent3 29 2 4 2" xfId="34991" xr:uid="{00000000-0005-0000-0000-000003700000}"/>
    <cellStyle name="40% - Accent3 29 2 5" xfId="23899" xr:uid="{00000000-0005-0000-0000-000004700000}"/>
    <cellStyle name="40% - Accent3 29 3" xfId="4363" xr:uid="{00000000-0005-0000-0000-000005700000}"/>
    <cellStyle name="40% - Accent3 29 3 2" xfId="8946" xr:uid="{00000000-0005-0000-0000-000006700000}"/>
    <cellStyle name="40% - Accent3 29 3 2 2" xfId="20043" xr:uid="{00000000-0005-0000-0000-000007700000}"/>
    <cellStyle name="40% - Accent3 29 3 2 2 2" xfId="42307" xr:uid="{00000000-0005-0000-0000-000008700000}"/>
    <cellStyle name="40% - Accent3 29 3 2 3" xfId="31215" xr:uid="{00000000-0005-0000-0000-000009700000}"/>
    <cellStyle name="40% - Accent3 29 3 3" xfId="15460" xr:uid="{00000000-0005-0000-0000-00000A700000}"/>
    <cellStyle name="40% - Accent3 29 3 3 2" xfId="37725" xr:uid="{00000000-0005-0000-0000-00000B700000}"/>
    <cellStyle name="40% - Accent3 29 3 4" xfId="26633" xr:uid="{00000000-0005-0000-0000-00000C700000}"/>
    <cellStyle name="40% - Accent3 29 4" xfId="2554" xr:uid="{00000000-0005-0000-0000-00000D700000}"/>
    <cellStyle name="40% - Accent3 29 4 2" xfId="7137" xr:uid="{00000000-0005-0000-0000-00000E700000}"/>
    <cellStyle name="40% - Accent3 29 4 2 2" xfId="18234" xr:uid="{00000000-0005-0000-0000-00000F700000}"/>
    <cellStyle name="40% - Accent3 29 4 2 2 2" xfId="40498" xr:uid="{00000000-0005-0000-0000-000010700000}"/>
    <cellStyle name="40% - Accent3 29 4 2 3" xfId="29406" xr:uid="{00000000-0005-0000-0000-000011700000}"/>
    <cellStyle name="40% - Accent3 29 4 3" xfId="13651" xr:uid="{00000000-0005-0000-0000-000012700000}"/>
    <cellStyle name="40% - Accent3 29 4 3 2" xfId="35916" xr:uid="{00000000-0005-0000-0000-000013700000}"/>
    <cellStyle name="40% - Accent3 29 4 4" xfId="24824" xr:uid="{00000000-0005-0000-0000-000014700000}"/>
    <cellStyle name="40% - Accent3 29 5" xfId="5288" xr:uid="{00000000-0005-0000-0000-000015700000}"/>
    <cellStyle name="40% - Accent3 29 5 2" xfId="16385" xr:uid="{00000000-0005-0000-0000-000016700000}"/>
    <cellStyle name="40% - Accent3 29 5 2 2" xfId="38649" xr:uid="{00000000-0005-0000-0000-000017700000}"/>
    <cellStyle name="40% - Accent3 29 5 3" xfId="27557" xr:uid="{00000000-0005-0000-0000-000018700000}"/>
    <cellStyle name="40% - Accent3 29 6" xfId="11800" xr:uid="{00000000-0005-0000-0000-000019700000}"/>
    <cellStyle name="40% - Accent3 29 6 2" xfId="34066" xr:uid="{00000000-0005-0000-0000-00001A700000}"/>
    <cellStyle name="40% - Accent3 29 7" xfId="22974" xr:uid="{00000000-0005-0000-0000-00001B700000}"/>
    <cellStyle name="40% - Accent3 3" xfId="18" xr:uid="{00000000-0005-0000-0000-00001C700000}"/>
    <cellStyle name="40% - Accent3 3 2" xfId="287" xr:uid="{00000000-0005-0000-0000-00001D700000}"/>
    <cellStyle name="40% - Accent3 3 2 2" xfId="3101" xr:uid="{00000000-0005-0000-0000-00001E700000}"/>
    <cellStyle name="40% - Accent3 3 2 2 2" xfId="7684" xr:uid="{00000000-0005-0000-0000-00001F700000}"/>
    <cellStyle name="40% - Accent3 3 2 2 2 2" xfId="18781" xr:uid="{00000000-0005-0000-0000-000020700000}"/>
    <cellStyle name="40% - Accent3 3 2 2 2 2 2" xfId="41045" xr:uid="{00000000-0005-0000-0000-000021700000}"/>
    <cellStyle name="40% - Accent3 3 2 2 2 3" xfId="29953" xr:uid="{00000000-0005-0000-0000-000022700000}"/>
    <cellStyle name="40% - Accent3 3 2 2 3" xfId="14198" xr:uid="{00000000-0005-0000-0000-000023700000}"/>
    <cellStyle name="40% - Accent3 3 2 2 3 2" xfId="36463" xr:uid="{00000000-0005-0000-0000-000024700000}"/>
    <cellStyle name="40% - Accent3 3 2 2 4" xfId="25371" xr:uid="{00000000-0005-0000-0000-000025700000}"/>
    <cellStyle name="40% - Accent3 3 2 3" xfId="5875" xr:uid="{00000000-0005-0000-0000-000026700000}"/>
    <cellStyle name="40% - Accent3 3 2 3 2" xfId="16972" xr:uid="{00000000-0005-0000-0000-000027700000}"/>
    <cellStyle name="40% - Accent3 3 2 3 2 2" xfId="39236" xr:uid="{00000000-0005-0000-0000-000028700000}"/>
    <cellStyle name="40% - Accent3 3 2 3 3" xfId="28144" xr:uid="{00000000-0005-0000-0000-000029700000}"/>
    <cellStyle name="40% - Accent3 3 2 4" xfId="1281" xr:uid="{00000000-0005-0000-0000-00002A700000}"/>
    <cellStyle name="40% - Accent3 3 2 4 2" xfId="12388" xr:uid="{00000000-0005-0000-0000-00002B700000}"/>
    <cellStyle name="40% - Accent3 3 2 4 2 2" xfId="34653" xr:uid="{00000000-0005-0000-0000-00002C700000}"/>
    <cellStyle name="40% - Accent3 3 2 4 3" xfId="23561" xr:uid="{00000000-0005-0000-0000-00002D700000}"/>
    <cellStyle name="40% - Accent3 3 2 5" xfId="11408" xr:uid="{00000000-0005-0000-0000-00002E700000}"/>
    <cellStyle name="40% - Accent3 3 2 5 2" xfId="33674" xr:uid="{00000000-0005-0000-0000-00002F700000}"/>
    <cellStyle name="40% - Accent3 3 2 6" xfId="22582" xr:uid="{00000000-0005-0000-0000-000030700000}"/>
    <cellStyle name="40% - Accent3 3 3" xfId="4025" xr:uid="{00000000-0005-0000-0000-000031700000}"/>
    <cellStyle name="40% - Accent3 3 3 2" xfId="8608" xr:uid="{00000000-0005-0000-0000-000032700000}"/>
    <cellStyle name="40% - Accent3 3 3 2 2" xfId="19705" xr:uid="{00000000-0005-0000-0000-000033700000}"/>
    <cellStyle name="40% - Accent3 3 3 2 2 2" xfId="41969" xr:uid="{00000000-0005-0000-0000-000034700000}"/>
    <cellStyle name="40% - Accent3 3 3 2 3" xfId="30877" xr:uid="{00000000-0005-0000-0000-000035700000}"/>
    <cellStyle name="40% - Accent3 3 3 3" xfId="15122" xr:uid="{00000000-0005-0000-0000-000036700000}"/>
    <cellStyle name="40% - Accent3 3 3 3 2" xfId="37387" xr:uid="{00000000-0005-0000-0000-000037700000}"/>
    <cellStyle name="40% - Accent3 3 3 4" xfId="26295" xr:uid="{00000000-0005-0000-0000-000038700000}"/>
    <cellStyle name="40% - Accent3 3 4" xfId="2216" xr:uid="{00000000-0005-0000-0000-000039700000}"/>
    <cellStyle name="40% - Accent3 3 4 2" xfId="6799" xr:uid="{00000000-0005-0000-0000-00003A700000}"/>
    <cellStyle name="40% - Accent3 3 4 2 2" xfId="17896" xr:uid="{00000000-0005-0000-0000-00003B700000}"/>
    <cellStyle name="40% - Accent3 3 4 2 2 2" xfId="40160" xr:uid="{00000000-0005-0000-0000-00003C700000}"/>
    <cellStyle name="40% - Accent3 3 4 2 3" xfId="29068" xr:uid="{00000000-0005-0000-0000-00003D700000}"/>
    <cellStyle name="40% - Accent3 3 4 3" xfId="13313" xr:uid="{00000000-0005-0000-0000-00003E700000}"/>
    <cellStyle name="40% - Accent3 3 4 3 2" xfId="35578" xr:uid="{00000000-0005-0000-0000-00003F700000}"/>
    <cellStyle name="40% - Accent3 3 4 4" xfId="24486" xr:uid="{00000000-0005-0000-0000-000040700000}"/>
    <cellStyle name="40% - Accent3 3 5" xfId="4950" xr:uid="{00000000-0005-0000-0000-000041700000}"/>
    <cellStyle name="40% - Accent3 3 5 2" xfId="16047" xr:uid="{00000000-0005-0000-0000-000042700000}"/>
    <cellStyle name="40% - Accent3 3 5 2 2" xfId="38311" xr:uid="{00000000-0005-0000-0000-000043700000}"/>
    <cellStyle name="40% - Accent3 3 5 3" xfId="27219" xr:uid="{00000000-0005-0000-0000-000044700000}"/>
    <cellStyle name="40% - Accent3 3 6" xfId="357" xr:uid="{00000000-0005-0000-0000-000045700000}"/>
    <cellStyle name="40% - Accent3 3 6 2" xfId="11475" xr:uid="{00000000-0005-0000-0000-000046700000}"/>
    <cellStyle name="40% - Accent3 3 6 2 2" xfId="33741" xr:uid="{00000000-0005-0000-0000-000047700000}"/>
    <cellStyle name="40% - Accent3 3 6 3" xfId="22649" xr:uid="{00000000-0005-0000-0000-000048700000}"/>
    <cellStyle name="40% - Accent3 3 7" xfId="11196" xr:uid="{00000000-0005-0000-0000-000049700000}"/>
    <cellStyle name="40% - Accent3 3 7 2" xfId="33464" xr:uid="{00000000-0005-0000-0000-00004A700000}"/>
    <cellStyle name="40% - Accent3 3 8" xfId="22372" xr:uid="{00000000-0005-0000-0000-00004B700000}"/>
    <cellStyle name="40% - Accent3 30" xfId="699" xr:uid="{00000000-0005-0000-0000-00004C700000}"/>
    <cellStyle name="40% - Accent3 30 2" xfId="1636" xr:uid="{00000000-0005-0000-0000-00004D700000}"/>
    <cellStyle name="40% - Accent3 30 2 2" xfId="3452" xr:uid="{00000000-0005-0000-0000-00004E700000}"/>
    <cellStyle name="40% - Accent3 30 2 2 2" xfId="8035" xr:uid="{00000000-0005-0000-0000-00004F700000}"/>
    <cellStyle name="40% - Accent3 30 2 2 2 2" xfId="19132" xr:uid="{00000000-0005-0000-0000-000050700000}"/>
    <cellStyle name="40% - Accent3 30 2 2 2 2 2" xfId="41396" xr:uid="{00000000-0005-0000-0000-000051700000}"/>
    <cellStyle name="40% - Accent3 30 2 2 2 3" xfId="30304" xr:uid="{00000000-0005-0000-0000-000052700000}"/>
    <cellStyle name="40% - Accent3 30 2 2 3" xfId="14549" xr:uid="{00000000-0005-0000-0000-000053700000}"/>
    <cellStyle name="40% - Accent3 30 2 2 3 2" xfId="36814" xr:uid="{00000000-0005-0000-0000-000054700000}"/>
    <cellStyle name="40% - Accent3 30 2 2 4" xfId="25722" xr:uid="{00000000-0005-0000-0000-000055700000}"/>
    <cellStyle name="40% - Accent3 30 2 3" xfId="6226" xr:uid="{00000000-0005-0000-0000-000056700000}"/>
    <cellStyle name="40% - Accent3 30 2 3 2" xfId="17323" xr:uid="{00000000-0005-0000-0000-000057700000}"/>
    <cellStyle name="40% - Accent3 30 2 3 2 2" xfId="39587" xr:uid="{00000000-0005-0000-0000-000058700000}"/>
    <cellStyle name="40% - Accent3 30 2 3 3" xfId="28495" xr:uid="{00000000-0005-0000-0000-000059700000}"/>
    <cellStyle name="40% - Accent3 30 2 4" xfId="12739" xr:uid="{00000000-0005-0000-0000-00005A700000}"/>
    <cellStyle name="40% - Accent3 30 2 4 2" xfId="35004" xr:uid="{00000000-0005-0000-0000-00005B700000}"/>
    <cellStyle name="40% - Accent3 30 2 5" xfId="23912" xr:uid="{00000000-0005-0000-0000-00005C700000}"/>
    <cellStyle name="40% - Accent3 30 3" xfId="4376" xr:uid="{00000000-0005-0000-0000-00005D700000}"/>
    <cellStyle name="40% - Accent3 30 3 2" xfId="8959" xr:uid="{00000000-0005-0000-0000-00005E700000}"/>
    <cellStyle name="40% - Accent3 30 3 2 2" xfId="20056" xr:uid="{00000000-0005-0000-0000-00005F700000}"/>
    <cellStyle name="40% - Accent3 30 3 2 2 2" xfId="42320" xr:uid="{00000000-0005-0000-0000-000060700000}"/>
    <cellStyle name="40% - Accent3 30 3 2 3" xfId="31228" xr:uid="{00000000-0005-0000-0000-000061700000}"/>
    <cellStyle name="40% - Accent3 30 3 3" xfId="15473" xr:uid="{00000000-0005-0000-0000-000062700000}"/>
    <cellStyle name="40% - Accent3 30 3 3 2" xfId="37738" xr:uid="{00000000-0005-0000-0000-000063700000}"/>
    <cellStyle name="40% - Accent3 30 3 4" xfId="26646" xr:uid="{00000000-0005-0000-0000-000064700000}"/>
    <cellStyle name="40% - Accent3 30 4" xfId="2567" xr:uid="{00000000-0005-0000-0000-000065700000}"/>
    <cellStyle name="40% - Accent3 30 4 2" xfId="7150" xr:uid="{00000000-0005-0000-0000-000066700000}"/>
    <cellStyle name="40% - Accent3 30 4 2 2" xfId="18247" xr:uid="{00000000-0005-0000-0000-000067700000}"/>
    <cellStyle name="40% - Accent3 30 4 2 2 2" xfId="40511" xr:uid="{00000000-0005-0000-0000-000068700000}"/>
    <cellStyle name="40% - Accent3 30 4 2 3" xfId="29419" xr:uid="{00000000-0005-0000-0000-000069700000}"/>
    <cellStyle name="40% - Accent3 30 4 3" xfId="13664" xr:uid="{00000000-0005-0000-0000-00006A700000}"/>
    <cellStyle name="40% - Accent3 30 4 3 2" xfId="35929" xr:uid="{00000000-0005-0000-0000-00006B700000}"/>
    <cellStyle name="40% - Accent3 30 4 4" xfId="24837" xr:uid="{00000000-0005-0000-0000-00006C700000}"/>
    <cellStyle name="40% - Accent3 30 5" xfId="5301" xr:uid="{00000000-0005-0000-0000-00006D700000}"/>
    <cellStyle name="40% - Accent3 30 5 2" xfId="16398" xr:uid="{00000000-0005-0000-0000-00006E700000}"/>
    <cellStyle name="40% - Accent3 30 5 2 2" xfId="38662" xr:uid="{00000000-0005-0000-0000-00006F700000}"/>
    <cellStyle name="40% - Accent3 30 5 3" xfId="27570" xr:uid="{00000000-0005-0000-0000-000070700000}"/>
    <cellStyle name="40% - Accent3 30 6" xfId="11813" xr:uid="{00000000-0005-0000-0000-000071700000}"/>
    <cellStyle name="40% - Accent3 30 6 2" xfId="34079" xr:uid="{00000000-0005-0000-0000-000072700000}"/>
    <cellStyle name="40% - Accent3 30 7" xfId="22987" xr:uid="{00000000-0005-0000-0000-000073700000}"/>
    <cellStyle name="40% - Accent3 31" xfId="712" xr:uid="{00000000-0005-0000-0000-000074700000}"/>
    <cellStyle name="40% - Accent3 31 2" xfId="1649" xr:uid="{00000000-0005-0000-0000-000075700000}"/>
    <cellStyle name="40% - Accent3 31 2 2" xfId="3465" xr:uid="{00000000-0005-0000-0000-000076700000}"/>
    <cellStyle name="40% - Accent3 31 2 2 2" xfId="8048" xr:uid="{00000000-0005-0000-0000-000077700000}"/>
    <cellStyle name="40% - Accent3 31 2 2 2 2" xfId="19145" xr:uid="{00000000-0005-0000-0000-000078700000}"/>
    <cellStyle name="40% - Accent3 31 2 2 2 2 2" xfId="41409" xr:uid="{00000000-0005-0000-0000-000079700000}"/>
    <cellStyle name="40% - Accent3 31 2 2 2 3" xfId="30317" xr:uid="{00000000-0005-0000-0000-00007A700000}"/>
    <cellStyle name="40% - Accent3 31 2 2 3" xfId="14562" xr:uid="{00000000-0005-0000-0000-00007B700000}"/>
    <cellStyle name="40% - Accent3 31 2 2 3 2" xfId="36827" xr:uid="{00000000-0005-0000-0000-00007C700000}"/>
    <cellStyle name="40% - Accent3 31 2 2 4" xfId="25735" xr:uid="{00000000-0005-0000-0000-00007D700000}"/>
    <cellStyle name="40% - Accent3 31 2 3" xfId="6239" xr:uid="{00000000-0005-0000-0000-00007E700000}"/>
    <cellStyle name="40% - Accent3 31 2 3 2" xfId="17336" xr:uid="{00000000-0005-0000-0000-00007F700000}"/>
    <cellStyle name="40% - Accent3 31 2 3 2 2" xfId="39600" xr:uid="{00000000-0005-0000-0000-000080700000}"/>
    <cellStyle name="40% - Accent3 31 2 3 3" xfId="28508" xr:uid="{00000000-0005-0000-0000-000081700000}"/>
    <cellStyle name="40% - Accent3 31 2 4" xfId="12752" xr:uid="{00000000-0005-0000-0000-000082700000}"/>
    <cellStyle name="40% - Accent3 31 2 4 2" xfId="35017" xr:uid="{00000000-0005-0000-0000-000083700000}"/>
    <cellStyle name="40% - Accent3 31 2 5" xfId="23925" xr:uid="{00000000-0005-0000-0000-000084700000}"/>
    <cellStyle name="40% - Accent3 31 3" xfId="4389" xr:uid="{00000000-0005-0000-0000-000085700000}"/>
    <cellStyle name="40% - Accent3 31 3 2" xfId="8972" xr:uid="{00000000-0005-0000-0000-000086700000}"/>
    <cellStyle name="40% - Accent3 31 3 2 2" xfId="20069" xr:uid="{00000000-0005-0000-0000-000087700000}"/>
    <cellStyle name="40% - Accent3 31 3 2 2 2" xfId="42333" xr:uid="{00000000-0005-0000-0000-000088700000}"/>
    <cellStyle name="40% - Accent3 31 3 2 3" xfId="31241" xr:uid="{00000000-0005-0000-0000-000089700000}"/>
    <cellStyle name="40% - Accent3 31 3 3" xfId="15486" xr:uid="{00000000-0005-0000-0000-00008A700000}"/>
    <cellStyle name="40% - Accent3 31 3 3 2" xfId="37751" xr:uid="{00000000-0005-0000-0000-00008B700000}"/>
    <cellStyle name="40% - Accent3 31 3 4" xfId="26659" xr:uid="{00000000-0005-0000-0000-00008C700000}"/>
    <cellStyle name="40% - Accent3 31 4" xfId="2580" xr:uid="{00000000-0005-0000-0000-00008D700000}"/>
    <cellStyle name="40% - Accent3 31 4 2" xfId="7163" xr:uid="{00000000-0005-0000-0000-00008E700000}"/>
    <cellStyle name="40% - Accent3 31 4 2 2" xfId="18260" xr:uid="{00000000-0005-0000-0000-00008F700000}"/>
    <cellStyle name="40% - Accent3 31 4 2 2 2" xfId="40524" xr:uid="{00000000-0005-0000-0000-000090700000}"/>
    <cellStyle name="40% - Accent3 31 4 2 3" xfId="29432" xr:uid="{00000000-0005-0000-0000-000091700000}"/>
    <cellStyle name="40% - Accent3 31 4 3" xfId="13677" xr:uid="{00000000-0005-0000-0000-000092700000}"/>
    <cellStyle name="40% - Accent3 31 4 3 2" xfId="35942" xr:uid="{00000000-0005-0000-0000-000093700000}"/>
    <cellStyle name="40% - Accent3 31 4 4" xfId="24850" xr:uid="{00000000-0005-0000-0000-000094700000}"/>
    <cellStyle name="40% - Accent3 31 5" xfId="5314" xr:uid="{00000000-0005-0000-0000-000095700000}"/>
    <cellStyle name="40% - Accent3 31 5 2" xfId="16411" xr:uid="{00000000-0005-0000-0000-000096700000}"/>
    <cellStyle name="40% - Accent3 31 5 2 2" xfId="38675" xr:uid="{00000000-0005-0000-0000-000097700000}"/>
    <cellStyle name="40% - Accent3 31 5 3" xfId="27583" xr:uid="{00000000-0005-0000-0000-000098700000}"/>
    <cellStyle name="40% - Accent3 31 6" xfId="11826" xr:uid="{00000000-0005-0000-0000-000099700000}"/>
    <cellStyle name="40% - Accent3 31 6 2" xfId="34092" xr:uid="{00000000-0005-0000-0000-00009A700000}"/>
    <cellStyle name="40% - Accent3 31 7" xfId="23000" xr:uid="{00000000-0005-0000-0000-00009B700000}"/>
    <cellStyle name="40% - Accent3 32" xfId="725" xr:uid="{00000000-0005-0000-0000-00009C700000}"/>
    <cellStyle name="40% - Accent3 32 2" xfId="1662" xr:uid="{00000000-0005-0000-0000-00009D700000}"/>
    <cellStyle name="40% - Accent3 32 2 2" xfId="3478" xr:uid="{00000000-0005-0000-0000-00009E700000}"/>
    <cellStyle name="40% - Accent3 32 2 2 2" xfId="8061" xr:uid="{00000000-0005-0000-0000-00009F700000}"/>
    <cellStyle name="40% - Accent3 32 2 2 2 2" xfId="19158" xr:uid="{00000000-0005-0000-0000-0000A0700000}"/>
    <cellStyle name="40% - Accent3 32 2 2 2 2 2" xfId="41422" xr:uid="{00000000-0005-0000-0000-0000A1700000}"/>
    <cellStyle name="40% - Accent3 32 2 2 2 3" xfId="30330" xr:uid="{00000000-0005-0000-0000-0000A2700000}"/>
    <cellStyle name="40% - Accent3 32 2 2 3" xfId="14575" xr:uid="{00000000-0005-0000-0000-0000A3700000}"/>
    <cellStyle name="40% - Accent3 32 2 2 3 2" xfId="36840" xr:uid="{00000000-0005-0000-0000-0000A4700000}"/>
    <cellStyle name="40% - Accent3 32 2 2 4" xfId="25748" xr:uid="{00000000-0005-0000-0000-0000A5700000}"/>
    <cellStyle name="40% - Accent3 32 2 3" xfId="6252" xr:uid="{00000000-0005-0000-0000-0000A6700000}"/>
    <cellStyle name="40% - Accent3 32 2 3 2" xfId="17349" xr:uid="{00000000-0005-0000-0000-0000A7700000}"/>
    <cellStyle name="40% - Accent3 32 2 3 2 2" xfId="39613" xr:uid="{00000000-0005-0000-0000-0000A8700000}"/>
    <cellStyle name="40% - Accent3 32 2 3 3" xfId="28521" xr:uid="{00000000-0005-0000-0000-0000A9700000}"/>
    <cellStyle name="40% - Accent3 32 2 4" xfId="12765" xr:uid="{00000000-0005-0000-0000-0000AA700000}"/>
    <cellStyle name="40% - Accent3 32 2 4 2" xfId="35030" xr:uid="{00000000-0005-0000-0000-0000AB700000}"/>
    <cellStyle name="40% - Accent3 32 2 5" xfId="23938" xr:uid="{00000000-0005-0000-0000-0000AC700000}"/>
    <cellStyle name="40% - Accent3 32 3" xfId="4402" xr:uid="{00000000-0005-0000-0000-0000AD700000}"/>
    <cellStyle name="40% - Accent3 32 3 2" xfId="8985" xr:uid="{00000000-0005-0000-0000-0000AE700000}"/>
    <cellStyle name="40% - Accent3 32 3 2 2" xfId="20082" xr:uid="{00000000-0005-0000-0000-0000AF700000}"/>
    <cellStyle name="40% - Accent3 32 3 2 2 2" xfId="42346" xr:uid="{00000000-0005-0000-0000-0000B0700000}"/>
    <cellStyle name="40% - Accent3 32 3 2 3" xfId="31254" xr:uid="{00000000-0005-0000-0000-0000B1700000}"/>
    <cellStyle name="40% - Accent3 32 3 3" xfId="15499" xr:uid="{00000000-0005-0000-0000-0000B2700000}"/>
    <cellStyle name="40% - Accent3 32 3 3 2" xfId="37764" xr:uid="{00000000-0005-0000-0000-0000B3700000}"/>
    <cellStyle name="40% - Accent3 32 3 4" xfId="26672" xr:uid="{00000000-0005-0000-0000-0000B4700000}"/>
    <cellStyle name="40% - Accent3 32 4" xfId="2593" xr:uid="{00000000-0005-0000-0000-0000B5700000}"/>
    <cellStyle name="40% - Accent3 32 4 2" xfId="7176" xr:uid="{00000000-0005-0000-0000-0000B6700000}"/>
    <cellStyle name="40% - Accent3 32 4 2 2" xfId="18273" xr:uid="{00000000-0005-0000-0000-0000B7700000}"/>
    <cellStyle name="40% - Accent3 32 4 2 2 2" xfId="40537" xr:uid="{00000000-0005-0000-0000-0000B8700000}"/>
    <cellStyle name="40% - Accent3 32 4 2 3" xfId="29445" xr:uid="{00000000-0005-0000-0000-0000B9700000}"/>
    <cellStyle name="40% - Accent3 32 4 3" xfId="13690" xr:uid="{00000000-0005-0000-0000-0000BA700000}"/>
    <cellStyle name="40% - Accent3 32 4 3 2" xfId="35955" xr:uid="{00000000-0005-0000-0000-0000BB700000}"/>
    <cellStyle name="40% - Accent3 32 4 4" xfId="24863" xr:uid="{00000000-0005-0000-0000-0000BC700000}"/>
    <cellStyle name="40% - Accent3 32 5" xfId="5327" xr:uid="{00000000-0005-0000-0000-0000BD700000}"/>
    <cellStyle name="40% - Accent3 32 5 2" xfId="16424" xr:uid="{00000000-0005-0000-0000-0000BE700000}"/>
    <cellStyle name="40% - Accent3 32 5 2 2" xfId="38688" xr:uid="{00000000-0005-0000-0000-0000BF700000}"/>
    <cellStyle name="40% - Accent3 32 5 3" xfId="27596" xr:uid="{00000000-0005-0000-0000-0000C0700000}"/>
    <cellStyle name="40% - Accent3 32 6" xfId="11839" xr:uid="{00000000-0005-0000-0000-0000C1700000}"/>
    <cellStyle name="40% - Accent3 32 6 2" xfId="34105" xr:uid="{00000000-0005-0000-0000-0000C2700000}"/>
    <cellStyle name="40% - Accent3 32 7" xfId="23013" xr:uid="{00000000-0005-0000-0000-0000C3700000}"/>
    <cellStyle name="40% - Accent3 33" xfId="739" xr:uid="{00000000-0005-0000-0000-0000C4700000}"/>
    <cellStyle name="40% - Accent3 33 2" xfId="1676" xr:uid="{00000000-0005-0000-0000-0000C5700000}"/>
    <cellStyle name="40% - Accent3 33 2 2" xfId="3491" xr:uid="{00000000-0005-0000-0000-0000C6700000}"/>
    <cellStyle name="40% - Accent3 33 2 2 2" xfId="8074" xr:uid="{00000000-0005-0000-0000-0000C7700000}"/>
    <cellStyle name="40% - Accent3 33 2 2 2 2" xfId="19171" xr:uid="{00000000-0005-0000-0000-0000C8700000}"/>
    <cellStyle name="40% - Accent3 33 2 2 2 2 2" xfId="41435" xr:uid="{00000000-0005-0000-0000-0000C9700000}"/>
    <cellStyle name="40% - Accent3 33 2 2 2 3" xfId="30343" xr:uid="{00000000-0005-0000-0000-0000CA700000}"/>
    <cellStyle name="40% - Accent3 33 2 2 3" xfId="14588" xr:uid="{00000000-0005-0000-0000-0000CB700000}"/>
    <cellStyle name="40% - Accent3 33 2 2 3 2" xfId="36853" xr:uid="{00000000-0005-0000-0000-0000CC700000}"/>
    <cellStyle name="40% - Accent3 33 2 2 4" xfId="25761" xr:uid="{00000000-0005-0000-0000-0000CD700000}"/>
    <cellStyle name="40% - Accent3 33 2 3" xfId="6265" xr:uid="{00000000-0005-0000-0000-0000CE700000}"/>
    <cellStyle name="40% - Accent3 33 2 3 2" xfId="17362" xr:uid="{00000000-0005-0000-0000-0000CF700000}"/>
    <cellStyle name="40% - Accent3 33 2 3 2 2" xfId="39626" xr:uid="{00000000-0005-0000-0000-0000D0700000}"/>
    <cellStyle name="40% - Accent3 33 2 3 3" xfId="28534" xr:uid="{00000000-0005-0000-0000-0000D1700000}"/>
    <cellStyle name="40% - Accent3 33 2 4" xfId="12778" xr:uid="{00000000-0005-0000-0000-0000D2700000}"/>
    <cellStyle name="40% - Accent3 33 2 4 2" xfId="35043" xr:uid="{00000000-0005-0000-0000-0000D3700000}"/>
    <cellStyle name="40% - Accent3 33 2 5" xfId="23951" xr:uid="{00000000-0005-0000-0000-0000D4700000}"/>
    <cellStyle name="40% - Accent3 33 3" xfId="4415" xr:uid="{00000000-0005-0000-0000-0000D5700000}"/>
    <cellStyle name="40% - Accent3 33 3 2" xfId="8998" xr:uid="{00000000-0005-0000-0000-0000D6700000}"/>
    <cellStyle name="40% - Accent3 33 3 2 2" xfId="20095" xr:uid="{00000000-0005-0000-0000-0000D7700000}"/>
    <cellStyle name="40% - Accent3 33 3 2 2 2" xfId="42359" xr:uid="{00000000-0005-0000-0000-0000D8700000}"/>
    <cellStyle name="40% - Accent3 33 3 2 3" xfId="31267" xr:uid="{00000000-0005-0000-0000-0000D9700000}"/>
    <cellStyle name="40% - Accent3 33 3 3" xfId="15512" xr:uid="{00000000-0005-0000-0000-0000DA700000}"/>
    <cellStyle name="40% - Accent3 33 3 3 2" xfId="37777" xr:uid="{00000000-0005-0000-0000-0000DB700000}"/>
    <cellStyle name="40% - Accent3 33 3 4" xfId="26685" xr:uid="{00000000-0005-0000-0000-0000DC700000}"/>
    <cellStyle name="40% - Accent3 33 4" xfId="2606" xr:uid="{00000000-0005-0000-0000-0000DD700000}"/>
    <cellStyle name="40% - Accent3 33 4 2" xfId="7189" xr:uid="{00000000-0005-0000-0000-0000DE700000}"/>
    <cellStyle name="40% - Accent3 33 4 2 2" xfId="18286" xr:uid="{00000000-0005-0000-0000-0000DF700000}"/>
    <cellStyle name="40% - Accent3 33 4 2 2 2" xfId="40550" xr:uid="{00000000-0005-0000-0000-0000E0700000}"/>
    <cellStyle name="40% - Accent3 33 4 2 3" xfId="29458" xr:uid="{00000000-0005-0000-0000-0000E1700000}"/>
    <cellStyle name="40% - Accent3 33 4 3" xfId="13703" xr:uid="{00000000-0005-0000-0000-0000E2700000}"/>
    <cellStyle name="40% - Accent3 33 4 3 2" xfId="35968" xr:uid="{00000000-0005-0000-0000-0000E3700000}"/>
    <cellStyle name="40% - Accent3 33 4 4" xfId="24876" xr:uid="{00000000-0005-0000-0000-0000E4700000}"/>
    <cellStyle name="40% - Accent3 33 5" xfId="5340" xr:uid="{00000000-0005-0000-0000-0000E5700000}"/>
    <cellStyle name="40% - Accent3 33 5 2" xfId="16437" xr:uid="{00000000-0005-0000-0000-0000E6700000}"/>
    <cellStyle name="40% - Accent3 33 5 2 2" xfId="38701" xr:uid="{00000000-0005-0000-0000-0000E7700000}"/>
    <cellStyle name="40% - Accent3 33 5 3" xfId="27609" xr:uid="{00000000-0005-0000-0000-0000E8700000}"/>
    <cellStyle name="40% - Accent3 33 6" xfId="11852" xr:uid="{00000000-0005-0000-0000-0000E9700000}"/>
    <cellStyle name="40% - Accent3 33 6 2" xfId="34118" xr:uid="{00000000-0005-0000-0000-0000EA700000}"/>
    <cellStyle name="40% - Accent3 33 7" xfId="23026" xr:uid="{00000000-0005-0000-0000-0000EB700000}"/>
    <cellStyle name="40% - Accent3 34" xfId="752" xr:uid="{00000000-0005-0000-0000-0000EC700000}"/>
    <cellStyle name="40% - Accent3 34 2" xfId="1689" xr:uid="{00000000-0005-0000-0000-0000ED700000}"/>
    <cellStyle name="40% - Accent3 34 2 2" xfId="3504" xr:uid="{00000000-0005-0000-0000-0000EE700000}"/>
    <cellStyle name="40% - Accent3 34 2 2 2" xfId="8087" xr:uid="{00000000-0005-0000-0000-0000EF700000}"/>
    <cellStyle name="40% - Accent3 34 2 2 2 2" xfId="19184" xr:uid="{00000000-0005-0000-0000-0000F0700000}"/>
    <cellStyle name="40% - Accent3 34 2 2 2 2 2" xfId="41448" xr:uid="{00000000-0005-0000-0000-0000F1700000}"/>
    <cellStyle name="40% - Accent3 34 2 2 2 3" xfId="30356" xr:uid="{00000000-0005-0000-0000-0000F2700000}"/>
    <cellStyle name="40% - Accent3 34 2 2 3" xfId="14601" xr:uid="{00000000-0005-0000-0000-0000F3700000}"/>
    <cellStyle name="40% - Accent3 34 2 2 3 2" xfId="36866" xr:uid="{00000000-0005-0000-0000-0000F4700000}"/>
    <cellStyle name="40% - Accent3 34 2 2 4" xfId="25774" xr:uid="{00000000-0005-0000-0000-0000F5700000}"/>
    <cellStyle name="40% - Accent3 34 2 3" xfId="6278" xr:uid="{00000000-0005-0000-0000-0000F6700000}"/>
    <cellStyle name="40% - Accent3 34 2 3 2" xfId="17375" xr:uid="{00000000-0005-0000-0000-0000F7700000}"/>
    <cellStyle name="40% - Accent3 34 2 3 2 2" xfId="39639" xr:uid="{00000000-0005-0000-0000-0000F8700000}"/>
    <cellStyle name="40% - Accent3 34 2 3 3" xfId="28547" xr:uid="{00000000-0005-0000-0000-0000F9700000}"/>
    <cellStyle name="40% - Accent3 34 2 4" xfId="12791" xr:uid="{00000000-0005-0000-0000-0000FA700000}"/>
    <cellStyle name="40% - Accent3 34 2 4 2" xfId="35056" xr:uid="{00000000-0005-0000-0000-0000FB700000}"/>
    <cellStyle name="40% - Accent3 34 2 5" xfId="23964" xr:uid="{00000000-0005-0000-0000-0000FC700000}"/>
    <cellStyle name="40% - Accent3 34 3" xfId="4428" xr:uid="{00000000-0005-0000-0000-0000FD700000}"/>
    <cellStyle name="40% - Accent3 34 3 2" xfId="9011" xr:uid="{00000000-0005-0000-0000-0000FE700000}"/>
    <cellStyle name="40% - Accent3 34 3 2 2" xfId="20108" xr:uid="{00000000-0005-0000-0000-0000FF700000}"/>
    <cellStyle name="40% - Accent3 34 3 2 2 2" xfId="42372" xr:uid="{00000000-0005-0000-0000-000000710000}"/>
    <cellStyle name="40% - Accent3 34 3 2 3" xfId="31280" xr:uid="{00000000-0005-0000-0000-000001710000}"/>
    <cellStyle name="40% - Accent3 34 3 3" xfId="15525" xr:uid="{00000000-0005-0000-0000-000002710000}"/>
    <cellStyle name="40% - Accent3 34 3 3 2" xfId="37790" xr:uid="{00000000-0005-0000-0000-000003710000}"/>
    <cellStyle name="40% - Accent3 34 3 4" xfId="26698" xr:uid="{00000000-0005-0000-0000-000004710000}"/>
    <cellStyle name="40% - Accent3 34 4" xfId="2619" xr:uid="{00000000-0005-0000-0000-000005710000}"/>
    <cellStyle name="40% - Accent3 34 4 2" xfId="7202" xr:uid="{00000000-0005-0000-0000-000006710000}"/>
    <cellStyle name="40% - Accent3 34 4 2 2" xfId="18299" xr:uid="{00000000-0005-0000-0000-000007710000}"/>
    <cellStyle name="40% - Accent3 34 4 2 2 2" xfId="40563" xr:uid="{00000000-0005-0000-0000-000008710000}"/>
    <cellStyle name="40% - Accent3 34 4 2 3" xfId="29471" xr:uid="{00000000-0005-0000-0000-000009710000}"/>
    <cellStyle name="40% - Accent3 34 4 3" xfId="13716" xr:uid="{00000000-0005-0000-0000-00000A710000}"/>
    <cellStyle name="40% - Accent3 34 4 3 2" xfId="35981" xr:uid="{00000000-0005-0000-0000-00000B710000}"/>
    <cellStyle name="40% - Accent3 34 4 4" xfId="24889" xr:uid="{00000000-0005-0000-0000-00000C710000}"/>
    <cellStyle name="40% - Accent3 34 5" xfId="5353" xr:uid="{00000000-0005-0000-0000-00000D710000}"/>
    <cellStyle name="40% - Accent3 34 5 2" xfId="16450" xr:uid="{00000000-0005-0000-0000-00000E710000}"/>
    <cellStyle name="40% - Accent3 34 5 2 2" xfId="38714" xr:uid="{00000000-0005-0000-0000-00000F710000}"/>
    <cellStyle name="40% - Accent3 34 5 3" xfId="27622" xr:uid="{00000000-0005-0000-0000-000010710000}"/>
    <cellStyle name="40% - Accent3 34 6" xfId="11865" xr:uid="{00000000-0005-0000-0000-000011710000}"/>
    <cellStyle name="40% - Accent3 34 6 2" xfId="34131" xr:uid="{00000000-0005-0000-0000-000012710000}"/>
    <cellStyle name="40% - Accent3 34 7" xfId="23039" xr:uid="{00000000-0005-0000-0000-000013710000}"/>
    <cellStyle name="40% - Accent3 35" xfId="765" xr:uid="{00000000-0005-0000-0000-000014710000}"/>
    <cellStyle name="40% - Accent3 35 2" xfId="1702" xr:uid="{00000000-0005-0000-0000-000015710000}"/>
    <cellStyle name="40% - Accent3 35 2 2" xfId="3517" xr:uid="{00000000-0005-0000-0000-000016710000}"/>
    <cellStyle name="40% - Accent3 35 2 2 2" xfId="8100" xr:uid="{00000000-0005-0000-0000-000017710000}"/>
    <cellStyle name="40% - Accent3 35 2 2 2 2" xfId="19197" xr:uid="{00000000-0005-0000-0000-000018710000}"/>
    <cellStyle name="40% - Accent3 35 2 2 2 2 2" xfId="41461" xr:uid="{00000000-0005-0000-0000-000019710000}"/>
    <cellStyle name="40% - Accent3 35 2 2 2 3" xfId="30369" xr:uid="{00000000-0005-0000-0000-00001A710000}"/>
    <cellStyle name="40% - Accent3 35 2 2 3" xfId="14614" xr:uid="{00000000-0005-0000-0000-00001B710000}"/>
    <cellStyle name="40% - Accent3 35 2 2 3 2" xfId="36879" xr:uid="{00000000-0005-0000-0000-00001C710000}"/>
    <cellStyle name="40% - Accent3 35 2 2 4" xfId="25787" xr:uid="{00000000-0005-0000-0000-00001D710000}"/>
    <cellStyle name="40% - Accent3 35 2 3" xfId="6291" xr:uid="{00000000-0005-0000-0000-00001E710000}"/>
    <cellStyle name="40% - Accent3 35 2 3 2" xfId="17388" xr:uid="{00000000-0005-0000-0000-00001F710000}"/>
    <cellStyle name="40% - Accent3 35 2 3 2 2" xfId="39652" xr:uid="{00000000-0005-0000-0000-000020710000}"/>
    <cellStyle name="40% - Accent3 35 2 3 3" xfId="28560" xr:uid="{00000000-0005-0000-0000-000021710000}"/>
    <cellStyle name="40% - Accent3 35 2 4" xfId="12804" xr:uid="{00000000-0005-0000-0000-000022710000}"/>
    <cellStyle name="40% - Accent3 35 2 4 2" xfId="35069" xr:uid="{00000000-0005-0000-0000-000023710000}"/>
    <cellStyle name="40% - Accent3 35 2 5" xfId="23977" xr:uid="{00000000-0005-0000-0000-000024710000}"/>
    <cellStyle name="40% - Accent3 35 3" xfId="4441" xr:uid="{00000000-0005-0000-0000-000025710000}"/>
    <cellStyle name="40% - Accent3 35 3 2" xfId="9024" xr:uid="{00000000-0005-0000-0000-000026710000}"/>
    <cellStyle name="40% - Accent3 35 3 2 2" xfId="20121" xr:uid="{00000000-0005-0000-0000-000027710000}"/>
    <cellStyle name="40% - Accent3 35 3 2 2 2" xfId="42385" xr:uid="{00000000-0005-0000-0000-000028710000}"/>
    <cellStyle name="40% - Accent3 35 3 2 3" xfId="31293" xr:uid="{00000000-0005-0000-0000-000029710000}"/>
    <cellStyle name="40% - Accent3 35 3 3" xfId="15538" xr:uid="{00000000-0005-0000-0000-00002A710000}"/>
    <cellStyle name="40% - Accent3 35 3 3 2" xfId="37803" xr:uid="{00000000-0005-0000-0000-00002B710000}"/>
    <cellStyle name="40% - Accent3 35 3 4" xfId="26711" xr:uid="{00000000-0005-0000-0000-00002C710000}"/>
    <cellStyle name="40% - Accent3 35 4" xfId="2632" xr:uid="{00000000-0005-0000-0000-00002D710000}"/>
    <cellStyle name="40% - Accent3 35 4 2" xfId="7215" xr:uid="{00000000-0005-0000-0000-00002E710000}"/>
    <cellStyle name="40% - Accent3 35 4 2 2" xfId="18312" xr:uid="{00000000-0005-0000-0000-00002F710000}"/>
    <cellStyle name="40% - Accent3 35 4 2 2 2" xfId="40576" xr:uid="{00000000-0005-0000-0000-000030710000}"/>
    <cellStyle name="40% - Accent3 35 4 2 3" xfId="29484" xr:uid="{00000000-0005-0000-0000-000031710000}"/>
    <cellStyle name="40% - Accent3 35 4 3" xfId="13729" xr:uid="{00000000-0005-0000-0000-000032710000}"/>
    <cellStyle name="40% - Accent3 35 4 3 2" xfId="35994" xr:uid="{00000000-0005-0000-0000-000033710000}"/>
    <cellStyle name="40% - Accent3 35 4 4" xfId="24902" xr:uid="{00000000-0005-0000-0000-000034710000}"/>
    <cellStyle name="40% - Accent3 35 5" xfId="5366" xr:uid="{00000000-0005-0000-0000-000035710000}"/>
    <cellStyle name="40% - Accent3 35 5 2" xfId="16463" xr:uid="{00000000-0005-0000-0000-000036710000}"/>
    <cellStyle name="40% - Accent3 35 5 2 2" xfId="38727" xr:uid="{00000000-0005-0000-0000-000037710000}"/>
    <cellStyle name="40% - Accent3 35 5 3" xfId="27635" xr:uid="{00000000-0005-0000-0000-000038710000}"/>
    <cellStyle name="40% - Accent3 35 6" xfId="11878" xr:uid="{00000000-0005-0000-0000-000039710000}"/>
    <cellStyle name="40% - Accent3 35 6 2" xfId="34144" xr:uid="{00000000-0005-0000-0000-00003A710000}"/>
    <cellStyle name="40% - Accent3 35 7" xfId="23052" xr:uid="{00000000-0005-0000-0000-00003B710000}"/>
    <cellStyle name="40% - Accent3 36" xfId="778" xr:uid="{00000000-0005-0000-0000-00003C710000}"/>
    <cellStyle name="40% - Accent3 36 2" xfId="1715" xr:uid="{00000000-0005-0000-0000-00003D710000}"/>
    <cellStyle name="40% - Accent3 36 2 2" xfId="3530" xr:uid="{00000000-0005-0000-0000-00003E710000}"/>
    <cellStyle name="40% - Accent3 36 2 2 2" xfId="8113" xr:uid="{00000000-0005-0000-0000-00003F710000}"/>
    <cellStyle name="40% - Accent3 36 2 2 2 2" xfId="19210" xr:uid="{00000000-0005-0000-0000-000040710000}"/>
    <cellStyle name="40% - Accent3 36 2 2 2 2 2" xfId="41474" xr:uid="{00000000-0005-0000-0000-000041710000}"/>
    <cellStyle name="40% - Accent3 36 2 2 2 3" xfId="30382" xr:uid="{00000000-0005-0000-0000-000042710000}"/>
    <cellStyle name="40% - Accent3 36 2 2 3" xfId="14627" xr:uid="{00000000-0005-0000-0000-000043710000}"/>
    <cellStyle name="40% - Accent3 36 2 2 3 2" xfId="36892" xr:uid="{00000000-0005-0000-0000-000044710000}"/>
    <cellStyle name="40% - Accent3 36 2 2 4" xfId="25800" xr:uid="{00000000-0005-0000-0000-000045710000}"/>
    <cellStyle name="40% - Accent3 36 2 3" xfId="6304" xr:uid="{00000000-0005-0000-0000-000046710000}"/>
    <cellStyle name="40% - Accent3 36 2 3 2" xfId="17401" xr:uid="{00000000-0005-0000-0000-000047710000}"/>
    <cellStyle name="40% - Accent3 36 2 3 2 2" xfId="39665" xr:uid="{00000000-0005-0000-0000-000048710000}"/>
    <cellStyle name="40% - Accent3 36 2 3 3" xfId="28573" xr:uid="{00000000-0005-0000-0000-000049710000}"/>
    <cellStyle name="40% - Accent3 36 2 4" xfId="12817" xr:uid="{00000000-0005-0000-0000-00004A710000}"/>
    <cellStyle name="40% - Accent3 36 2 4 2" xfId="35082" xr:uid="{00000000-0005-0000-0000-00004B710000}"/>
    <cellStyle name="40% - Accent3 36 2 5" xfId="23990" xr:uid="{00000000-0005-0000-0000-00004C710000}"/>
    <cellStyle name="40% - Accent3 36 3" xfId="4454" xr:uid="{00000000-0005-0000-0000-00004D710000}"/>
    <cellStyle name="40% - Accent3 36 3 2" xfId="9037" xr:uid="{00000000-0005-0000-0000-00004E710000}"/>
    <cellStyle name="40% - Accent3 36 3 2 2" xfId="20134" xr:uid="{00000000-0005-0000-0000-00004F710000}"/>
    <cellStyle name="40% - Accent3 36 3 2 2 2" xfId="42398" xr:uid="{00000000-0005-0000-0000-000050710000}"/>
    <cellStyle name="40% - Accent3 36 3 2 3" xfId="31306" xr:uid="{00000000-0005-0000-0000-000051710000}"/>
    <cellStyle name="40% - Accent3 36 3 3" xfId="15551" xr:uid="{00000000-0005-0000-0000-000052710000}"/>
    <cellStyle name="40% - Accent3 36 3 3 2" xfId="37816" xr:uid="{00000000-0005-0000-0000-000053710000}"/>
    <cellStyle name="40% - Accent3 36 3 4" xfId="26724" xr:uid="{00000000-0005-0000-0000-000054710000}"/>
    <cellStyle name="40% - Accent3 36 4" xfId="2645" xr:uid="{00000000-0005-0000-0000-000055710000}"/>
    <cellStyle name="40% - Accent3 36 4 2" xfId="7228" xr:uid="{00000000-0005-0000-0000-000056710000}"/>
    <cellStyle name="40% - Accent3 36 4 2 2" xfId="18325" xr:uid="{00000000-0005-0000-0000-000057710000}"/>
    <cellStyle name="40% - Accent3 36 4 2 2 2" xfId="40589" xr:uid="{00000000-0005-0000-0000-000058710000}"/>
    <cellStyle name="40% - Accent3 36 4 2 3" xfId="29497" xr:uid="{00000000-0005-0000-0000-000059710000}"/>
    <cellStyle name="40% - Accent3 36 4 3" xfId="13742" xr:uid="{00000000-0005-0000-0000-00005A710000}"/>
    <cellStyle name="40% - Accent3 36 4 3 2" xfId="36007" xr:uid="{00000000-0005-0000-0000-00005B710000}"/>
    <cellStyle name="40% - Accent3 36 4 4" xfId="24915" xr:uid="{00000000-0005-0000-0000-00005C710000}"/>
    <cellStyle name="40% - Accent3 36 5" xfId="5379" xr:uid="{00000000-0005-0000-0000-00005D710000}"/>
    <cellStyle name="40% - Accent3 36 5 2" xfId="16476" xr:uid="{00000000-0005-0000-0000-00005E710000}"/>
    <cellStyle name="40% - Accent3 36 5 2 2" xfId="38740" xr:uid="{00000000-0005-0000-0000-00005F710000}"/>
    <cellStyle name="40% - Accent3 36 5 3" xfId="27648" xr:uid="{00000000-0005-0000-0000-000060710000}"/>
    <cellStyle name="40% - Accent3 36 6" xfId="11891" xr:uid="{00000000-0005-0000-0000-000061710000}"/>
    <cellStyle name="40% - Accent3 36 6 2" xfId="34157" xr:uid="{00000000-0005-0000-0000-000062710000}"/>
    <cellStyle name="40% - Accent3 36 7" xfId="23065" xr:uid="{00000000-0005-0000-0000-000063710000}"/>
    <cellStyle name="40% - Accent3 37" xfId="791" xr:uid="{00000000-0005-0000-0000-000064710000}"/>
    <cellStyle name="40% - Accent3 37 2" xfId="1728" xr:uid="{00000000-0005-0000-0000-000065710000}"/>
    <cellStyle name="40% - Accent3 37 2 2" xfId="3543" xr:uid="{00000000-0005-0000-0000-000066710000}"/>
    <cellStyle name="40% - Accent3 37 2 2 2" xfId="8126" xr:uid="{00000000-0005-0000-0000-000067710000}"/>
    <cellStyle name="40% - Accent3 37 2 2 2 2" xfId="19223" xr:uid="{00000000-0005-0000-0000-000068710000}"/>
    <cellStyle name="40% - Accent3 37 2 2 2 2 2" xfId="41487" xr:uid="{00000000-0005-0000-0000-000069710000}"/>
    <cellStyle name="40% - Accent3 37 2 2 2 3" xfId="30395" xr:uid="{00000000-0005-0000-0000-00006A710000}"/>
    <cellStyle name="40% - Accent3 37 2 2 3" xfId="14640" xr:uid="{00000000-0005-0000-0000-00006B710000}"/>
    <cellStyle name="40% - Accent3 37 2 2 3 2" xfId="36905" xr:uid="{00000000-0005-0000-0000-00006C710000}"/>
    <cellStyle name="40% - Accent3 37 2 2 4" xfId="25813" xr:uid="{00000000-0005-0000-0000-00006D710000}"/>
    <cellStyle name="40% - Accent3 37 2 3" xfId="6317" xr:uid="{00000000-0005-0000-0000-00006E710000}"/>
    <cellStyle name="40% - Accent3 37 2 3 2" xfId="17414" xr:uid="{00000000-0005-0000-0000-00006F710000}"/>
    <cellStyle name="40% - Accent3 37 2 3 2 2" xfId="39678" xr:uid="{00000000-0005-0000-0000-000070710000}"/>
    <cellStyle name="40% - Accent3 37 2 3 3" xfId="28586" xr:uid="{00000000-0005-0000-0000-000071710000}"/>
    <cellStyle name="40% - Accent3 37 2 4" xfId="12830" xr:uid="{00000000-0005-0000-0000-000072710000}"/>
    <cellStyle name="40% - Accent3 37 2 4 2" xfId="35095" xr:uid="{00000000-0005-0000-0000-000073710000}"/>
    <cellStyle name="40% - Accent3 37 2 5" xfId="24003" xr:uid="{00000000-0005-0000-0000-000074710000}"/>
    <cellStyle name="40% - Accent3 37 3" xfId="4467" xr:uid="{00000000-0005-0000-0000-000075710000}"/>
    <cellStyle name="40% - Accent3 37 3 2" xfId="9050" xr:uid="{00000000-0005-0000-0000-000076710000}"/>
    <cellStyle name="40% - Accent3 37 3 2 2" xfId="20147" xr:uid="{00000000-0005-0000-0000-000077710000}"/>
    <cellStyle name="40% - Accent3 37 3 2 2 2" xfId="42411" xr:uid="{00000000-0005-0000-0000-000078710000}"/>
    <cellStyle name="40% - Accent3 37 3 2 3" xfId="31319" xr:uid="{00000000-0005-0000-0000-000079710000}"/>
    <cellStyle name="40% - Accent3 37 3 3" xfId="15564" xr:uid="{00000000-0005-0000-0000-00007A710000}"/>
    <cellStyle name="40% - Accent3 37 3 3 2" xfId="37829" xr:uid="{00000000-0005-0000-0000-00007B710000}"/>
    <cellStyle name="40% - Accent3 37 3 4" xfId="26737" xr:uid="{00000000-0005-0000-0000-00007C710000}"/>
    <cellStyle name="40% - Accent3 37 4" xfId="2658" xr:uid="{00000000-0005-0000-0000-00007D710000}"/>
    <cellStyle name="40% - Accent3 37 4 2" xfId="7241" xr:uid="{00000000-0005-0000-0000-00007E710000}"/>
    <cellStyle name="40% - Accent3 37 4 2 2" xfId="18338" xr:uid="{00000000-0005-0000-0000-00007F710000}"/>
    <cellStyle name="40% - Accent3 37 4 2 2 2" xfId="40602" xr:uid="{00000000-0005-0000-0000-000080710000}"/>
    <cellStyle name="40% - Accent3 37 4 2 3" xfId="29510" xr:uid="{00000000-0005-0000-0000-000081710000}"/>
    <cellStyle name="40% - Accent3 37 4 3" xfId="13755" xr:uid="{00000000-0005-0000-0000-000082710000}"/>
    <cellStyle name="40% - Accent3 37 4 3 2" xfId="36020" xr:uid="{00000000-0005-0000-0000-000083710000}"/>
    <cellStyle name="40% - Accent3 37 4 4" xfId="24928" xr:uid="{00000000-0005-0000-0000-000084710000}"/>
    <cellStyle name="40% - Accent3 37 5" xfId="5392" xr:uid="{00000000-0005-0000-0000-000085710000}"/>
    <cellStyle name="40% - Accent3 37 5 2" xfId="16489" xr:uid="{00000000-0005-0000-0000-000086710000}"/>
    <cellStyle name="40% - Accent3 37 5 2 2" xfId="38753" xr:uid="{00000000-0005-0000-0000-000087710000}"/>
    <cellStyle name="40% - Accent3 37 5 3" xfId="27661" xr:uid="{00000000-0005-0000-0000-000088710000}"/>
    <cellStyle name="40% - Accent3 37 6" xfId="11904" xr:uid="{00000000-0005-0000-0000-000089710000}"/>
    <cellStyle name="40% - Accent3 37 6 2" xfId="34170" xr:uid="{00000000-0005-0000-0000-00008A710000}"/>
    <cellStyle name="40% - Accent3 37 7" xfId="23078" xr:uid="{00000000-0005-0000-0000-00008B710000}"/>
    <cellStyle name="40% - Accent3 38" xfId="805" xr:uid="{00000000-0005-0000-0000-00008C710000}"/>
    <cellStyle name="40% - Accent3 38 2" xfId="1742" xr:uid="{00000000-0005-0000-0000-00008D710000}"/>
    <cellStyle name="40% - Accent3 38 2 2" xfId="3556" xr:uid="{00000000-0005-0000-0000-00008E710000}"/>
    <cellStyle name="40% - Accent3 38 2 2 2" xfId="8139" xr:uid="{00000000-0005-0000-0000-00008F710000}"/>
    <cellStyle name="40% - Accent3 38 2 2 2 2" xfId="19236" xr:uid="{00000000-0005-0000-0000-000090710000}"/>
    <cellStyle name="40% - Accent3 38 2 2 2 2 2" xfId="41500" xr:uid="{00000000-0005-0000-0000-000091710000}"/>
    <cellStyle name="40% - Accent3 38 2 2 2 3" xfId="30408" xr:uid="{00000000-0005-0000-0000-000092710000}"/>
    <cellStyle name="40% - Accent3 38 2 2 3" xfId="14653" xr:uid="{00000000-0005-0000-0000-000093710000}"/>
    <cellStyle name="40% - Accent3 38 2 2 3 2" xfId="36918" xr:uid="{00000000-0005-0000-0000-000094710000}"/>
    <cellStyle name="40% - Accent3 38 2 2 4" xfId="25826" xr:uid="{00000000-0005-0000-0000-000095710000}"/>
    <cellStyle name="40% - Accent3 38 2 3" xfId="6330" xr:uid="{00000000-0005-0000-0000-000096710000}"/>
    <cellStyle name="40% - Accent3 38 2 3 2" xfId="17427" xr:uid="{00000000-0005-0000-0000-000097710000}"/>
    <cellStyle name="40% - Accent3 38 2 3 2 2" xfId="39691" xr:uid="{00000000-0005-0000-0000-000098710000}"/>
    <cellStyle name="40% - Accent3 38 2 3 3" xfId="28599" xr:uid="{00000000-0005-0000-0000-000099710000}"/>
    <cellStyle name="40% - Accent3 38 2 4" xfId="12843" xr:uid="{00000000-0005-0000-0000-00009A710000}"/>
    <cellStyle name="40% - Accent3 38 2 4 2" xfId="35108" xr:uid="{00000000-0005-0000-0000-00009B710000}"/>
    <cellStyle name="40% - Accent3 38 2 5" xfId="24016" xr:uid="{00000000-0005-0000-0000-00009C710000}"/>
    <cellStyle name="40% - Accent3 38 3" xfId="4480" xr:uid="{00000000-0005-0000-0000-00009D710000}"/>
    <cellStyle name="40% - Accent3 38 3 2" xfId="9063" xr:uid="{00000000-0005-0000-0000-00009E710000}"/>
    <cellStyle name="40% - Accent3 38 3 2 2" xfId="20160" xr:uid="{00000000-0005-0000-0000-00009F710000}"/>
    <cellStyle name="40% - Accent3 38 3 2 2 2" xfId="42424" xr:uid="{00000000-0005-0000-0000-0000A0710000}"/>
    <cellStyle name="40% - Accent3 38 3 2 3" xfId="31332" xr:uid="{00000000-0005-0000-0000-0000A1710000}"/>
    <cellStyle name="40% - Accent3 38 3 3" xfId="15577" xr:uid="{00000000-0005-0000-0000-0000A2710000}"/>
    <cellStyle name="40% - Accent3 38 3 3 2" xfId="37842" xr:uid="{00000000-0005-0000-0000-0000A3710000}"/>
    <cellStyle name="40% - Accent3 38 3 4" xfId="26750" xr:uid="{00000000-0005-0000-0000-0000A4710000}"/>
    <cellStyle name="40% - Accent3 38 4" xfId="2671" xr:uid="{00000000-0005-0000-0000-0000A5710000}"/>
    <cellStyle name="40% - Accent3 38 4 2" xfId="7254" xr:uid="{00000000-0005-0000-0000-0000A6710000}"/>
    <cellStyle name="40% - Accent3 38 4 2 2" xfId="18351" xr:uid="{00000000-0005-0000-0000-0000A7710000}"/>
    <cellStyle name="40% - Accent3 38 4 2 2 2" xfId="40615" xr:uid="{00000000-0005-0000-0000-0000A8710000}"/>
    <cellStyle name="40% - Accent3 38 4 2 3" xfId="29523" xr:uid="{00000000-0005-0000-0000-0000A9710000}"/>
    <cellStyle name="40% - Accent3 38 4 3" xfId="13768" xr:uid="{00000000-0005-0000-0000-0000AA710000}"/>
    <cellStyle name="40% - Accent3 38 4 3 2" xfId="36033" xr:uid="{00000000-0005-0000-0000-0000AB710000}"/>
    <cellStyle name="40% - Accent3 38 4 4" xfId="24941" xr:uid="{00000000-0005-0000-0000-0000AC710000}"/>
    <cellStyle name="40% - Accent3 38 5" xfId="5405" xr:uid="{00000000-0005-0000-0000-0000AD710000}"/>
    <cellStyle name="40% - Accent3 38 5 2" xfId="16502" xr:uid="{00000000-0005-0000-0000-0000AE710000}"/>
    <cellStyle name="40% - Accent3 38 5 2 2" xfId="38766" xr:uid="{00000000-0005-0000-0000-0000AF710000}"/>
    <cellStyle name="40% - Accent3 38 5 3" xfId="27674" xr:uid="{00000000-0005-0000-0000-0000B0710000}"/>
    <cellStyle name="40% - Accent3 38 6" xfId="11917" xr:uid="{00000000-0005-0000-0000-0000B1710000}"/>
    <cellStyle name="40% - Accent3 38 6 2" xfId="34183" xr:uid="{00000000-0005-0000-0000-0000B2710000}"/>
    <cellStyle name="40% - Accent3 38 7" xfId="23091" xr:uid="{00000000-0005-0000-0000-0000B3710000}"/>
    <cellStyle name="40% - Accent3 39" xfId="818" xr:uid="{00000000-0005-0000-0000-0000B4710000}"/>
    <cellStyle name="40% - Accent3 39 2" xfId="1755" xr:uid="{00000000-0005-0000-0000-0000B5710000}"/>
    <cellStyle name="40% - Accent3 39 2 2" xfId="3569" xr:uid="{00000000-0005-0000-0000-0000B6710000}"/>
    <cellStyle name="40% - Accent3 39 2 2 2" xfId="8152" xr:uid="{00000000-0005-0000-0000-0000B7710000}"/>
    <cellStyle name="40% - Accent3 39 2 2 2 2" xfId="19249" xr:uid="{00000000-0005-0000-0000-0000B8710000}"/>
    <cellStyle name="40% - Accent3 39 2 2 2 2 2" xfId="41513" xr:uid="{00000000-0005-0000-0000-0000B9710000}"/>
    <cellStyle name="40% - Accent3 39 2 2 2 3" xfId="30421" xr:uid="{00000000-0005-0000-0000-0000BA710000}"/>
    <cellStyle name="40% - Accent3 39 2 2 3" xfId="14666" xr:uid="{00000000-0005-0000-0000-0000BB710000}"/>
    <cellStyle name="40% - Accent3 39 2 2 3 2" xfId="36931" xr:uid="{00000000-0005-0000-0000-0000BC710000}"/>
    <cellStyle name="40% - Accent3 39 2 2 4" xfId="25839" xr:uid="{00000000-0005-0000-0000-0000BD710000}"/>
    <cellStyle name="40% - Accent3 39 2 3" xfId="6343" xr:uid="{00000000-0005-0000-0000-0000BE710000}"/>
    <cellStyle name="40% - Accent3 39 2 3 2" xfId="17440" xr:uid="{00000000-0005-0000-0000-0000BF710000}"/>
    <cellStyle name="40% - Accent3 39 2 3 2 2" xfId="39704" xr:uid="{00000000-0005-0000-0000-0000C0710000}"/>
    <cellStyle name="40% - Accent3 39 2 3 3" xfId="28612" xr:uid="{00000000-0005-0000-0000-0000C1710000}"/>
    <cellStyle name="40% - Accent3 39 2 4" xfId="12856" xr:uid="{00000000-0005-0000-0000-0000C2710000}"/>
    <cellStyle name="40% - Accent3 39 2 4 2" xfId="35121" xr:uid="{00000000-0005-0000-0000-0000C3710000}"/>
    <cellStyle name="40% - Accent3 39 2 5" xfId="24029" xr:uid="{00000000-0005-0000-0000-0000C4710000}"/>
    <cellStyle name="40% - Accent3 39 3" xfId="4493" xr:uid="{00000000-0005-0000-0000-0000C5710000}"/>
    <cellStyle name="40% - Accent3 39 3 2" xfId="9076" xr:uid="{00000000-0005-0000-0000-0000C6710000}"/>
    <cellStyle name="40% - Accent3 39 3 2 2" xfId="20173" xr:uid="{00000000-0005-0000-0000-0000C7710000}"/>
    <cellStyle name="40% - Accent3 39 3 2 2 2" xfId="42437" xr:uid="{00000000-0005-0000-0000-0000C8710000}"/>
    <cellStyle name="40% - Accent3 39 3 2 3" xfId="31345" xr:uid="{00000000-0005-0000-0000-0000C9710000}"/>
    <cellStyle name="40% - Accent3 39 3 3" xfId="15590" xr:uid="{00000000-0005-0000-0000-0000CA710000}"/>
    <cellStyle name="40% - Accent3 39 3 3 2" xfId="37855" xr:uid="{00000000-0005-0000-0000-0000CB710000}"/>
    <cellStyle name="40% - Accent3 39 3 4" xfId="26763" xr:uid="{00000000-0005-0000-0000-0000CC710000}"/>
    <cellStyle name="40% - Accent3 39 4" xfId="2684" xr:uid="{00000000-0005-0000-0000-0000CD710000}"/>
    <cellStyle name="40% - Accent3 39 4 2" xfId="7267" xr:uid="{00000000-0005-0000-0000-0000CE710000}"/>
    <cellStyle name="40% - Accent3 39 4 2 2" xfId="18364" xr:uid="{00000000-0005-0000-0000-0000CF710000}"/>
    <cellStyle name="40% - Accent3 39 4 2 2 2" xfId="40628" xr:uid="{00000000-0005-0000-0000-0000D0710000}"/>
    <cellStyle name="40% - Accent3 39 4 2 3" xfId="29536" xr:uid="{00000000-0005-0000-0000-0000D1710000}"/>
    <cellStyle name="40% - Accent3 39 4 3" xfId="13781" xr:uid="{00000000-0005-0000-0000-0000D2710000}"/>
    <cellStyle name="40% - Accent3 39 4 3 2" xfId="36046" xr:uid="{00000000-0005-0000-0000-0000D3710000}"/>
    <cellStyle name="40% - Accent3 39 4 4" xfId="24954" xr:uid="{00000000-0005-0000-0000-0000D4710000}"/>
    <cellStyle name="40% - Accent3 39 5" xfId="5418" xr:uid="{00000000-0005-0000-0000-0000D5710000}"/>
    <cellStyle name="40% - Accent3 39 5 2" xfId="16515" xr:uid="{00000000-0005-0000-0000-0000D6710000}"/>
    <cellStyle name="40% - Accent3 39 5 2 2" xfId="38779" xr:uid="{00000000-0005-0000-0000-0000D7710000}"/>
    <cellStyle name="40% - Accent3 39 5 3" xfId="27687" xr:uid="{00000000-0005-0000-0000-0000D8710000}"/>
    <cellStyle name="40% - Accent3 39 6" xfId="11930" xr:uid="{00000000-0005-0000-0000-0000D9710000}"/>
    <cellStyle name="40% - Accent3 39 6 2" xfId="34196" xr:uid="{00000000-0005-0000-0000-0000DA710000}"/>
    <cellStyle name="40% - Accent3 39 7" xfId="23104" xr:uid="{00000000-0005-0000-0000-0000DB710000}"/>
    <cellStyle name="40% - Accent3 4" xfId="117" xr:uid="{00000000-0005-0000-0000-0000DC710000}"/>
    <cellStyle name="40% - Accent3 4 2" xfId="1294" xr:uid="{00000000-0005-0000-0000-0000DD710000}"/>
    <cellStyle name="40% - Accent3 4 2 2" xfId="3114" xr:uid="{00000000-0005-0000-0000-0000DE710000}"/>
    <cellStyle name="40% - Accent3 4 2 2 2" xfId="7697" xr:uid="{00000000-0005-0000-0000-0000DF710000}"/>
    <cellStyle name="40% - Accent3 4 2 2 2 2" xfId="18794" xr:uid="{00000000-0005-0000-0000-0000E0710000}"/>
    <cellStyle name="40% - Accent3 4 2 2 2 2 2" xfId="41058" xr:uid="{00000000-0005-0000-0000-0000E1710000}"/>
    <cellStyle name="40% - Accent3 4 2 2 2 3" xfId="29966" xr:uid="{00000000-0005-0000-0000-0000E2710000}"/>
    <cellStyle name="40% - Accent3 4 2 2 3" xfId="14211" xr:uid="{00000000-0005-0000-0000-0000E3710000}"/>
    <cellStyle name="40% - Accent3 4 2 2 3 2" xfId="36476" xr:uid="{00000000-0005-0000-0000-0000E4710000}"/>
    <cellStyle name="40% - Accent3 4 2 2 4" xfId="25384" xr:uid="{00000000-0005-0000-0000-0000E5710000}"/>
    <cellStyle name="40% - Accent3 4 2 3" xfId="5888" xr:uid="{00000000-0005-0000-0000-0000E6710000}"/>
    <cellStyle name="40% - Accent3 4 2 3 2" xfId="16985" xr:uid="{00000000-0005-0000-0000-0000E7710000}"/>
    <cellStyle name="40% - Accent3 4 2 3 2 2" xfId="39249" xr:uid="{00000000-0005-0000-0000-0000E8710000}"/>
    <cellStyle name="40% - Accent3 4 2 3 3" xfId="28157" xr:uid="{00000000-0005-0000-0000-0000E9710000}"/>
    <cellStyle name="40% - Accent3 4 2 4" xfId="12401" xr:uid="{00000000-0005-0000-0000-0000EA710000}"/>
    <cellStyle name="40% - Accent3 4 2 4 2" xfId="34666" xr:uid="{00000000-0005-0000-0000-0000EB710000}"/>
    <cellStyle name="40% - Accent3 4 2 5" xfId="23574" xr:uid="{00000000-0005-0000-0000-0000EC710000}"/>
    <cellStyle name="40% - Accent3 4 3" xfId="4038" xr:uid="{00000000-0005-0000-0000-0000ED710000}"/>
    <cellStyle name="40% - Accent3 4 3 2" xfId="8621" xr:uid="{00000000-0005-0000-0000-0000EE710000}"/>
    <cellStyle name="40% - Accent3 4 3 2 2" xfId="19718" xr:uid="{00000000-0005-0000-0000-0000EF710000}"/>
    <cellStyle name="40% - Accent3 4 3 2 2 2" xfId="41982" xr:uid="{00000000-0005-0000-0000-0000F0710000}"/>
    <cellStyle name="40% - Accent3 4 3 2 3" xfId="30890" xr:uid="{00000000-0005-0000-0000-0000F1710000}"/>
    <cellStyle name="40% - Accent3 4 3 3" xfId="15135" xr:uid="{00000000-0005-0000-0000-0000F2710000}"/>
    <cellStyle name="40% - Accent3 4 3 3 2" xfId="37400" xr:uid="{00000000-0005-0000-0000-0000F3710000}"/>
    <cellStyle name="40% - Accent3 4 3 4" xfId="26308" xr:uid="{00000000-0005-0000-0000-0000F4710000}"/>
    <cellStyle name="40% - Accent3 4 4" xfId="2229" xr:uid="{00000000-0005-0000-0000-0000F5710000}"/>
    <cellStyle name="40% - Accent3 4 4 2" xfId="6812" xr:uid="{00000000-0005-0000-0000-0000F6710000}"/>
    <cellStyle name="40% - Accent3 4 4 2 2" xfId="17909" xr:uid="{00000000-0005-0000-0000-0000F7710000}"/>
    <cellStyle name="40% - Accent3 4 4 2 2 2" xfId="40173" xr:uid="{00000000-0005-0000-0000-0000F8710000}"/>
    <cellStyle name="40% - Accent3 4 4 2 3" xfId="29081" xr:uid="{00000000-0005-0000-0000-0000F9710000}"/>
    <cellStyle name="40% - Accent3 4 4 3" xfId="13326" xr:uid="{00000000-0005-0000-0000-0000FA710000}"/>
    <cellStyle name="40% - Accent3 4 4 3 2" xfId="35591" xr:uid="{00000000-0005-0000-0000-0000FB710000}"/>
    <cellStyle name="40% - Accent3 4 4 4" xfId="24499" xr:uid="{00000000-0005-0000-0000-0000FC710000}"/>
    <cellStyle name="40% - Accent3 4 5" xfId="4963" xr:uid="{00000000-0005-0000-0000-0000FD710000}"/>
    <cellStyle name="40% - Accent3 4 5 2" xfId="16060" xr:uid="{00000000-0005-0000-0000-0000FE710000}"/>
    <cellStyle name="40% - Accent3 4 5 2 2" xfId="38324" xr:uid="{00000000-0005-0000-0000-0000FF710000}"/>
    <cellStyle name="40% - Accent3 4 5 3" xfId="27232" xr:uid="{00000000-0005-0000-0000-000000720000}"/>
    <cellStyle name="40% - Accent3 4 6" xfId="370" xr:uid="{00000000-0005-0000-0000-000001720000}"/>
    <cellStyle name="40% - Accent3 4 6 2" xfId="11488" xr:uid="{00000000-0005-0000-0000-000002720000}"/>
    <cellStyle name="40% - Accent3 4 6 2 2" xfId="33754" xr:uid="{00000000-0005-0000-0000-000003720000}"/>
    <cellStyle name="40% - Accent3 4 6 3" xfId="22662" xr:uid="{00000000-0005-0000-0000-000004720000}"/>
    <cellStyle name="40% - Accent3 4 7" xfId="11239" xr:uid="{00000000-0005-0000-0000-000005720000}"/>
    <cellStyle name="40% - Accent3 4 7 2" xfId="33505" xr:uid="{00000000-0005-0000-0000-000006720000}"/>
    <cellStyle name="40% - Accent3 4 8" xfId="22413" xr:uid="{00000000-0005-0000-0000-000007720000}"/>
    <cellStyle name="40% - Accent3 40" xfId="831" xr:uid="{00000000-0005-0000-0000-000008720000}"/>
    <cellStyle name="40% - Accent3 40 2" xfId="1768" xr:uid="{00000000-0005-0000-0000-000009720000}"/>
    <cellStyle name="40% - Accent3 40 2 2" xfId="3582" xr:uid="{00000000-0005-0000-0000-00000A720000}"/>
    <cellStyle name="40% - Accent3 40 2 2 2" xfId="8165" xr:uid="{00000000-0005-0000-0000-00000B720000}"/>
    <cellStyle name="40% - Accent3 40 2 2 2 2" xfId="19262" xr:uid="{00000000-0005-0000-0000-00000C720000}"/>
    <cellStyle name="40% - Accent3 40 2 2 2 2 2" xfId="41526" xr:uid="{00000000-0005-0000-0000-00000D720000}"/>
    <cellStyle name="40% - Accent3 40 2 2 2 3" xfId="30434" xr:uid="{00000000-0005-0000-0000-00000E720000}"/>
    <cellStyle name="40% - Accent3 40 2 2 3" xfId="14679" xr:uid="{00000000-0005-0000-0000-00000F720000}"/>
    <cellStyle name="40% - Accent3 40 2 2 3 2" xfId="36944" xr:uid="{00000000-0005-0000-0000-000010720000}"/>
    <cellStyle name="40% - Accent3 40 2 2 4" xfId="25852" xr:uid="{00000000-0005-0000-0000-000011720000}"/>
    <cellStyle name="40% - Accent3 40 2 3" xfId="6356" xr:uid="{00000000-0005-0000-0000-000012720000}"/>
    <cellStyle name="40% - Accent3 40 2 3 2" xfId="17453" xr:uid="{00000000-0005-0000-0000-000013720000}"/>
    <cellStyle name="40% - Accent3 40 2 3 2 2" xfId="39717" xr:uid="{00000000-0005-0000-0000-000014720000}"/>
    <cellStyle name="40% - Accent3 40 2 3 3" xfId="28625" xr:uid="{00000000-0005-0000-0000-000015720000}"/>
    <cellStyle name="40% - Accent3 40 2 4" xfId="12869" xr:uid="{00000000-0005-0000-0000-000016720000}"/>
    <cellStyle name="40% - Accent3 40 2 4 2" xfId="35134" xr:uid="{00000000-0005-0000-0000-000017720000}"/>
    <cellStyle name="40% - Accent3 40 2 5" xfId="24042" xr:uid="{00000000-0005-0000-0000-000018720000}"/>
    <cellStyle name="40% - Accent3 40 3" xfId="4506" xr:uid="{00000000-0005-0000-0000-000019720000}"/>
    <cellStyle name="40% - Accent3 40 3 2" xfId="9089" xr:uid="{00000000-0005-0000-0000-00001A720000}"/>
    <cellStyle name="40% - Accent3 40 3 2 2" xfId="20186" xr:uid="{00000000-0005-0000-0000-00001B720000}"/>
    <cellStyle name="40% - Accent3 40 3 2 2 2" xfId="42450" xr:uid="{00000000-0005-0000-0000-00001C720000}"/>
    <cellStyle name="40% - Accent3 40 3 2 3" xfId="31358" xr:uid="{00000000-0005-0000-0000-00001D720000}"/>
    <cellStyle name="40% - Accent3 40 3 3" xfId="15603" xr:uid="{00000000-0005-0000-0000-00001E720000}"/>
    <cellStyle name="40% - Accent3 40 3 3 2" xfId="37868" xr:uid="{00000000-0005-0000-0000-00001F720000}"/>
    <cellStyle name="40% - Accent3 40 3 4" xfId="26776" xr:uid="{00000000-0005-0000-0000-000020720000}"/>
    <cellStyle name="40% - Accent3 40 4" xfId="2697" xr:uid="{00000000-0005-0000-0000-000021720000}"/>
    <cellStyle name="40% - Accent3 40 4 2" xfId="7280" xr:uid="{00000000-0005-0000-0000-000022720000}"/>
    <cellStyle name="40% - Accent3 40 4 2 2" xfId="18377" xr:uid="{00000000-0005-0000-0000-000023720000}"/>
    <cellStyle name="40% - Accent3 40 4 2 2 2" xfId="40641" xr:uid="{00000000-0005-0000-0000-000024720000}"/>
    <cellStyle name="40% - Accent3 40 4 2 3" xfId="29549" xr:uid="{00000000-0005-0000-0000-000025720000}"/>
    <cellStyle name="40% - Accent3 40 4 3" xfId="13794" xr:uid="{00000000-0005-0000-0000-000026720000}"/>
    <cellStyle name="40% - Accent3 40 4 3 2" xfId="36059" xr:uid="{00000000-0005-0000-0000-000027720000}"/>
    <cellStyle name="40% - Accent3 40 4 4" xfId="24967" xr:uid="{00000000-0005-0000-0000-000028720000}"/>
    <cellStyle name="40% - Accent3 40 5" xfId="5431" xr:uid="{00000000-0005-0000-0000-000029720000}"/>
    <cellStyle name="40% - Accent3 40 5 2" xfId="16528" xr:uid="{00000000-0005-0000-0000-00002A720000}"/>
    <cellStyle name="40% - Accent3 40 5 2 2" xfId="38792" xr:uid="{00000000-0005-0000-0000-00002B720000}"/>
    <cellStyle name="40% - Accent3 40 5 3" xfId="27700" xr:uid="{00000000-0005-0000-0000-00002C720000}"/>
    <cellStyle name="40% - Accent3 40 6" xfId="11943" xr:uid="{00000000-0005-0000-0000-00002D720000}"/>
    <cellStyle name="40% - Accent3 40 6 2" xfId="34209" xr:uid="{00000000-0005-0000-0000-00002E720000}"/>
    <cellStyle name="40% - Accent3 40 7" xfId="23117" xr:uid="{00000000-0005-0000-0000-00002F720000}"/>
    <cellStyle name="40% - Accent3 41" xfId="844" xr:uid="{00000000-0005-0000-0000-000030720000}"/>
    <cellStyle name="40% - Accent3 41 2" xfId="1781" xr:uid="{00000000-0005-0000-0000-000031720000}"/>
    <cellStyle name="40% - Accent3 41 2 2" xfId="3595" xr:uid="{00000000-0005-0000-0000-000032720000}"/>
    <cellStyle name="40% - Accent3 41 2 2 2" xfId="8178" xr:uid="{00000000-0005-0000-0000-000033720000}"/>
    <cellStyle name="40% - Accent3 41 2 2 2 2" xfId="19275" xr:uid="{00000000-0005-0000-0000-000034720000}"/>
    <cellStyle name="40% - Accent3 41 2 2 2 2 2" xfId="41539" xr:uid="{00000000-0005-0000-0000-000035720000}"/>
    <cellStyle name="40% - Accent3 41 2 2 2 3" xfId="30447" xr:uid="{00000000-0005-0000-0000-000036720000}"/>
    <cellStyle name="40% - Accent3 41 2 2 3" xfId="14692" xr:uid="{00000000-0005-0000-0000-000037720000}"/>
    <cellStyle name="40% - Accent3 41 2 2 3 2" xfId="36957" xr:uid="{00000000-0005-0000-0000-000038720000}"/>
    <cellStyle name="40% - Accent3 41 2 2 4" xfId="25865" xr:uid="{00000000-0005-0000-0000-000039720000}"/>
    <cellStyle name="40% - Accent3 41 2 3" xfId="6369" xr:uid="{00000000-0005-0000-0000-00003A720000}"/>
    <cellStyle name="40% - Accent3 41 2 3 2" xfId="17466" xr:uid="{00000000-0005-0000-0000-00003B720000}"/>
    <cellStyle name="40% - Accent3 41 2 3 2 2" xfId="39730" xr:uid="{00000000-0005-0000-0000-00003C720000}"/>
    <cellStyle name="40% - Accent3 41 2 3 3" xfId="28638" xr:uid="{00000000-0005-0000-0000-00003D720000}"/>
    <cellStyle name="40% - Accent3 41 2 4" xfId="12882" xr:uid="{00000000-0005-0000-0000-00003E720000}"/>
    <cellStyle name="40% - Accent3 41 2 4 2" xfId="35147" xr:uid="{00000000-0005-0000-0000-00003F720000}"/>
    <cellStyle name="40% - Accent3 41 2 5" xfId="24055" xr:uid="{00000000-0005-0000-0000-000040720000}"/>
    <cellStyle name="40% - Accent3 41 3" xfId="4519" xr:uid="{00000000-0005-0000-0000-000041720000}"/>
    <cellStyle name="40% - Accent3 41 3 2" xfId="9102" xr:uid="{00000000-0005-0000-0000-000042720000}"/>
    <cellStyle name="40% - Accent3 41 3 2 2" xfId="20199" xr:uid="{00000000-0005-0000-0000-000043720000}"/>
    <cellStyle name="40% - Accent3 41 3 2 2 2" xfId="42463" xr:uid="{00000000-0005-0000-0000-000044720000}"/>
    <cellStyle name="40% - Accent3 41 3 2 3" xfId="31371" xr:uid="{00000000-0005-0000-0000-000045720000}"/>
    <cellStyle name="40% - Accent3 41 3 3" xfId="15616" xr:uid="{00000000-0005-0000-0000-000046720000}"/>
    <cellStyle name="40% - Accent3 41 3 3 2" xfId="37881" xr:uid="{00000000-0005-0000-0000-000047720000}"/>
    <cellStyle name="40% - Accent3 41 3 4" xfId="26789" xr:uid="{00000000-0005-0000-0000-000048720000}"/>
    <cellStyle name="40% - Accent3 41 4" xfId="2710" xr:uid="{00000000-0005-0000-0000-000049720000}"/>
    <cellStyle name="40% - Accent3 41 4 2" xfId="7293" xr:uid="{00000000-0005-0000-0000-00004A720000}"/>
    <cellStyle name="40% - Accent3 41 4 2 2" xfId="18390" xr:uid="{00000000-0005-0000-0000-00004B720000}"/>
    <cellStyle name="40% - Accent3 41 4 2 2 2" xfId="40654" xr:uid="{00000000-0005-0000-0000-00004C720000}"/>
    <cellStyle name="40% - Accent3 41 4 2 3" xfId="29562" xr:uid="{00000000-0005-0000-0000-00004D720000}"/>
    <cellStyle name="40% - Accent3 41 4 3" xfId="13807" xr:uid="{00000000-0005-0000-0000-00004E720000}"/>
    <cellStyle name="40% - Accent3 41 4 3 2" xfId="36072" xr:uid="{00000000-0005-0000-0000-00004F720000}"/>
    <cellStyle name="40% - Accent3 41 4 4" xfId="24980" xr:uid="{00000000-0005-0000-0000-000050720000}"/>
    <cellStyle name="40% - Accent3 41 5" xfId="5444" xr:uid="{00000000-0005-0000-0000-000051720000}"/>
    <cellStyle name="40% - Accent3 41 5 2" xfId="16541" xr:uid="{00000000-0005-0000-0000-000052720000}"/>
    <cellStyle name="40% - Accent3 41 5 2 2" xfId="38805" xr:uid="{00000000-0005-0000-0000-000053720000}"/>
    <cellStyle name="40% - Accent3 41 5 3" xfId="27713" xr:uid="{00000000-0005-0000-0000-000054720000}"/>
    <cellStyle name="40% - Accent3 41 6" xfId="11956" xr:uid="{00000000-0005-0000-0000-000055720000}"/>
    <cellStyle name="40% - Accent3 41 6 2" xfId="34222" xr:uid="{00000000-0005-0000-0000-000056720000}"/>
    <cellStyle name="40% - Accent3 41 7" xfId="23130" xr:uid="{00000000-0005-0000-0000-000057720000}"/>
    <cellStyle name="40% - Accent3 42" xfId="858" xr:uid="{00000000-0005-0000-0000-000058720000}"/>
    <cellStyle name="40% - Accent3 42 2" xfId="1795" xr:uid="{00000000-0005-0000-0000-000059720000}"/>
    <cellStyle name="40% - Accent3 42 2 2" xfId="3608" xr:uid="{00000000-0005-0000-0000-00005A720000}"/>
    <cellStyle name="40% - Accent3 42 2 2 2" xfId="8191" xr:uid="{00000000-0005-0000-0000-00005B720000}"/>
    <cellStyle name="40% - Accent3 42 2 2 2 2" xfId="19288" xr:uid="{00000000-0005-0000-0000-00005C720000}"/>
    <cellStyle name="40% - Accent3 42 2 2 2 2 2" xfId="41552" xr:uid="{00000000-0005-0000-0000-00005D720000}"/>
    <cellStyle name="40% - Accent3 42 2 2 2 3" xfId="30460" xr:uid="{00000000-0005-0000-0000-00005E720000}"/>
    <cellStyle name="40% - Accent3 42 2 2 3" xfId="14705" xr:uid="{00000000-0005-0000-0000-00005F720000}"/>
    <cellStyle name="40% - Accent3 42 2 2 3 2" xfId="36970" xr:uid="{00000000-0005-0000-0000-000060720000}"/>
    <cellStyle name="40% - Accent3 42 2 2 4" xfId="25878" xr:uid="{00000000-0005-0000-0000-000061720000}"/>
    <cellStyle name="40% - Accent3 42 2 3" xfId="6382" xr:uid="{00000000-0005-0000-0000-000062720000}"/>
    <cellStyle name="40% - Accent3 42 2 3 2" xfId="17479" xr:uid="{00000000-0005-0000-0000-000063720000}"/>
    <cellStyle name="40% - Accent3 42 2 3 2 2" xfId="39743" xr:uid="{00000000-0005-0000-0000-000064720000}"/>
    <cellStyle name="40% - Accent3 42 2 3 3" xfId="28651" xr:uid="{00000000-0005-0000-0000-000065720000}"/>
    <cellStyle name="40% - Accent3 42 2 4" xfId="12895" xr:uid="{00000000-0005-0000-0000-000066720000}"/>
    <cellStyle name="40% - Accent3 42 2 4 2" xfId="35160" xr:uid="{00000000-0005-0000-0000-000067720000}"/>
    <cellStyle name="40% - Accent3 42 2 5" xfId="24068" xr:uid="{00000000-0005-0000-0000-000068720000}"/>
    <cellStyle name="40% - Accent3 42 3" xfId="4532" xr:uid="{00000000-0005-0000-0000-000069720000}"/>
    <cellStyle name="40% - Accent3 42 3 2" xfId="9115" xr:uid="{00000000-0005-0000-0000-00006A720000}"/>
    <cellStyle name="40% - Accent3 42 3 2 2" xfId="20212" xr:uid="{00000000-0005-0000-0000-00006B720000}"/>
    <cellStyle name="40% - Accent3 42 3 2 2 2" xfId="42476" xr:uid="{00000000-0005-0000-0000-00006C720000}"/>
    <cellStyle name="40% - Accent3 42 3 2 3" xfId="31384" xr:uid="{00000000-0005-0000-0000-00006D720000}"/>
    <cellStyle name="40% - Accent3 42 3 3" xfId="15629" xr:uid="{00000000-0005-0000-0000-00006E720000}"/>
    <cellStyle name="40% - Accent3 42 3 3 2" xfId="37894" xr:uid="{00000000-0005-0000-0000-00006F720000}"/>
    <cellStyle name="40% - Accent3 42 3 4" xfId="26802" xr:uid="{00000000-0005-0000-0000-000070720000}"/>
    <cellStyle name="40% - Accent3 42 4" xfId="2723" xr:uid="{00000000-0005-0000-0000-000071720000}"/>
    <cellStyle name="40% - Accent3 42 4 2" xfId="7306" xr:uid="{00000000-0005-0000-0000-000072720000}"/>
    <cellStyle name="40% - Accent3 42 4 2 2" xfId="18403" xr:uid="{00000000-0005-0000-0000-000073720000}"/>
    <cellStyle name="40% - Accent3 42 4 2 2 2" xfId="40667" xr:uid="{00000000-0005-0000-0000-000074720000}"/>
    <cellStyle name="40% - Accent3 42 4 2 3" xfId="29575" xr:uid="{00000000-0005-0000-0000-000075720000}"/>
    <cellStyle name="40% - Accent3 42 4 3" xfId="13820" xr:uid="{00000000-0005-0000-0000-000076720000}"/>
    <cellStyle name="40% - Accent3 42 4 3 2" xfId="36085" xr:uid="{00000000-0005-0000-0000-000077720000}"/>
    <cellStyle name="40% - Accent3 42 4 4" xfId="24993" xr:uid="{00000000-0005-0000-0000-000078720000}"/>
    <cellStyle name="40% - Accent3 42 5" xfId="5457" xr:uid="{00000000-0005-0000-0000-000079720000}"/>
    <cellStyle name="40% - Accent3 42 5 2" xfId="16554" xr:uid="{00000000-0005-0000-0000-00007A720000}"/>
    <cellStyle name="40% - Accent3 42 5 2 2" xfId="38818" xr:uid="{00000000-0005-0000-0000-00007B720000}"/>
    <cellStyle name="40% - Accent3 42 5 3" xfId="27726" xr:uid="{00000000-0005-0000-0000-00007C720000}"/>
    <cellStyle name="40% - Accent3 42 6" xfId="11969" xr:uid="{00000000-0005-0000-0000-00007D720000}"/>
    <cellStyle name="40% - Accent3 42 6 2" xfId="34235" xr:uid="{00000000-0005-0000-0000-00007E720000}"/>
    <cellStyle name="40% - Accent3 42 7" xfId="23143" xr:uid="{00000000-0005-0000-0000-00007F720000}"/>
    <cellStyle name="40% - Accent3 43" xfId="871" xr:uid="{00000000-0005-0000-0000-000080720000}"/>
    <cellStyle name="40% - Accent3 43 2" xfId="1808" xr:uid="{00000000-0005-0000-0000-000081720000}"/>
    <cellStyle name="40% - Accent3 43 2 2" xfId="3621" xr:uid="{00000000-0005-0000-0000-000082720000}"/>
    <cellStyle name="40% - Accent3 43 2 2 2" xfId="8204" xr:uid="{00000000-0005-0000-0000-000083720000}"/>
    <cellStyle name="40% - Accent3 43 2 2 2 2" xfId="19301" xr:uid="{00000000-0005-0000-0000-000084720000}"/>
    <cellStyle name="40% - Accent3 43 2 2 2 2 2" xfId="41565" xr:uid="{00000000-0005-0000-0000-000085720000}"/>
    <cellStyle name="40% - Accent3 43 2 2 2 3" xfId="30473" xr:uid="{00000000-0005-0000-0000-000086720000}"/>
    <cellStyle name="40% - Accent3 43 2 2 3" xfId="14718" xr:uid="{00000000-0005-0000-0000-000087720000}"/>
    <cellStyle name="40% - Accent3 43 2 2 3 2" xfId="36983" xr:uid="{00000000-0005-0000-0000-000088720000}"/>
    <cellStyle name="40% - Accent3 43 2 2 4" xfId="25891" xr:uid="{00000000-0005-0000-0000-000089720000}"/>
    <cellStyle name="40% - Accent3 43 2 3" xfId="6395" xr:uid="{00000000-0005-0000-0000-00008A720000}"/>
    <cellStyle name="40% - Accent3 43 2 3 2" xfId="17492" xr:uid="{00000000-0005-0000-0000-00008B720000}"/>
    <cellStyle name="40% - Accent3 43 2 3 2 2" xfId="39756" xr:uid="{00000000-0005-0000-0000-00008C720000}"/>
    <cellStyle name="40% - Accent3 43 2 3 3" xfId="28664" xr:uid="{00000000-0005-0000-0000-00008D720000}"/>
    <cellStyle name="40% - Accent3 43 2 4" xfId="12908" xr:uid="{00000000-0005-0000-0000-00008E720000}"/>
    <cellStyle name="40% - Accent3 43 2 4 2" xfId="35173" xr:uid="{00000000-0005-0000-0000-00008F720000}"/>
    <cellStyle name="40% - Accent3 43 2 5" xfId="24081" xr:uid="{00000000-0005-0000-0000-000090720000}"/>
    <cellStyle name="40% - Accent3 43 3" xfId="4545" xr:uid="{00000000-0005-0000-0000-000091720000}"/>
    <cellStyle name="40% - Accent3 43 3 2" xfId="9128" xr:uid="{00000000-0005-0000-0000-000092720000}"/>
    <cellStyle name="40% - Accent3 43 3 2 2" xfId="20225" xr:uid="{00000000-0005-0000-0000-000093720000}"/>
    <cellStyle name="40% - Accent3 43 3 2 2 2" xfId="42489" xr:uid="{00000000-0005-0000-0000-000094720000}"/>
    <cellStyle name="40% - Accent3 43 3 2 3" xfId="31397" xr:uid="{00000000-0005-0000-0000-000095720000}"/>
    <cellStyle name="40% - Accent3 43 3 3" xfId="15642" xr:uid="{00000000-0005-0000-0000-000096720000}"/>
    <cellStyle name="40% - Accent3 43 3 3 2" xfId="37907" xr:uid="{00000000-0005-0000-0000-000097720000}"/>
    <cellStyle name="40% - Accent3 43 3 4" xfId="26815" xr:uid="{00000000-0005-0000-0000-000098720000}"/>
    <cellStyle name="40% - Accent3 43 4" xfId="2736" xr:uid="{00000000-0005-0000-0000-000099720000}"/>
    <cellStyle name="40% - Accent3 43 4 2" xfId="7319" xr:uid="{00000000-0005-0000-0000-00009A720000}"/>
    <cellStyle name="40% - Accent3 43 4 2 2" xfId="18416" xr:uid="{00000000-0005-0000-0000-00009B720000}"/>
    <cellStyle name="40% - Accent3 43 4 2 2 2" xfId="40680" xr:uid="{00000000-0005-0000-0000-00009C720000}"/>
    <cellStyle name="40% - Accent3 43 4 2 3" xfId="29588" xr:uid="{00000000-0005-0000-0000-00009D720000}"/>
    <cellStyle name="40% - Accent3 43 4 3" xfId="13833" xr:uid="{00000000-0005-0000-0000-00009E720000}"/>
    <cellStyle name="40% - Accent3 43 4 3 2" xfId="36098" xr:uid="{00000000-0005-0000-0000-00009F720000}"/>
    <cellStyle name="40% - Accent3 43 4 4" xfId="25006" xr:uid="{00000000-0005-0000-0000-0000A0720000}"/>
    <cellStyle name="40% - Accent3 43 5" xfId="5470" xr:uid="{00000000-0005-0000-0000-0000A1720000}"/>
    <cellStyle name="40% - Accent3 43 5 2" xfId="16567" xr:uid="{00000000-0005-0000-0000-0000A2720000}"/>
    <cellStyle name="40% - Accent3 43 5 2 2" xfId="38831" xr:uid="{00000000-0005-0000-0000-0000A3720000}"/>
    <cellStyle name="40% - Accent3 43 5 3" xfId="27739" xr:uid="{00000000-0005-0000-0000-0000A4720000}"/>
    <cellStyle name="40% - Accent3 43 6" xfId="11982" xr:uid="{00000000-0005-0000-0000-0000A5720000}"/>
    <cellStyle name="40% - Accent3 43 6 2" xfId="34248" xr:uid="{00000000-0005-0000-0000-0000A6720000}"/>
    <cellStyle name="40% - Accent3 43 7" xfId="23156" xr:uid="{00000000-0005-0000-0000-0000A7720000}"/>
    <cellStyle name="40% - Accent3 44" xfId="884" xr:uid="{00000000-0005-0000-0000-0000A8720000}"/>
    <cellStyle name="40% - Accent3 44 2" xfId="1821" xr:uid="{00000000-0005-0000-0000-0000A9720000}"/>
    <cellStyle name="40% - Accent3 44 2 2" xfId="3634" xr:uid="{00000000-0005-0000-0000-0000AA720000}"/>
    <cellStyle name="40% - Accent3 44 2 2 2" xfId="8217" xr:uid="{00000000-0005-0000-0000-0000AB720000}"/>
    <cellStyle name="40% - Accent3 44 2 2 2 2" xfId="19314" xr:uid="{00000000-0005-0000-0000-0000AC720000}"/>
    <cellStyle name="40% - Accent3 44 2 2 2 2 2" xfId="41578" xr:uid="{00000000-0005-0000-0000-0000AD720000}"/>
    <cellStyle name="40% - Accent3 44 2 2 2 3" xfId="30486" xr:uid="{00000000-0005-0000-0000-0000AE720000}"/>
    <cellStyle name="40% - Accent3 44 2 2 3" xfId="14731" xr:uid="{00000000-0005-0000-0000-0000AF720000}"/>
    <cellStyle name="40% - Accent3 44 2 2 3 2" xfId="36996" xr:uid="{00000000-0005-0000-0000-0000B0720000}"/>
    <cellStyle name="40% - Accent3 44 2 2 4" xfId="25904" xr:uid="{00000000-0005-0000-0000-0000B1720000}"/>
    <cellStyle name="40% - Accent3 44 2 3" xfId="6408" xr:uid="{00000000-0005-0000-0000-0000B2720000}"/>
    <cellStyle name="40% - Accent3 44 2 3 2" xfId="17505" xr:uid="{00000000-0005-0000-0000-0000B3720000}"/>
    <cellStyle name="40% - Accent3 44 2 3 2 2" xfId="39769" xr:uid="{00000000-0005-0000-0000-0000B4720000}"/>
    <cellStyle name="40% - Accent3 44 2 3 3" xfId="28677" xr:uid="{00000000-0005-0000-0000-0000B5720000}"/>
    <cellStyle name="40% - Accent3 44 2 4" xfId="12921" xr:uid="{00000000-0005-0000-0000-0000B6720000}"/>
    <cellStyle name="40% - Accent3 44 2 4 2" xfId="35186" xr:uid="{00000000-0005-0000-0000-0000B7720000}"/>
    <cellStyle name="40% - Accent3 44 2 5" xfId="24094" xr:uid="{00000000-0005-0000-0000-0000B8720000}"/>
    <cellStyle name="40% - Accent3 44 3" xfId="4558" xr:uid="{00000000-0005-0000-0000-0000B9720000}"/>
    <cellStyle name="40% - Accent3 44 3 2" xfId="9141" xr:uid="{00000000-0005-0000-0000-0000BA720000}"/>
    <cellStyle name="40% - Accent3 44 3 2 2" xfId="20238" xr:uid="{00000000-0005-0000-0000-0000BB720000}"/>
    <cellStyle name="40% - Accent3 44 3 2 2 2" xfId="42502" xr:uid="{00000000-0005-0000-0000-0000BC720000}"/>
    <cellStyle name="40% - Accent3 44 3 2 3" xfId="31410" xr:uid="{00000000-0005-0000-0000-0000BD720000}"/>
    <cellStyle name="40% - Accent3 44 3 3" xfId="15655" xr:uid="{00000000-0005-0000-0000-0000BE720000}"/>
    <cellStyle name="40% - Accent3 44 3 3 2" xfId="37920" xr:uid="{00000000-0005-0000-0000-0000BF720000}"/>
    <cellStyle name="40% - Accent3 44 3 4" xfId="26828" xr:uid="{00000000-0005-0000-0000-0000C0720000}"/>
    <cellStyle name="40% - Accent3 44 4" xfId="2749" xr:uid="{00000000-0005-0000-0000-0000C1720000}"/>
    <cellStyle name="40% - Accent3 44 4 2" xfId="7332" xr:uid="{00000000-0005-0000-0000-0000C2720000}"/>
    <cellStyle name="40% - Accent3 44 4 2 2" xfId="18429" xr:uid="{00000000-0005-0000-0000-0000C3720000}"/>
    <cellStyle name="40% - Accent3 44 4 2 2 2" xfId="40693" xr:uid="{00000000-0005-0000-0000-0000C4720000}"/>
    <cellStyle name="40% - Accent3 44 4 2 3" xfId="29601" xr:uid="{00000000-0005-0000-0000-0000C5720000}"/>
    <cellStyle name="40% - Accent3 44 4 3" xfId="13846" xr:uid="{00000000-0005-0000-0000-0000C6720000}"/>
    <cellStyle name="40% - Accent3 44 4 3 2" xfId="36111" xr:uid="{00000000-0005-0000-0000-0000C7720000}"/>
    <cellStyle name="40% - Accent3 44 4 4" xfId="25019" xr:uid="{00000000-0005-0000-0000-0000C8720000}"/>
    <cellStyle name="40% - Accent3 44 5" xfId="5483" xr:uid="{00000000-0005-0000-0000-0000C9720000}"/>
    <cellStyle name="40% - Accent3 44 5 2" xfId="16580" xr:uid="{00000000-0005-0000-0000-0000CA720000}"/>
    <cellStyle name="40% - Accent3 44 5 2 2" xfId="38844" xr:uid="{00000000-0005-0000-0000-0000CB720000}"/>
    <cellStyle name="40% - Accent3 44 5 3" xfId="27752" xr:uid="{00000000-0005-0000-0000-0000CC720000}"/>
    <cellStyle name="40% - Accent3 44 6" xfId="11995" xr:uid="{00000000-0005-0000-0000-0000CD720000}"/>
    <cellStyle name="40% - Accent3 44 6 2" xfId="34261" xr:uid="{00000000-0005-0000-0000-0000CE720000}"/>
    <cellStyle name="40% - Accent3 44 7" xfId="23169" xr:uid="{00000000-0005-0000-0000-0000CF720000}"/>
    <cellStyle name="40% - Accent3 45" xfId="897" xr:uid="{00000000-0005-0000-0000-0000D0720000}"/>
    <cellStyle name="40% - Accent3 45 2" xfId="1834" xr:uid="{00000000-0005-0000-0000-0000D1720000}"/>
    <cellStyle name="40% - Accent3 45 2 2" xfId="3647" xr:uid="{00000000-0005-0000-0000-0000D2720000}"/>
    <cellStyle name="40% - Accent3 45 2 2 2" xfId="8230" xr:uid="{00000000-0005-0000-0000-0000D3720000}"/>
    <cellStyle name="40% - Accent3 45 2 2 2 2" xfId="19327" xr:uid="{00000000-0005-0000-0000-0000D4720000}"/>
    <cellStyle name="40% - Accent3 45 2 2 2 2 2" xfId="41591" xr:uid="{00000000-0005-0000-0000-0000D5720000}"/>
    <cellStyle name="40% - Accent3 45 2 2 2 3" xfId="30499" xr:uid="{00000000-0005-0000-0000-0000D6720000}"/>
    <cellStyle name="40% - Accent3 45 2 2 3" xfId="14744" xr:uid="{00000000-0005-0000-0000-0000D7720000}"/>
    <cellStyle name="40% - Accent3 45 2 2 3 2" xfId="37009" xr:uid="{00000000-0005-0000-0000-0000D8720000}"/>
    <cellStyle name="40% - Accent3 45 2 2 4" xfId="25917" xr:uid="{00000000-0005-0000-0000-0000D9720000}"/>
    <cellStyle name="40% - Accent3 45 2 3" xfId="6421" xr:uid="{00000000-0005-0000-0000-0000DA720000}"/>
    <cellStyle name="40% - Accent3 45 2 3 2" xfId="17518" xr:uid="{00000000-0005-0000-0000-0000DB720000}"/>
    <cellStyle name="40% - Accent3 45 2 3 2 2" xfId="39782" xr:uid="{00000000-0005-0000-0000-0000DC720000}"/>
    <cellStyle name="40% - Accent3 45 2 3 3" xfId="28690" xr:uid="{00000000-0005-0000-0000-0000DD720000}"/>
    <cellStyle name="40% - Accent3 45 2 4" xfId="12934" xr:uid="{00000000-0005-0000-0000-0000DE720000}"/>
    <cellStyle name="40% - Accent3 45 2 4 2" xfId="35199" xr:uid="{00000000-0005-0000-0000-0000DF720000}"/>
    <cellStyle name="40% - Accent3 45 2 5" xfId="24107" xr:uid="{00000000-0005-0000-0000-0000E0720000}"/>
    <cellStyle name="40% - Accent3 45 3" xfId="4571" xr:uid="{00000000-0005-0000-0000-0000E1720000}"/>
    <cellStyle name="40% - Accent3 45 3 2" xfId="9154" xr:uid="{00000000-0005-0000-0000-0000E2720000}"/>
    <cellStyle name="40% - Accent3 45 3 2 2" xfId="20251" xr:uid="{00000000-0005-0000-0000-0000E3720000}"/>
    <cellStyle name="40% - Accent3 45 3 2 2 2" xfId="42515" xr:uid="{00000000-0005-0000-0000-0000E4720000}"/>
    <cellStyle name="40% - Accent3 45 3 2 3" xfId="31423" xr:uid="{00000000-0005-0000-0000-0000E5720000}"/>
    <cellStyle name="40% - Accent3 45 3 3" xfId="15668" xr:uid="{00000000-0005-0000-0000-0000E6720000}"/>
    <cellStyle name="40% - Accent3 45 3 3 2" xfId="37933" xr:uid="{00000000-0005-0000-0000-0000E7720000}"/>
    <cellStyle name="40% - Accent3 45 3 4" xfId="26841" xr:uid="{00000000-0005-0000-0000-0000E8720000}"/>
    <cellStyle name="40% - Accent3 45 4" xfId="2762" xr:uid="{00000000-0005-0000-0000-0000E9720000}"/>
    <cellStyle name="40% - Accent3 45 4 2" xfId="7345" xr:uid="{00000000-0005-0000-0000-0000EA720000}"/>
    <cellStyle name="40% - Accent3 45 4 2 2" xfId="18442" xr:uid="{00000000-0005-0000-0000-0000EB720000}"/>
    <cellStyle name="40% - Accent3 45 4 2 2 2" xfId="40706" xr:uid="{00000000-0005-0000-0000-0000EC720000}"/>
    <cellStyle name="40% - Accent3 45 4 2 3" xfId="29614" xr:uid="{00000000-0005-0000-0000-0000ED720000}"/>
    <cellStyle name="40% - Accent3 45 4 3" xfId="13859" xr:uid="{00000000-0005-0000-0000-0000EE720000}"/>
    <cellStyle name="40% - Accent3 45 4 3 2" xfId="36124" xr:uid="{00000000-0005-0000-0000-0000EF720000}"/>
    <cellStyle name="40% - Accent3 45 4 4" xfId="25032" xr:uid="{00000000-0005-0000-0000-0000F0720000}"/>
    <cellStyle name="40% - Accent3 45 5" xfId="5496" xr:uid="{00000000-0005-0000-0000-0000F1720000}"/>
    <cellStyle name="40% - Accent3 45 5 2" xfId="16593" xr:uid="{00000000-0005-0000-0000-0000F2720000}"/>
    <cellStyle name="40% - Accent3 45 5 2 2" xfId="38857" xr:uid="{00000000-0005-0000-0000-0000F3720000}"/>
    <cellStyle name="40% - Accent3 45 5 3" xfId="27765" xr:uid="{00000000-0005-0000-0000-0000F4720000}"/>
    <cellStyle name="40% - Accent3 45 6" xfId="12008" xr:uid="{00000000-0005-0000-0000-0000F5720000}"/>
    <cellStyle name="40% - Accent3 45 6 2" xfId="34274" xr:uid="{00000000-0005-0000-0000-0000F6720000}"/>
    <cellStyle name="40% - Accent3 45 7" xfId="23182" xr:uid="{00000000-0005-0000-0000-0000F7720000}"/>
    <cellStyle name="40% - Accent3 46" xfId="911" xr:uid="{00000000-0005-0000-0000-0000F8720000}"/>
    <cellStyle name="40% - Accent3 46 2" xfId="1848" xr:uid="{00000000-0005-0000-0000-0000F9720000}"/>
    <cellStyle name="40% - Accent3 46 2 2" xfId="3660" xr:uid="{00000000-0005-0000-0000-0000FA720000}"/>
    <cellStyle name="40% - Accent3 46 2 2 2" xfId="8243" xr:uid="{00000000-0005-0000-0000-0000FB720000}"/>
    <cellStyle name="40% - Accent3 46 2 2 2 2" xfId="19340" xr:uid="{00000000-0005-0000-0000-0000FC720000}"/>
    <cellStyle name="40% - Accent3 46 2 2 2 2 2" xfId="41604" xr:uid="{00000000-0005-0000-0000-0000FD720000}"/>
    <cellStyle name="40% - Accent3 46 2 2 2 3" xfId="30512" xr:uid="{00000000-0005-0000-0000-0000FE720000}"/>
    <cellStyle name="40% - Accent3 46 2 2 3" xfId="14757" xr:uid="{00000000-0005-0000-0000-0000FF720000}"/>
    <cellStyle name="40% - Accent3 46 2 2 3 2" xfId="37022" xr:uid="{00000000-0005-0000-0000-000000730000}"/>
    <cellStyle name="40% - Accent3 46 2 2 4" xfId="25930" xr:uid="{00000000-0005-0000-0000-000001730000}"/>
    <cellStyle name="40% - Accent3 46 2 3" xfId="6434" xr:uid="{00000000-0005-0000-0000-000002730000}"/>
    <cellStyle name="40% - Accent3 46 2 3 2" xfId="17531" xr:uid="{00000000-0005-0000-0000-000003730000}"/>
    <cellStyle name="40% - Accent3 46 2 3 2 2" xfId="39795" xr:uid="{00000000-0005-0000-0000-000004730000}"/>
    <cellStyle name="40% - Accent3 46 2 3 3" xfId="28703" xr:uid="{00000000-0005-0000-0000-000005730000}"/>
    <cellStyle name="40% - Accent3 46 2 4" xfId="12947" xr:uid="{00000000-0005-0000-0000-000006730000}"/>
    <cellStyle name="40% - Accent3 46 2 4 2" xfId="35212" xr:uid="{00000000-0005-0000-0000-000007730000}"/>
    <cellStyle name="40% - Accent3 46 2 5" xfId="24120" xr:uid="{00000000-0005-0000-0000-000008730000}"/>
    <cellStyle name="40% - Accent3 46 3" xfId="4584" xr:uid="{00000000-0005-0000-0000-000009730000}"/>
    <cellStyle name="40% - Accent3 46 3 2" xfId="9167" xr:uid="{00000000-0005-0000-0000-00000A730000}"/>
    <cellStyle name="40% - Accent3 46 3 2 2" xfId="20264" xr:uid="{00000000-0005-0000-0000-00000B730000}"/>
    <cellStyle name="40% - Accent3 46 3 2 2 2" xfId="42528" xr:uid="{00000000-0005-0000-0000-00000C730000}"/>
    <cellStyle name="40% - Accent3 46 3 2 3" xfId="31436" xr:uid="{00000000-0005-0000-0000-00000D730000}"/>
    <cellStyle name="40% - Accent3 46 3 3" xfId="15681" xr:uid="{00000000-0005-0000-0000-00000E730000}"/>
    <cellStyle name="40% - Accent3 46 3 3 2" xfId="37946" xr:uid="{00000000-0005-0000-0000-00000F730000}"/>
    <cellStyle name="40% - Accent3 46 3 4" xfId="26854" xr:uid="{00000000-0005-0000-0000-000010730000}"/>
    <cellStyle name="40% - Accent3 46 4" xfId="2775" xr:uid="{00000000-0005-0000-0000-000011730000}"/>
    <cellStyle name="40% - Accent3 46 4 2" xfId="7358" xr:uid="{00000000-0005-0000-0000-000012730000}"/>
    <cellStyle name="40% - Accent3 46 4 2 2" xfId="18455" xr:uid="{00000000-0005-0000-0000-000013730000}"/>
    <cellStyle name="40% - Accent3 46 4 2 2 2" xfId="40719" xr:uid="{00000000-0005-0000-0000-000014730000}"/>
    <cellStyle name="40% - Accent3 46 4 2 3" xfId="29627" xr:uid="{00000000-0005-0000-0000-000015730000}"/>
    <cellStyle name="40% - Accent3 46 4 3" xfId="13872" xr:uid="{00000000-0005-0000-0000-000016730000}"/>
    <cellStyle name="40% - Accent3 46 4 3 2" xfId="36137" xr:uid="{00000000-0005-0000-0000-000017730000}"/>
    <cellStyle name="40% - Accent3 46 4 4" xfId="25045" xr:uid="{00000000-0005-0000-0000-000018730000}"/>
    <cellStyle name="40% - Accent3 46 5" xfId="5509" xr:uid="{00000000-0005-0000-0000-000019730000}"/>
    <cellStyle name="40% - Accent3 46 5 2" xfId="16606" xr:uid="{00000000-0005-0000-0000-00001A730000}"/>
    <cellStyle name="40% - Accent3 46 5 2 2" xfId="38870" xr:uid="{00000000-0005-0000-0000-00001B730000}"/>
    <cellStyle name="40% - Accent3 46 5 3" xfId="27778" xr:uid="{00000000-0005-0000-0000-00001C730000}"/>
    <cellStyle name="40% - Accent3 46 6" xfId="12021" xr:uid="{00000000-0005-0000-0000-00001D730000}"/>
    <cellStyle name="40% - Accent3 46 6 2" xfId="34287" xr:uid="{00000000-0005-0000-0000-00001E730000}"/>
    <cellStyle name="40% - Accent3 46 7" xfId="23195" xr:uid="{00000000-0005-0000-0000-00001F730000}"/>
    <cellStyle name="40% - Accent3 47" xfId="924" xr:uid="{00000000-0005-0000-0000-000020730000}"/>
    <cellStyle name="40% - Accent3 47 2" xfId="1861" xr:uid="{00000000-0005-0000-0000-000021730000}"/>
    <cellStyle name="40% - Accent3 47 2 2" xfId="3673" xr:uid="{00000000-0005-0000-0000-000022730000}"/>
    <cellStyle name="40% - Accent3 47 2 2 2" xfId="8256" xr:uid="{00000000-0005-0000-0000-000023730000}"/>
    <cellStyle name="40% - Accent3 47 2 2 2 2" xfId="19353" xr:uid="{00000000-0005-0000-0000-000024730000}"/>
    <cellStyle name="40% - Accent3 47 2 2 2 2 2" xfId="41617" xr:uid="{00000000-0005-0000-0000-000025730000}"/>
    <cellStyle name="40% - Accent3 47 2 2 2 3" xfId="30525" xr:uid="{00000000-0005-0000-0000-000026730000}"/>
    <cellStyle name="40% - Accent3 47 2 2 3" xfId="14770" xr:uid="{00000000-0005-0000-0000-000027730000}"/>
    <cellStyle name="40% - Accent3 47 2 2 3 2" xfId="37035" xr:uid="{00000000-0005-0000-0000-000028730000}"/>
    <cellStyle name="40% - Accent3 47 2 2 4" xfId="25943" xr:uid="{00000000-0005-0000-0000-000029730000}"/>
    <cellStyle name="40% - Accent3 47 2 3" xfId="6447" xr:uid="{00000000-0005-0000-0000-00002A730000}"/>
    <cellStyle name="40% - Accent3 47 2 3 2" xfId="17544" xr:uid="{00000000-0005-0000-0000-00002B730000}"/>
    <cellStyle name="40% - Accent3 47 2 3 2 2" xfId="39808" xr:uid="{00000000-0005-0000-0000-00002C730000}"/>
    <cellStyle name="40% - Accent3 47 2 3 3" xfId="28716" xr:uid="{00000000-0005-0000-0000-00002D730000}"/>
    <cellStyle name="40% - Accent3 47 2 4" xfId="12960" xr:uid="{00000000-0005-0000-0000-00002E730000}"/>
    <cellStyle name="40% - Accent3 47 2 4 2" xfId="35225" xr:uid="{00000000-0005-0000-0000-00002F730000}"/>
    <cellStyle name="40% - Accent3 47 2 5" xfId="24133" xr:uid="{00000000-0005-0000-0000-000030730000}"/>
    <cellStyle name="40% - Accent3 47 3" xfId="4597" xr:uid="{00000000-0005-0000-0000-000031730000}"/>
    <cellStyle name="40% - Accent3 47 3 2" xfId="9180" xr:uid="{00000000-0005-0000-0000-000032730000}"/>
    <cellStyle name="40% - Accent3 47 3 2 2" xfId="20277" xr:uid="{00000000-0005-0000-0000-000033730000}"/>
    <cellStyle name="40% - Accent3 47 3 2 2 2" xfId="42541" xr:uid="{00000000-0005-0000-0000-000034730000}"/>
    <cellStyle name="40% - Accent3 47 3 2 3" xfId="31449" xr:uid="{00000000-0005-0000-0000-000035730000}"/>
    <cellStyle name="40% - Accent3 47 3 3" xfId="15694" xr:uid="{00000000-0005-0000-0000-000036730000}"/>
    <cellStyle name="40% - Accent3 47 3 3 2" xfId="37959" xr:uid="{00000000-0005-0000-0000-000037730000}"/>
    <cellStyle name="40% - Accent3 47 3 4" xfId="26867" xr:uid="{00000000-0005-0000-0000-000038730000}"/>
    <cellStyle name="40% - Accent3 47 4" xfId="2788" xr:uid="{00000000-0005-0000-0000-000039730000}"/>
    <cellStyle name="40% - Accent3 47 4 2" xfId="7371" xr:uid="{00000000-0005-0000-0000-00003A730000}"/>
    <cellStyle name="40% - Accent3 47 4 2 2" xfId="18468" xr:uid="{00000000-0005-0000-0000-00003B730000}"/>
    <cellStyle name="40% - Accent3 47 4 2 2 2" xfId="40732" xr:uid="{00000000-0005-0000-0000-00003C730000}"/>
    <cellStyle name="40% - Accent3 47 4 2 3" xfId="29640" xr:uid="{00000000-0005-0000-0000-00003D730000}"/>
    <cellStyle name="40% - Accent3 47 4 3" xfId="13885" xr:uid="{00000000-0005-0000-0000-00003E730000}"/>
    <cellStyle name="40% - Accent3 47 4 3 2" xfId="36150" xr:uid="{00000000-0005-0000-0000-00003F730000}"/>
    <cellStyle name="40% - Accent3 47 4 4" xfId="25058" xr:uid="{00000000-0005-0000-0000-000040730000}"/>
    <cellStyle name="40% - Accent3 47 5" xfId="5522" xr:uid="{00000000-0005-0000-0000-000041730000}"/>
    <cellStyle name="40% - Accent3 47 5 2" xfId="16619" xr:uid="{00000000-0005-0000-0000-000042730000}"/>
    <cellStyle name="40% - Accent3 47 5 2 2" xfId="38883" xr:uid="{00000000-0005-0000-0000-000043730000}"/>
    <cellStyle name="40% - Accent3 47 5 3" xfId="27791" xr:uid="{00000000-0005-0000-0000-000044730000}"/>
    <cellStyle name="40% - Accent3 47 6" xfId="12034" xr:uid="{00000000-0005-0000-0000-000045730000}"/>
    <cellStyle name="40% - Accent3 47 6 2" xfId="34300" xr:uid="{00000000-0005-0000-0000-000046730000}"/>
    <cellStyle name="40% - Accent3 47 7" xfId="23208" xr:uid="{00000000-0005-0000-0000-000047730000}"/>
    <cellStyle name="40% - Accent3 48" xfId="937" xr:uid="{00000000-0005-0000-0000-000048730000}"/>
    <cellStyle name="40% - Accent3 48 2" xfId="1874" xr:uid="{00000000-0005-0000-0000-000049730000}"/>
    <cellStyle name="40% - Accent3 48 2 2" xfId="3686" xr:uid="{00000000-0005-0000-0000-00004A730000}"/>
    <cellStyle name="40% - Accent3 48 2 2 2" xfId="8269" xr:uid="{00000000-0005-0000-0000-00004B730000}"/>
    <cellStyle name="40% - Accent3 48 2 2 2 2" xfId="19366" xr:uid="{00000000-0005-0000-0000-00004C730000}"/>
    <cellStyle name="40% - Accent3 48 2 2 2 2 2" xfId="41630" xr:uid="{00000000-0005-0000-0000-00004D730000}"/>
    <cellStyle name="40% - Accent3 48 2 2 2 3" xfId="30538" xr:uid="{00000000-0005-0000-0000-00004E730000}"/>
    <cellStyle name="40% - Accent3 48 2 2 3" xfId="14783" xr:uid="{00000000-0005-0000-0000-00004F730000}"/>
    <cellStyle name="40% - Accent3 48 2 2 3 2" xfId="37048" xr:uid="{00000000-0005-0000-0000-000050730000}"/>
    <cellStyle name="40% - Accent3 48 2 2 4" xfId="25956" xr:uid="{00000000-0005-0000-0000-000051730000}"/>
    <cellStyle name="40% - Accent3 48 2 3" xfId="6460" xr:uid="{00000000-0005-0000-0000-000052730000}"/>
    <cellStyle name="40% - Accent3 48 2 3 2" xfId="17557" xr:uid="{00000000-0005-0000-0000-000053730000}"/>
    <cellStyle name="40% - Accent3 48 2 3 2 2" xfId="39821" xr:uid="{00000000-0005-0000-0000-000054730000}"/>
    <cellStyle name="40% - Accent3 48 2 3 3" xfId="28729" xr:uid="{00000000-0005-0000-0000-000055730000}"/>
    <cellStyle name="40% - Accent3 48 2 4" xfId="12973" xr:uid="{00000000-0005-0000-0000-000056730000}"/>
    <cellStyle name="40% - Accent3 48 2 4 2" xfId="35238" xr:uid="{00000000-0005-0000-0000-000057730000}"/>
    <cellStyle name="40% - Accent3 48 2 5" xfId="24146" xr:uid="{00000000-0005-0000-0000-000058730000}"/>
    <cellStyle name="40% - Accent3 48 3" xfId="4610" xr:uid="{00000000-0005-0000-0000-000059730000}"/>
    <cellStyle name="40% - Accent3 48 3 2" xfId="9193" xr:uid="{00000000-0005-0000-0000-00005A730000}"/>
    <cellStyle name="40% - Accent3 48 3 2 2" xfId="20290" xr:uid="{00000000-0005-0000-0000-00005B730000}"/>
    <cellStyle name="40% - Accent3 48 3 2 2 2" xfId="42554" xr:uid="{00000000-0005-0000-0000-00005C730000}"/>
    <cellStyle name="40% - Accent3 48 3 2 3" xfId="31462" xr:uid="{00000000-0005-0000-0000-00005D730000}"/>
    <cellStyle name="40% - Accent3 48 3 3" xfId="15707" xr:uid="{00000000-0005-0000-0000-00005E730000}"/>
    <cellStyle name="40% - Accent3 48 3 3 2" xfId="37972" xr:uid="{00000000-0005-0000-0000-00005F730000}"/>
    <cellStyle name="40% - Accent3 48 3 4" xfId="26880" xr:uid="{00000000-0005-0000-0000-000060730000}"/>
    <cellStyle name="40% - Accent3 48 4" xfId="2801" xr:uid="{00000000-0005-0000-0000-000061730000}"/>
    <cellStyle name="40% - Accent3 48 4 2" xfId="7384" xr:uid="{00000000-0005-0000-0000-000062730000}"/>
    <cellStyle name="40% - Accent3 48 4 2 2" xfId="18481" xr:uid="{00000000-0005-0000-0000-000063730000}"/>
    <cellStyle name="40% - Accent3 48 4 2 2 2" xfId="40745" xr:uid="{00000000-0005-0000-0000-000064730000}"/>
    <cellStyle name="40% - Accent3 48 4 2 3" xfId="29653" xr:uid="{00000000-0005-0000-0000-000065730000}"/>
    <cellStyle name="40% - Accent3 48 4 3" xfId="13898" xr:uid="{00000000-0005-0000-0000-000066730000}"/>
    <cellStyle name="40% - Accent3 48 4 3 2" xfId="36163" xr:uid="{00000000-0005-0000-0000-000067730000}"/>
    <cellStyle name="40% - Accent3 48 4 4" xfId="25071" xr:uid="{00000000-0005-0000-0000-000068730000}"/>
    <cellStyle name="40% - Accent3 48 5" xfId="5535" xr:uid="{00000000-0005-0000-0000-000069730000}"/>
    <cellStyle name="40% - Accent3 48 5 2" xfId="16632" xr:uid="{00000000-0005-0000-0000-00006A730000}"/>
    <cellStyle name="40% - Accent3 48 5 2 2" xfId="38896" xr:uid="{00000000-0005-0000-0000-00006B730000}"/>
    <cellStyle name="40% - Accent3 48 5 3" xfId="27804" xr:uid="{00000000-0005-0000-0000-00006C730000}"/>
    <cellStyle name="40% - Accent3 48 6" xfId="12047" xr:uid="{00000000-0005-0000-0000-00006D730000}"/>
    <cellStyle name="40% - Accent3 48 6 2" xfId="34313" xr:uid="{00000000-0005-0000-0000-00006E730000}"/>
    <cellStyle name="40% - Accent3 48 7" xfId="23221" xr:uid="{00000000-0005-0000-0000-00006F730000}"/>
    <cellStyle name="40% - Accent3 49" xfId="950" xr:uid="{00000000-0005-0000-0000-000070730000}"/>
    <cellStyle name="40% - Accent3 49 2" xfId="1887" xr:uid="{00000000-0005-0000-0000-000071730000}"/>
    <cellStyle name="40% - Accent3 49 2 2" xfId="3699" xr:uid="{00000000-0005-0000-0000-000072730000}"/>
    <cellStyle name="40% - Accent3 49 2 2 2" xfId="8282" xr:uid="{00000000-0005-0000-0000-000073730000}"/>
    <cellStyle name="40% - Accent3 49 2 2 2 2" xfId="19379" xr:uid="{00000000-0005-0000-0000-000074730000}"/>
    <cellStyle name="40% - Accent3 49 2 2 2 2 2" xfId="41643" xr:uid="{00000000-0005-0000-0000-000075730000}"/>
    <cellStyle name="40% - Accent3 49 2 2 2 3" xfId="30551" xr:uid="{00000000-0005-0000-0000-000076730000}"/>
    <cellStyle name="40% - Accent3 49 2 2 3" xfId="14796" xr:uid="{00000000-0005-0000-0000-000077730000}"/>
    <cellStyle name="40% - Accent3 49 2 2 3 2" xfId="37061" xr:uid="{00000000-0005-0000-0000-000078730000}"/>
    <cellStyle name="40% - Accent3 49 2 2 4" xfId="25969" xr:uid="{00000000-0005-0000-0000-000079730000}"/>
    <cellStyle name="40% - Accent3 49 2 3" xfId="6473" xr:uid="{00000000-0005-0000-0000-00007A730000}"/>
    <cellStyle name="40% - Accent3 49 2 3 2" xfId="17570" xr:uid="{00000000-0005-0000-0000-00007B730000}"/>
    <cellStyle name="40% - Accent3 49 2 3 2 2" xfId="39834" xr:uid="{00000000-0005-0000-0000-00007C730000}"/>
    <cellStyle name="40% - Accent3 49 2 3 3" xfId="28742" xr:uid="{00000000-0005-0000-0000-00007D730000}"/>
    <cellStyle name="40% - Accent3 49 2 4" xfId="12986" xr:uid="{00000000-0005-0000-0000-00007E730000}"/>
    <cellStyle name="40% - Accent3 49 2 4 2" xfId="35251" xr:uid="{00000000-0005-0000-0000-00007F730000}"/>
    <cellStyle name="40% - Accent3 49 2 5" xfId="24159" xr:uid="{00000000-0005-0000-0000-000080730000}"/>
    <cellStyle name="40% - Accent3 49 3" xfId="4623" xr:uid="{00000000-0005-0000-0000-000081730000}"/>
    <cellStyle name="40% - Accent3 49 3 2" xfId="9206" xr:uid="{00000000-0005-0000-0000-000082730000}"/>
    <cellStyle name="40% - Accent3 49 3 2 2" xfId="20303" xr:uid="{00000000-0005-0000-0000-000083730000}"/>
    <cellStyle name="40% - Accent3 49 3 2 2 2" xfId="42567" xr:uid="{00000000-0005-0000-0000-000084730000}"/>
    <cellStyle name="40% - Accent3 49 3 2 3" xfId="31475" xr:uid="{00000000-0005-0000-0000-000085730000}"/>
    <cellStyle name="40% - Accent3 49 3 3" xfId="15720" xr:uid="{00000000-0005-0000-0000-000086730000}"/>
    <cellStyle name="40% - Accent3 49 3 3 2" xfId="37985" xr:uid="{00000000-0005-0000-0000-000087730000}"/>
    <cellStyle name="40% - Accent3 49 3 4" xfId="26893" xr:uid="{00000000-0005-0000-0000-000088730000}"/>
    <cellStyle name="40% - Accent3 49 4" xfId="2814" xr:uid="{00000000-0005-0000-0000-000089730000}"/>
    <cellStyle name="40% - Accent3 49 4 2" xfId="7397" xr:uid="{00000000-0005-0000-0000-00008A730000}"/>
    <cellStyle name="40% - Accent3 49 4 2 2" xfId="18494" xr:uid="{00000000-0005-0000-0000-00008B730000}"/>
    <cellStyle name="40% - Accent3 49 4 2 2 2" xfId="40758" xr:uid="{00000000-0005-0000-0000-00008C730000}"/>
    <cellStyle name="40% - Accent3 49 4 2 3" xfId="29666" xr:uid="{00000000-0005-0000-0000-00008D730000}"/>
    <cellStyle name="40% - Accent3 49 4 3" xfId="13911" xr:uid="{00000000-0005-0000-0000-00008E730000}"/>
    <cellStyle name="40% - Accent3 49 4 3 2" xfId="36176" xr:uid="{00000000-0005-0000-0000-00008F730000}"/>
    <cellStyle name="40% - Accent3 49 4 4" xfId="25084" xr:uid="{00000000-0005-0000-0000-000090730000}"/>
    <cellStyle name="40% - Accent3 49 5" xfId="5548" xr:uid="{00000000-0005-0000-0000-000091730000}"/>
    <cellStyle name="40% - Accent3 49 5 2" xfId="16645" xr:uid="{00000000-0005-0000-0000-000092730000}"/>
    <cellStyle name="40% - Accent3 49 5 2 2" xfId="38909" xr:uid="{00000000-0005-0000-0000-000093730000}"/>
    <cellStyle name="40% - Accent3 49 5 3" xfId="27817" xr:uid="{00000000-0005-0000-0000-000094730000}"/>
    <cellStyle name="40% - Accent3 49 6" xfId="12060" xr:uid="{00000000-0005-0000-0000-000095730000}"/>
    <cellStyle name="40% - Accent3 49 6 2" xfId="34326" xr:uid="{00000000-0005-0000-0000-000096730000}"/>
    <cellStyle name="40% - Accent3 49 7" xfId="23234" xr:uid="{00000000-0005-0000-0000-000097730000}"/>
    <cellStyle name="40% - Accent3 5" xfId="130" xr:uid="{00000000-0005-0000-0000-000098730000}"/>
    <cellStyle name="40% - Accent3 5 2" xfId="1308" xr:uid="{00000000-0005-0000-0000-000099730000}"/>
    <cellStyle name="40% - Accent3 5 2 2" xfId="3127" xr:uid="{00000000-0005-0000-0000-00009A730000}"/>
    <cellStyle name="40% - Accent3 5 2 2 2" xfId="7710" xr:uid="{00000000-0005-0000-0000-00009B730000}"/>
    <cellStyle name="40% - Accent3 5 2 2 2 2" xfId="18807" xr:uid="{00000000-0005-0000-0000-00009C730000}"/>
    <cellStyle name="40% - Accent3 5 2 2 2 2 2" xfId="41071" xr:uid="{00000000-0005-0000-0000-00009D730000}"/>
    <cellStyle name="40% - Accent3 5 2 2 2 3" xfId="29979" xr:uid="{00000000-0005-0000-0000-00009E730000}"/>
    <cellStyle name="40% - Accent3 5 2 2 3" xfId="14224" xr:uid="{00000000-0005-0000-0000-00009F730000}"/>
    <cellStyle name="40% - Accent3 5 2 2 3 2" xfId="36489" xr:uid="{00000000-0005-0000-0000-0000A0730000}"/>
    <cellStyle name="40% - Accent3 5 2 2 4" xfId="25397" xr:uid="{00000000-0005-0000-0000-0000A1730000}"/>
    <cellStyle name="40% - Accent3 5 2 3" xfId="5901" xr:uid="{00000000-0005-0000-0000-0000A2730000}"/>
    <cellStyle name="40% - Accent3 5 2 3 2" xfId="16998" xr:uid="{00000000-0005-0000-0000-0000A3730000}"/>
    <cellStyle name="40% - Accent3 5 2 3 2 2" xfId="39262" xr:uid="{00000000-0005-0000-0000-0000A4730000}"/>
    <cellStyle name="40% - Accent3 5 2 3 3" xfId="28170" xr:uid="{00000000-0005-0000-0000-0000A5730000}"/>
    <cellStyle name="40% - Accent3 5 2 4" xfId="12414" xr:uid="{00000000-0005-0000-0000-0000A6730000}"/>
    <cellStyle name="40% - Accent3 5 2 4 2" xfId="34679" xr:uid="{00000000-0005-0000-0000-0000A7730000}"/>
    <cellStyle name="40% - Accent3 5 2 5" xfId="23587" xr:uid="{00000000-0005-0000-0000-0000A8730000}"/>
    <cellStyle name="40% - Accent3 5 3" xfId="4051" xr:uid="{00000000-0005-0000-0000-0000A9730000}"/>
    <cellStyle name="40% - Accent3 5 3 2" xfId="8634" xr:uid="{00000000-0005-0000-0000-0000AA730000}"/>
    <cellStyle name="40% - Accent3 5 3 2 2" xfId="19731" xr:uid="{00000000-0005-0000-0000-0000AB730000}"/>
    <cellStyle name="40% - Accent3 5 3 2 2 2" xfId="41995" xr:uid="{00000000-0005-0000-0000-0000AC730000}"/>
    <cellStyle name="40% - Accent3 5 3 2 3" xfId="30903" xr:uid="{00000000-0005-0000-0000-0000AD730000}"/>
    <cellStyle name="40% - Accent3 5 3 3" xfId="15148" xr:uid="{00000000-0005-0000-0000-0000AE730000}"/>
    <cellStyle name="40% - Accent3 5 3 3 2" xfId="37413" xr:uid="{00000000-0005-0000-0000-0000AF730000}"/>
    <cellStyle name="40% - Accent3 5 3 4" xfId="26321" xr:uid="{00000000-0005-0000-0000-0000B0730000}"/>
    <cellStyle name="40% - Accent3 5 4" xfId="2242" xr:uid="{00000000-0005-0000-0000-0000B1730000}"/>
    <cellStyle name="40% - Accent3 5 4 2" xfId="6825" xr:uid="{00000000-0005-0000-0000-0000B2730000}"/>
    <cellStyle name="40% - Accent3 5 4 2 2" xfId="17922" xr:uid="{00000000-0005-0000-0000-0000B3730000}"/>
    <cellStyle name="40% - Accent3 5 4 2 2 2" xfId="40186" xr:uid="{00000000-0005-0000-0000-0000B4730000}"/>
    <cellStyle name="40% - Accent3 5 4 2 3" xfId="29094" xr:uid="{00000000-0005-0000-0000-0000B5730000}"/>
    <cellStyle name="40% - Accent3 5 4 3" xfId="13339" xr:uid="{00000000-0005-0000-0000-0000B6730000}"/>
    <cellStyle name="40% - Accent3 5 4 3 2" xfId="35604" xr:uid="{00000000-0005-0000-0000-0000B7730000}"/>
    <cellStyle name="40% - Accent3 5 4 4" xfId="24512" xr:uid="{00000000-0005-0000-0000-0000B8730000}"/>
    <cellStyle name="40% - Accent3 5 5" xfId="4976" xr:uid="{00000000-0005-0000-0000-0000B9730000}"/>
    <cellStyle name="40% - Accent3 5 5 2" xfId="16073" xr:uid="{00000000-0005-0000-0000-0000BA730000}"/>
    <cellStyle name="40% - Accent3 5 5 2 2" xfId="38337" xr:uid="{00000000-0005-0000-0000-0000BB730000}"/>
    <cellStyle name="40% - Accent3 5 5 3" xfId="27245" xr:uid="{00000000-0005-0000-0000-0000BC730000}"/>
    <cellStyle name="40% - Accent3 5 6" xfId="384" xr:uid="{00000000-0005-0000-0000-0000BD730000}"/>
    <cellStyle name="40% - Accent3 5 6 2" xfId="11501" xr:uid="{00000000-0005-0000-0000-0000BE730000}"/>
    <cellStyle name="40% - Accent3 5 6 2 2" xfId="33767" xr:uid="{00000000-0005-0000-0000-0000BF730000}"/>
    <cellStyle name="40% - Accent3 5 6 3" xfId="22675" xr:uid="{00000000-0005-0000-0000-0000C0730000}"/>
    <cellStyle name="40% - Accent3 5 7" xfId="11252" xr:uid="{00000000-0005-0000-0000-0000C1730000}"/>
    <cellStyle name="40% - Accent3 5 7 2" xfId="33518" xr:uid="{00000000-0005-0000-0000-0000C2730000}"/>
    <cellStyle name="40% - Accent3 5 8" xfId="22426" xr:uid="{00000000-0005-0000-0000-0000C3730000}"/>
    <cellStyle name="40% - Accent3 50" xfId="963" xr:uid="{00000000-0005-0000-0000-0000C4730000}"/>
    <cellStyle name="40% - Accent3 50 2" xfId="1900" xr:uid="{00000000-0005-0000-0000-0000C5730000}"/>
    <cellStyle name="40% - Accent3 50 2 2" xfId="3712" xr:uid="{00000000-0005-0000-0000-0000C6730000}"/>
    <cellStyle name="40% - Accent3 50 2 2 2" xfId="8295" xr:uid="{00000000-0005-0000-0000-0000C7730000}"/>
    <cellStyle name="40% - Accent3 50 2 2 2 2" xfId="19392" xr:uid="{00000000-0005-0000-0000-0000C8730000}"/>
    <cellStyle name="40% - Accent3 50 2 2 2 2 2" xfId="41656" xr:uid="{00000000-0005-0000-0000-0000C9730000}"/>
    <cellStyle name="40% - Accent3 50 2 2 2 3" xfId="30564" xr:uid="{00000000-0005-0000-0000-0000CA730000}"/>
    <cellStyle name="40% - Accent3 50 2 2 3" xfId="14809" xr:uid="{00000000-0005-0000-0000-0000CB730000}"/>
    <cellStyle name="40% - Accent3 50 2 2 3 2" xfId="37074" xr:uid="{00000000-0005-0000-0000-0000CC730000}"/>
    <cellStyle name="40% - Accent3 50 2 2 4" xfId="25982" xr:uid="{00000000-0005-0000-0000-0000CD730000}"/>
    <cellStyle name="40% - Accent3 50 2 3" xfId="6486" xr:uid="{00000000-0005-0000-0000-0000CE730000}"/>
    <cellStyle name="40% - Accent3 50 2 3 2" xfId="17583" xr:uid="{00000000-0005-0000-0000-0000CF730000}"/>
    <cellStyle name="40% - Accent3 50 2 3 2 2" xfId="39847" xr:uid="{00000000-0005-0000-0000-0000D0730000}"/>
    <cellStyle name="40% - Accent3 50 2 3 3" xfId="28755" xr:uid="{00000000-0005-0000-0000-0000D1730000}"/>
    <cellStyle name="40% - Accent3 50 2 4" xfId="12999" xr:uid="{00000000-0005-0000-0000-0000D2730000}"/>
    <cellStyle name="40% - Accent3 50 2 4 2" xfId="35264" xr:uid="{00000000-0005-0000-0000-0000D3730000}"/>
    <cellStyle name="40% - Accent3 50 2 5" xfId="24172" xr:uid="{00000000-0005-0000-0000-0000D4730000}"/>
    <cellStyle name="40% - Accent3 50 3" xfId="4636" xr:uid="{00000000-0005-0000-0000-0000D5730000}"/>
    <cellStyle name="40% - Accent3 50 3 2" xfId="9219" xr:uid="{00000000-0005-0000-0000-0000D6730000}"/>
    <cellStyle name="40% - Accent3 50 3 2 2" xfId="20316" xr:uid="{00000000-0005-0000-0000-0000D7730000}"/>
    <cellStyle name="40% - Accent3 50 3 2 2 2" xfId="42580" xr:uid="{00000000-0005-0000-0000-0000D8730000}"/>
    <cellStyle name="40% - Accent3 50 3 2 3" xfId="31488" xr:uid="{00000000-0005-0000-0000-0000D9730000}"/>
    <cellStyle name="40% - Accent3 50 3 3" xfId="15733" xr:uid="{00000000-0005-0000-0000-0000DA730000}"/>
    <cellStyle name="40% - Accent3 50 3 3 2" xfId="37998" xr:uid="{00000000-0005-0000-0000-0000DB730000}"/>
    <cellStyle name="40% - Accent3 50 3 4" xfId="26906" xr:uid="{00000000-0005-0000-0000-0000DC730000}"/>
    <cellStyle name="40% - Accent3 50 4" xfId="2827" xr:uid="{00000000-0005-0000-0000-0000DD730000}"/>
    <cellStyle name="40% - Accent3 50 4 2" xfId="7410" xr:uid="{00000000-0005-0000-0000-0000DE730000}"/>
    <cellStyle name="40% - Accent3 50 4 2 2" xfId="18507" xr:uid="{00000000-0005-0000-0000-0000DF730000}"/>
    <cellStyle name="40% - Accent3 50 4 2 2 2" xfId="40771" xr:uid="{00000000-0005-0000-0000-0000E0730000}"/>
    <cellStyle name="40% - Accent3 50 4 2 3" xfId="29679" xr:uid="{00000000-0005-0000-0000-0000E1730000}"/>
    <cellStyle name="40% - Accent3 50 4 3" xfId="13924" xr:uid="{00000000-0005-0000-0000-0000E2730000}"/>
    <cellStyle name="40% - Accent3 50 4 3 2" xfId="36189" xr:uid="{00000000-0005-0000-0000-0000E3730000}"/>
    <cellStyle name="40% - Accent3 50 4 4" xfId="25097" xr:uid="{00000000-0005-0000-0000-0000E4730000}"/>
    <cellStyle name="40% - Accent3 50 5" xfId="5561" xr:uid="{00000000-0005-0000-0000-0000E5730000}"/>
    <cellStyle name="40% - Accent3 50 5 2" xfId="16658" xr:uid="{00000000-0005-0000-0000-0000E6730000}"/>
    <cellStyle name="40% - Accent3 50 5 2 2" xfId="38922" xr:uid="{00000000-0005-0000-0000-0000E7730000}"/>
    <cellStyle name="40% - Accent3 50 5 3" xfId="27830" xr:uid="{00000000-0005-0000-0000-0000E8730000}"/>
    <cellStyle name="40% - Accent3 50 6" xfId="12073" xr:uid="{00000000-0005-0000-0000-0000E9730000}"/>
    <cellStyle name="40% - Accent3 50 6 2" xfId="34339" xr:uid="{00000000-0005-0000-0000-0000EA730000}"/>
    <cellStyle name="40% - Accent3 50 7" xfId="23247" xr:uid="{00000000-0005-0000-0000-0000EB730000}"/>
    <cellStyle name="40% - Accent3 51" xfId="977" xr:uid="{00000000-0005-0000-0000-0000EC730000}"/>
    <cellStyle name="40% - Accent3 51 2" xfId="1914" xr:uid="{00000000-0005-0000-0000-0000ED730000}"/>
    <cellStyle name="40% - Accent3 51 2 2" xfId="3725" xr:uid="{00000000-0005-0000-0000-0000EE730000}"/>
    <cellStyle name="40% - Accent3 51 2 2 2" xfId="8308" xr:uid="{00000000-0005-0000-0000-0000EF730000}"/>
    <cellStyle name="40% - Accent3 51 2 2 2 2" xfId="19405" xr:uid="{00000000-0005-0000-0000-0000F0730000}"/>
    <cellStyle name="40% - Accent3 51 2 2 2 2 2" xfId="41669" xr:uid="{00000000-0005-0000-0000-0000F1730000}"/>
    <cellStyle name="40% - Accent3 51 2 2 2 3" xfId="30577" xr:uid="{00000000-0005-0000-0000-0000F2730000}"/>
    <cellStyle name="40% - Accent3 51 2 2 3" xfId="14822" xr:uid="{00000000-0005-0000-0000-0000F3730000}"/>
    <cellStyle name="40% - Accent3 51 2 2 3 2" xfId="37087" xr:uid="{00000000-0005-0000-0000-0000F4730000}"/>
    <cellStyle name="40% - Accent3 51 2 2 4" xfId="25995" xr:uid="{00000000-0005-0000-0000-0000F5730000}"/>
    <cellStyle name="40% - Accent3 51 2 3" xfId="6499" xr:uid="{00000000-0005-0000-0000-0000F6730000}"/>
    <cellStyle name="40% - Accent3 51 2 3 2" xfId="17596" xr:uid="{00000000-0005-0000-0000-0000F7730000}"/>
    <cellStyle name="40% - Accent3 51 2 3 2 2" xfId="39860" xr:uid="{00000000-0005-0000-0000-0000F8730000}"/>
    <cellStyle name="40% - Accent3 51 2 3 3" xfId="28768" xr:uid="{00000000-0005-0000-0000-0000F9730000}"/>
    <cellStyle name="40% - Accent3 51 2 4" xfId="13012" xr:uid="{00000000-0005-0000-0000-0000FA730000}"/>
    <cellStyle name="40% - Accent3 51 2 4 2" xfId="35277" xr:uid="{00000000-0005-0000-0000-0000FB730000}"/>
    <cellStyle name="40% - Accent3 51 2 5" xfId="24185" xr:uid="{00000000-0005-0000-0000-0000FC730000}"/>
    <cellStyle name="40% - Accent3 51 3" xfId="4649" xr:uid="{00000000-0005-0000-0000-0000FD730000}"/>
    <cellStyle name="40% - Accent3 51 3 2" xfId="9232" xr:uid="{00000000-0005-0000-0000-0000FE730000}"/>
    <cellStyle name="40% - Accent3 51 3 2 2" xfId="20329" xr:uid="{00000000-0005-0000-0000-0000FF730000}"/>
    <cellStyle name="40% - Accent3 51 3 2 2 2" xfId="42593" xr:uid="{00000000-0005-0000-0000-000000740000}"/>
    <cellStyle name="40% - Accent3 51 3 2 3" xfId="31501" xr:uid="{00000000-0005-0000-0000-000001740000}"/>
    <cellStyle name="40% - Accent3 51 3 3" xfId="15746" xr:uid="{00000000-0005-0000-0000-000002740000}"/>
    <cellStyle name="40% - Accent3 51 3 3 2" xfId="38011" xr:uid="{00000000-0005-0000-0000-000003740000}"/>
    <cellStyle name="40% - Accent3 51 3 4" xfId="26919" xr:uid="{00000000-0005-0000-0000-000004740000}"/>
    <cellStyle name="40% - Accent3 51 4" xfId="2840" xr:uid="{00000000-0005-0000-0000-000005740000}"/>
    <cellStyle name="40% - Accent3 51 4 2" xfId="7423" xr:uid="{00000000-0005-0000-0000-000006740000}"/>
    <cellStyle name="40% - Accent3 51 4 2 2" xfId="18520" xr:uid="{00000000-0005-0000-0000-000007740000}"/>
    <cellStyle name="40% - Accent3 51 4 2 2 2" xfId="40784" xr:uid="{00000000-0005-0000-0000-000008740000}"/>
    <cellStyle name="40% - Accent3 51 4 2 3" xfId="29692" xr:uid="{00000000-0005-0000-0000-000009740000}"/>
    <cellStyle name="40% - Accent3 51 4 3" xfId="13937" xr:uid="{00000000-0005-0000-0000-00000A740000}"/>
    <cellStyle name="40% - Accent3 51 4 3 2" xfId="36202" xr:uid="{00000000-0005-0000-0000-00000B740000}"/>
    <cellStyle name="40% - Accent3 51 4 4" xfId="25110" xr:uid="{00000000-0005-0000-0000-00000C740000}"/>
    <cellStyle name="40% - Accent3 51 5" xfId="5574" xr:uid="{00000000-0005-0000-0000-00000D740000}"/>
    <cellStyle name="40% - Accent3 51 5 2" xfId="16671" xr:uid="{00000000-0005-0000-0000-00000E740000}"/>
    <cellStyle name="40% - Accent3 51 5 2 2" xfId="38935" xr:uid="{00000000-0005-0000-0000-00000F740000}"/>
    <cellStyle name="40% - Accent3 51 5 3" xfId="27843" xr:uid="{00000000-0005-0000-0000-000010740000}"/>
    <cellStyle name="40% - Accent3 51 6" xfId="12086" xr:uid="{00000000-0005-0000-0000-000011740000}"/>
    <cellStyle name="40% - Accent3 51 6 2" xfId="34352" xr:uid="{00000000-0005-0000-0000-000012740000}"/>
    <cellStyle name="40% - Accent3 51 7" xfId="23260" xr:uid="{00000000-0005-0000-0000-000013740000}"/>
    <cellStyle name="40% - Accent3 52" xfId="990" xr:uid="{00000000-0005-0000-0000-000014740000}"/>
    <cellStyle name="40% - Accent3 52 2" xfId="1927" xr:uid="{00000000-0005-0000-0000-000015740000}"/>
    <cellStyle name="40% - Accent3 52 2 2" xfId="3738" xr:uid="{00000000-0005-0000-0000-000016740000}"/>
    <cellStyle name="40% - Accent3 52 2 2 2" xfId="8321" xr:uid="{00000000-0005-0000-0000-000017740000}"/>
    <cellStyle name="40% - Accent3 52 2 2 2 2" xfId="19418" xr:uid="{00000000-0005-0000-0000-000018740000}"/>
    <cellStyle name="40% - Accent3 52 2 2 2 2 2" xfId="41682" xr:uid="{00000000-0005-0000-0000-000019740000}"/>
    <cellStyle name="40% - Accent3 52 2 2 2 3" xfId="30590" xr:uid="{00000000-0005-0000-0000-00001A740000}"/>
    <cellStyle name="40% - Accent3 52 2 2 3" xfId="14835" xr:uid="{00000000-0005-0000-0000-00001B740000}"/>
    <cellStyle name="40% - Accent3 52 2 2 3 2" xfId="37100" xr:uid="{00000000-0005-0000-0000-00001C740000}"/>
    <cellStyle name="40% - Accent3 52 2 2 4" xfId="26008" xr:uid="{00000000-0005-0000-0000-00001D740000}"/>
    <cellStyle name="40% - Accent3 52 2 3" xfId="6512" xr:uid="{00000000-0005-0000-0000-00001E740000}"/>
    <cellStyle name="40% - Accent3 52 2 3 2" xfId="17609" xr:uid="{00000000-0005-0000-0000-00001F740000}"/>
    <cellStyle name="40% - Accent3 52 2 3 2 2" xfId="39873" xr:uid="{00000000-0005-0000-0000-000020740000}"/>
    <cellStyle name="40% - Accent3 52 2 3 3" xfId="28781" xr:uid="{00000000-0005-0000-0000-000021740000}"/>
    <cellStyle name="40% - Accent3 52 2 4" xfId="13025" xr:uid="{00000000-0005-0000-0000-000022740000}"/>
    <cellStyle name="40% - Accent3 52 2 4 2" xfId="35290" xr:uid="{00000000-0005-0000-0000-000023740000}"/>
    <cellStyle name="40% - Accent3 52 2 5" xfId="24198" xr:uid="{00000000-0005-0000-0000-000024740000}"/>
    <cellStyle name="40% - Accent3 52 3" xfId="4662" xr:uid="{00000000-0005-0000-0000-000025740000}"/>
    <cellStyle name="40% - Accent3 52 3 2" xfId="9245" xr:uid="{00000000-0005-0000-0000-000026740000}"/>
    <cellStyle name="40% - Accent3 52 3 2 2" xfId="20342" xr:uid="{00000000-0005-0000-0000-000027740000}"/>
    <cellStyle name="40% - Accent3 52 3 2 2 2" xfId="42606" xr:uid="{00000000-0005-0000-0000-000028740000}"/>
    <cellStyle name="40% - Accent3 52 3 2 3" xfId="31514" xr:uid="{00000000-0005-0000-0000-000029740000}"/>
    <cellStyle name="40% - Accent3 52 3 3" xfId="15759" xr:uid="{00000000-0005-0000-0000-00002A740000}"/>
    <cellStyle name="40% - Accent3 52 3 3 2" xfId="38024" xr:uid="{00000000-0005-0000-0000-00002B740000}"/>
    <cellStyle name="40% - Accent3 52 3 4" xfId="26932" xr:uid="{00000000-0005-0000-0000-00002C740000}"/>
    <cellStyle name="40% - Accent3 52 4" xfId="2853" xr:uid="{00000000-0005-0000-0000-00002D740000}"/>
    <cellStyle name="40% - Accent3 52 4 2" xfId="7436" xr:uid="{00000000-0005-0000-0000-00002E740000}"/>
    <cellStyle name="40% - Accent3 52 4 2 2" xfId="18533" xr:uid="{00000000-0005-0000-0000-00002F740000}"/>
    <cellStyle name="40% - Accent3 52 4 2 2 2" xfId="40797" xr:uid="{00000000-0005-0000-0000-000030740000}"/>
    <cellStyle name="40% - Accent3 52 4 2 3" xfId="29705" xr:uid="{00000000-0005-0000-0000-000031740000}"/>
    <cellStyle name="40% - Accent3 52 4 3" xfId="13950" xr:uid="{00000000-0005-0000-0000-000032740000}"/>
    <cellStyle name="40% - Accent3 52 4 3 2" xfId="36215" xr:uid="{00000000-0005-0000-0000-000033740000}"/>
    <cellStyle name="40% - Accent3 52 4 4" xfId="25123" xr:uid="{00000000-0005-0000-0000-000034740000}"/>
    <cellStyle name="40% - Accent3 52 5" xfId="5587" xr:uid="{00000000-0005-0000-0000-000035740000}"/>
    <cellStyle name="40% - Accent3 52 5 2" xfId="16684" xr:uid="{00000000-0005-0000-0000-000036740000}"/>
    <cellStyle name="40% - Accent3 52 5 2 2" xfId="38948" xr:uid="{00000000-0005-0000-0000-000037740000}"/>
    <cellStyle name="40% - Accent3 52 5 3" xfId="27856" xr:uid="{00000000-0005-0000-0000-000038740000}"/>
    <cellStyle name="40% - Accent3 52 6" xfId="12099" xr:uid="{00000000-0005-0000-0000-000039740000}"/>
    <cellStyle name="40% - Accent3 52 6 2" xfId="34365" xr:uid="{00000000-0005-0000-0000-00003A740000}"/>
    <cellStyle name="40% - Accent3 52 7" xfId="23273" xr:uid="{00000000-0005-0000-0000-00003B740000}"/>
    <cellStyle name="40% - Accent3 53" xfId="1003" xr:uid="{00000000-0005-0000-0000-00003C740000}"/>
    <cellStyle name="40% - Accent3 53 2" xfId="1940" xr:uid="{00000000-0005-0000-0000-00003D740000}"/>
    <cellStyle name="40% - Accent3 53 2 2" xfId="3751" xr:uid="{00000000-0005-0000-0000-00003E740000}"/>
    <cellStyle name="40% - Accent3 53 2 2 2" xfId="8334" xr:uid="{00000000-0005-0000-0000-00003F740000}"/>
    <cellStyle name="40% - Accent3 53 2 2 2 2" xfId="19431" xr:uid="{00000000-0005-0000-0000-000040740000}"/>
    <cellStyle name="40% - Accent3 53 2 2 2 2 2" xfId="41695" xr:uid="{00000000-0005-0000-0000-000041740000}"/>
    <cellStyle name="40% - Accent3 53 2 2 2 3" xfId="30603" xr:uid="{00000000-0005-0000-0000-000042740000}"/>
    <cellStyle name="40% - Accent3 53 2 2 3" xfId="14848" xr:uid="{00000000-0005-0000-0000-000043740000}"/>
    <cellStyle name="40% - Accent3 53 2 2 3 2" xfId="37113" xr:uid="{00000000-0005-0000-0000-000044740000}"/>
    <cellStyle name="40% - Accent3 53 2 2 4" xfId="26021" xr:uid="{00000000-0005-0000-0000-000045740000}"/>
    <cellStyle name="40% - Accent3 53 2 3" xfId="6525" xr:uid="{00000000-0005-0000-0000-000046740000}"/>
    <cellStyle name="40% - Accent3 53 2 3 2" xfId="17622" xr:uid="{00000000-0005-0000-0000-000047740000}"/>
    <cellStyle name="40% - Accent3 53 2 3 2 2" xfId="39886" xr:uid="{00000000-0005-0000-0000-000048740000}"/>
    <cellStyle name="40% - Accent3 53 2 3 3" xfId="28794" xr:uid="{00000000-0005-0000-0000-000049740000}"/>
    <cellStyle name="40% - Accent3 53 2 4" xfId="13038" xr:uid="{00000000-0005-0000-0000-00004A740000}"/>
    <cellStyle name="40% - Accent3 53 2 4 2" xfId="35303" xr:uid="{00000000-0005-0000-0000-00004B740000}"/>
    <cellStyle name="40% - Accent3 53 2 5" xfId="24211" xr:uid="{00000000-0005-0000-0000-00004C740000}"/>
    <cellStyle name="40% - Accent3 53 3" xfId="4675" xr:uid="{00000000-0005-0000-0000-00004D740000}"/>
    <cellStyle name="40% - Accent3 53 3 2" xfId="9258" xr:uid="{00000000-0005-0000-0000-00004E740000}"/>
    <cellStyle name="40% - Accent3 53 3 2 2" xfId="20355" xr:uid="{00000000-0005-0000-0000-00004F740000}"/>
    <cellStyle name="40% - Accent3 53 3 2 2 2" xfId="42619" xr:uid="{00000000-0005-0000-0000-000050740000}"/>
    <cellStyle name="40% - Accent3 53 3 2 3" xfId="31527" xr:uid="{00000000-0005-0000-0000-000051740000}"/>
    <cellStyle name="40% - Accent3 53 3 3" xfId="15772" xr:uid="{00000000-0005-0000-0000-000052740000}"/>
    <cellStyle name="40% - Accent3 53 3 3 2" xfId="38037" xr:uid="{00000000-0005-0000-0000-000053740000}"/>
    <cellStyle name="40% - Accent3 53 3 4" xfId="26945" xr:uid="{00000000-0005-0000-0000-000054740000}"/>
    <cellStyle name="40% - Accent3 53 4" xfId="2866" xr:uid="{00000000-0005-0000-0000-000055740000}"/>
    <cellStyle name="40% - Accent3 53 4 2" xfId="7449" xr:uid="{00000000-0005-0000-0000-000056740000}"/>
    <cellStyle name="40% - Accent3 53 4 2 2" xfId="18546" xr:uid="{00000000-0005-0000-0000-000057740000}"/>
    <cellStyle name="40% - Accent3 53 4 2 2 2" xfId="40810" xr:uid="{00000000-0005-0000-0000-000058740000}"/>
    <cellStyle name="40% - Accent3 53 4 2 3" xfId="29718" xr:uid="{00000000-0005-0000-0000-000059740000}"/>
    <cellStyle name="40% - Accent3 53 4 3" xfId="13963" xr:uid="{00000000-0005-0000-0000-00005A740000}"/>
    <cellStyle name="40% - Accent3 53 4 3 2" xfId="36228" xr:uid="{00000000-0005-0000-0000-00005B740000}"/>
    <cellStyle name="40% - Accent3 53 4 4" xfId="25136" xr:uid="{00000000-0005-0000-0000-00005C740000}"/>
    <cellStyle name="40% - Accent3 53 5" xfId="5600" xr:uid="{00000000-0005-0000-0000-00005D740000}"/>
    <cellStyle name="40% - Accent3 53 5 2" xfId="16697" xr:uid="{00000000-0005-0000-0000-00005E740000}"/>
    <cellStyle name="40% - Accent3 53 5 2 2" xfId="38961" xr:uid="{00000000-0005-0000-0000-00005F740000}"/>
    <cellStyle name="40% - Accent3 53 5 3" xfId="27869" xr:uid="{00000000-0005-0000-0000-000060740000}"/>
    <cellStyle name="40% - Accent3 53 6" xfId="12112" xr:uid="{00000000-0005-0000-0000-000061740000}"/>
    <cellStyle name="40% - Accent3 53 6 2" xfId="34378" xr:uid="{00000000-0005-0000-0000-000062740000}"/>
    <cellStyle name="40% - Accent3 53 7" xfId="23286" xr:uid="{00000000-0005-0000-0000-000063740000}"/>
    <cellStyle name="40% - Accent3 54" xfId="1016" xr:uid="{00000000-0005-0000-0000-000064740000}"/>
    <cellStyle name="40% - Accent3 54 2" xfId="1953" xr:uid="{00000000-0005-0000-0000-000065740000}"/>
    <cellStyle name="40% - Accent3 54 2 2" xfId="3764" xr:uid="{00000000-0005-0000-0000-000066740000}"/>
    <cellStyle name="40% - Accent3 54 2 2 2" xfId="8347" xr:uid="{00000000-0005-0000-0000-000067740000}"/>
    <cellStyle name="40% - Accent3 54 2 2 2 2" xfId="19444" xr:uid="{00000000-0005-0000-0000-000068740000}"/>
    <cellStyle name="40% - Accent3 54 2 2 2 2 2" xfId="41708" xr:uid="{00000000-0005-0000-0000-000069740000}"/>
    <cellStyle name="40% - Accent3 54 2 2 2 3" xfId="30616" xr:uid="{00000000-0005-0000-0000-00006A740000}"/>
    <cellStyle name="40% - Accent3 54 2 2 3" xfId="14861" xr:uid="{00000000-0005-0000-0000-00006B740000}"/>
    <cellStyle name="40% - Accent3 54 2 2 3 2" xfId="37126" xr:uid="{00000000-0005-0000-0000-00006C740000}"/>
    <cellStyle name="40% - Accent3 54 2 2 4" xfId="26034" xr:uid="{00000000-0005-0000-0000-00006D740000}"/>
    <cellStyle name="40% - Accent3 54 2 3" xfId="6538" xr:uid="{00000000-0005-0000-0000-00006E740000}"/>
    <cellStyle name="40% - Accent3 54 2 3 2" xfId="17635" xr:uid="{00000000-0005-0000-0000-00006F740000}"/>
    <cellStyle name="40% - Accent3 54 2 3 2 2" xfId="39899" xr:uid="{00000000-0005-0000-0000-000070740000}"/>
    <cellStyle name="40% - Accent3 54 2 3 3" xfId="28807" xr:uid="{00000000-0005-0000-0000-000071740000}"/>
    <cellStyle name="40% - Accent3 54 2 4" xfId="13051" xr:uid="{00000000-0005-0000-0000-000072740000}"/>
    <cellStyle name="40% - Accent3 54 2 4 2" xfId="35316" xr:uid="{00000000-0005-0000-0000-000073740000}"/>
    <cellStyle name="40% - Accent3 54 2 5" xfId="24224" xr:uid="{00000000-0005-0000-0000-000074740000}"/>
    <cellStyle name="40% - Accent3 54 3" xfId="4688" xr:uid="{00000000-0005-0000-0000-000075740000}"/>
    <cellStyle name="40% - Accent3 54 3 2" xfId="9271" xr:uid="{00000000-0005-0000-0000-000076740000}"/>
    <cellStyle name="40% - Accent3 54 3 2 2" xfId="20368" xr:uid="{00000000-0005-0000-0000-000077740000}"/>
    <cellStyle name="40% - Accent3 54 3 2 2 2" xfId="42632" xr:uid="{00000000-0005-0000-0000-000078740000}"/>
    <cellStyle name="40% - Accent3 54 3 2 3" xfId="31540" xr:uid="{00000000-0005-0000-0000-000079740000}"/>
    <cellStyle name="40% - Accent3 54 3 3" xfId="15785" xr:uid="{00000000-0005-0000-0000-00007A740000}"/>
    <cellStyle name="40% - Accent3 54 3 3 2" xfId="38050" xr:uid="{00000000-0005-0000-0000-00007B740000}"/>
    <cellStyle name="40% - Accent3 54 3 4" xfId="26958" xr:uid="{00000000-0005-0000-0000-00007C740000}"/>
    <cellStyle name="40% - Accent3 54 4" xfId="2879" xr:uid="{00000000-0005-0000-0000-00007D740000}"/>
    <cellStyle name="40% - Accent3 54 4 2" xfId="7462" xr:uid="{00000000-0005-0000-0000-00007E740000}"/>
    <cellStyle name="40% - Accent3 54 4 2 2" xfId="18559" xr:uid="{00000000-0005-0000-0000-00007F740000}"/>
    <cellStyle name="40% - Accent3 54 4 2 2 2" xfId="40823" xr:uid="{00000000-0005-0000-0000-000080740000}"/>
    <cellStyle name="40% - Accent3 54 4 2 3" xfId="29731" xr:uid="{00000000-0005-0000-0000-000081740000}"/>
    <cellStyle name="40% - Accent3 54 4 3" xfId="13976" xr:uid="{00000000-0005-0000-0000-000082740000}"/>
    <cellStyle name="40% - Accent3 54 4 3 2" xfId="36241" xr:uid="{00000000-0005-0000-0000-000083740000}"/>
    <cellStyle name="40% - Accent3 54 4 4" xfId="25149" xr:uid="{00000000-0005-0000-0000-000084740000}"/>
    <cellStyle name="40% - Accent3 54 5" xfId="5613" xr:uid="{00000000-0005-0000-0000-000085740000}"/>
    <cellStyle name="40% - Accent3 54 5 2" xfId="16710" xr:uid="{00000000-0005-0000-0000-000086740000}"/>
    <cellStyle name="40% - Accent3 54 5 2 2" xfId="38974" xr:uid="{00000000-0005-0000-0000-000087740000}"/>
    <cellStyle name="40% - Accent3 54 5 3" xfId="27882" xr:uid="{00000000-0005-0000-0000-000088740000}"/>
    <cellStyle name="40% - Accent3 54 6" xfId="12125" xr:uid="{00000000-0005-0000-0000-000089740000}"/>
    <cellStyle name="40% - Accent3 54 6 2" xfId="34391" xr:uid="{00000000-0005-0000-0000-00008A740000}"/>
    <cellStyle name="40% - Accent3 54 7" xfId="23299" xr:uid="{00000000-0005-0000-0000-00008B740000}"/>
    <cellStyle name="40% - Accent3 55" xfId="1029" xr:uid="{00000000-0005-0000-0000-00008C740000}"/>
    <cellStyle name="40% - Accent3 55 2" xfId="1966" xr:uid="{00000000-0005-0000-0000-00008D740000}"/>
    <cellStyle name="40% - Accent3 55 2 2" xfId="3777" xr:uid="{00000000-0005-0000-0000-00008E740000}"/>
    <cellStyle name="40% - Accent3 55 2 2 2" xfId="8360" xr:uid="{00000000-0005-0000-0000-00008F740000}"/>
    <cellStyle name="40% - Accent3 55 2 2 2 2" xfId="19457" xr:uid="{00000000-0005-0000-0000-000090740000}"/>
    <cellStyle name="40% - Accent3 55 2 2 2 2 2" xfId="41721" xr:uid="{00000000-0005-0000-0000-000091740000}"/>
    <cellStyle name="40% - Accent3 55 2 2 2 3" xfId="30629" xr:uid="{00000000-0005-0000-0000-000092740000}"/>
    <cellStyle name="40% - Accent3 55 2 2 3" xfId="14874" xr:uid="{00000000-0005-0000-0000-000093740000}"/>
    <cellStyle name="40% - Accent3 55 2 2 3 2" xfId="37139" xr:uid="{00000000-0005-0000-0000-000094740000}"/>
    <cellStyle name="40% - Accent3 55 2 2 4" xfId="26047" xr:uid="{00000000-0005-0000-0000-000095740000}"/>
    <cellStyle name="40% - Accent3 55 2 3" xfId="6551" xr:uid="{00000000-0005-0000-0000-000096740000}"/>
    <cellStyle name="40% - Accent3 55 2 3 2" xfId="17648" xr:uid="{00000000-0005-0000-0000-000097740000}"/>
    <cellStyle name="40% - Accent3 55 2 3 2 2" xfId="39912" xr:uid="{00000000-0005-0000-0000-000098740000}"/>
    <cellStyle name="40% - Accent3 55 2 3 3" xfId="28820" xr:uid="{00000000-0005-0000-0000-000099740000}"/>
    <cellStyle name="40% - Accent3 55 2 4" xfId="13064" xr:uid="{00000000-0005-0000-0000-00009A740000}"/>
    <cellStyle name="40% - Accent3 55 2 4 2" xfId="35329" xr:uid="{00000000-0005-0000-0000-00009B740000}"/>
    <cellStyle name="40% - Accent3 55 2 5" xfId="24237" xr:uid="{00000000-0005-0000-0000-00009C740000}"/>
    <cellStyle name="40% - Accent3 55 3" xfId="4701" xr:uid="{00000000-0005-0000-0000-00009D740000}"/>
    <cellStyle name="40% - Accent3 55 3 2" xfId="9284" xr:uid="{00000000-0005-0000-0000-00009E740000}"/>
    <cellStyle name="40% - Accent3 55 3 2 2" xfId="20381" xr:uid="{00000000-0005-0000-0000-00009F740000}"/>
    <cellStyle name="40% - Accent3 55 3 2 2 2" xfId="42645" xr:uid="{00000000-0005-0000-0000-0000A0740000}"/>
    <cellStyle name="40% - Accent3 55 3 2 3" xfId="31553" xr:uid="{00000000-0005-0000-0000-0000A1740000}"/>
    <cellStyle name="40% - Accent3 55 3 3" xfId="15798" xr:uid="{00000000-0005-0000-0000-0000A2740000}"/>
    <cellStyle name="40% - Accent3 55 3 3 2" xfId="38063" xr:uid="{00000000-0005-0000-0000-0000A3740000}"/>
    <cellStyle name="40% - Accent3 55 3 4" xfId="26971" xr:uid="{00000000-0005-0000-0000-0000A4740000}"/>
    <cellStyle name="40% - Accent3 55 4" xfId="2892" xr:uid="{00000000-0005-0000-0000-0000A5740000}"/>
    <cellStyle name="40% - Accent3 55 4 2" xfId="7475" xr:uid="{00000000-0005-0000-0000-0000A6740000}"/>
    <cellStyle name="40% - Accent3 55 4 2 2" xfId="18572" xr:uid="{00000000-0005-0000-0000-0000A7740000}"/>
    <cellStyle name="40% - Accent3 55 4 2 2 2" xfId="40836" xr:uid="{00000000-0005-0000-0000-0000A8740000}"/>
    <cellStyle name="40% - Accent3 55 4 2 3" xfId="29744" xr:uid="{00000000-0005-0000-0000-0000A9740000}"/>
    <cellStyle name="40% - Accent3 55 4 3" xfId="13989" xr:uid="{00000000-0005-0000-0000-0000AA740000}"/>
    <cellStyle name="40% - Accent3 55 4 3 2" xfId="36254" xr:uid="{00000000-0005-0000-0000-0000AB740000}"/>
    <cellStyle name="40% - Accent3 55 4 4" xfId="25162" xr:uid="{00000000-0005-0000-0000-0000AC740000}"/>
    <cellStyle name="40% - Accent3 55 5" xfId="5626" xr:uid="{00000000-0005-0000-0000-0000AD740000}"/>
    <cellStyle name="40% - Accent3 55 5 2" xfId="16723" xr:uid="{00000000-0005-0000-0000-0000AE740000}"/>
    <cellStyle name="40% - Accent3 55 5 2 2" xfId="38987" xr:uid="{00000000-0005-0000-0000-0000AF740000}"/>
    <cellStyle name="40% - Accent3 55 5 3" xfId="27895" xr:uid="{00000000-0005-0000-0000-0000B0740000}"/>
    <cellStyle name="40% - Accent3 55 6" xfId="12138" xr:uid="{00000000-0005-0000-0000-0000B1740000}"/>
    <cellStyle name="40% - Accent3 55 6 2" xfId="34404" xr:uid="{00000000-0005-0000-0000-0000B2740000}"/>
    <cellStyle name="40% - Accent3 55 7" xfId="23312" xr:uid="{00000000-0005-0000-0000-0000B3740000}"/>
    <cellStyle name="40% - Accent3 56" xfId="1042" xr:uid="{00000000-0005-0000-0000-0000B4740000}"/>
    <cellStyle name="40% - Accent3 56 2" xfId="1979" xr:uid="{00000000-0005-0000-0000-0000B5740000}"/>
    <cellStyle name="40% - Accent3 56 2 2" xfId="3790" xr:uid="{00000000-0005-0000-0000-0000B6740000}"/>
    <cellStyle name="40% - Accent3 56 2 2 2" xfId="8373" xr:uid="{00000000-0005-0000-0000-0000B7740000}"/>
    <cellStyle name="40% - Accent3 56 2 2 2 2" xfId="19470" xr:uid="{00000000-0005-0000-0000-0000B8740000}"/>
    <cellStyle name="40% - Accent3 56 2 2 2 2 2" xfId="41734" xr:uid="{00000000-0005-0000-0000-0000B9740000}"/>
    <cellStyle name="40% - Accent3 56 2 2 2 3" xfId="30642" xr:uid="{00000000-0005-0000-0000-0000BA740000}"/>
    <cellStyle name="40% - Accent3 56 2 2 3" xfId="14887" xr:uid="{00000000-0005-0000-0000-0000BB740000}"/>
    <cellStyle name="40% - Accent3 56 2 2 3 2" xfId="37152" xr:uid="{00000000-0005-0000-0000-0000BC740000}"/>
    <cellStyle name="40% - Accent3 56 2 2 4" xfId="26060" xr:uid="{00000000-0005-0000-0000-0000BD740000}"/>
    <cellStyle name="40% - Accent3 56 2 3" xfId="6564" xr:uid="{00000000-0005-0000-0000-0000BE740000}"/>
    <cellStyle name="40% - Accent3 56 2 3 2" xfId="17661" xr:uid="{00000000-0005-0000-0000-0000BF740000}"/>
    <cellStyle name="40% - Accent3 56 2 3 2 2" xfId="39925" xr:uid="{00000000-0005-0000-0000-0000C0740000}"/>
    <cellStyle name="40% - Accent3 56 2 3 3" xfId="28833" xr:uid="{00000000-0005-0000-0000-0000C1740000}"/>
    <cellStyle name="40% - Accent3 56 2 4" xfId="13077" xr:uid="{00000000-0005-0000-0000-0000C2740000}"/>
    <cellStyle name="40% - Accent3 56 2 4 2" xfId="35342" xr:uid="{00000000-0005-0000-0000-0000C3740000}"/>
    <cellStyle name="40% - Accent3 56 2 5" xfId="24250" xr:uid="{00000000-0005-0000-0000-0000C4740000}"/>
    <cellStyle name="40% - Accent3 56 3" xfId="4714" xr:uid="{00000000-0005-0000-0000-0000C5740000}"/>
    <cellStyle name="40% - Accent3 56 3 2" xfId="9297" xr:uid="{00000000-0005-0000-0000-0000C6740000}"/>
    <cellStyle name="40% - Accent3 56 3 2 2" xfId="20394" xr:uid="{00000000-0005-0000-0000-0000C7740000}"/>
    <cellStyle name="40% - Accent3 56 3 2 2 2" xfId="42658" xr:uid="{00000000-0005-0000-0000-0000C8740000}"/>
    <cellStyle name="40% - Accent3 56 3 2 3" xfId="31566" xr:uid="{00000000-0005-0000-0000-0000C9740000}"/>
    <cellStyle name="40% - Accent3 56 3 3" xfId="15811" xr:uid="{00000000-0005-0000-0000-0000CA740000}"/>
    <cellStyle name="40% - Accent3 56 3 3 2" xfId="38076" xr:uid="{00000000-0005-0000-0000-0000CB740000}"/>
    <cellStyle name="40% - Accent3 56 3 4" xfId="26984" xr:uid="{00000000-0005-0000-0000-0000CC740000}"/>
    <cellStyle name="40% - Accent3 56 4" xfId="2905" xr:uid="{00000000-0005-0000-0000-0000CD740000}"/>
    <cellStyle name="40% - Accent3 56 4 2" xfId="7488" xr:uid="{00000000-0005-0000-0000-0000CE740000}"/>
    <cellStyle name="40% - Accent3 56 4 2 2" xfId="18585" xr:uid="{00000000-0005-0000-0000-0000CF740000}"/>
    <cellStyle name="40% - Accent3 56 4 2 2 2" xfId="40849" xr:uid="{00000000-0005-0000-0000-0000D0740000}"/>
    <cellStyle name="40% - Accent3 56 4 2 3" xfId="29757" xr:uid="{00000000-0005-0000-0000-0000D1740000}"/>
    <cellStyle name="40% - Accent3 56 4 3" xfId="14002" xr:uid="{00000000-0005-0000-0000-0000D2740000}"/>
    <cellStyle name="40% - Accent3 56 4 3 2" xfId="36267" xr:uid="{00000000-0005-0000-0000-0000D3740000}"/>
    <cellStyle name="40% - Accent3 56 4 4" xfId="25175" xr:uid="{00000000-0005-0000-0000-0000D4740000}"/>
    <cellStyle name="40% - Accent3 56 5" xfId="5639" xr:uid="{00000000-0005-0000-0000-0000D5740000}"/>
    <cellStyle name="40% - Accent3 56 5 2" xfId="16736" xr:uid="{00000000-0005-0000-0000-0000D6740000}"/>
    <cellStyle name="40% - Accent3 56 5 2 2" xfId="39000" xr:uid="{00000000-0005-0000-0000-0000D7740000}"/>
    <cellStyle name="40% - Accent3 56 5 3" xfId="27908" xr:uid="{00000000-0005-0000-0000-0000D8740000}"/>
    <cellStyle name="40% - Accent3 56 6" xfId="12151" xr:uid="{00000000-0005-0000-0000-0000D9740000}"/>
    <cellStyle name="40% - Accent3 56 6 2" xfId="34417" xr:uid="{00000000-0005-0000-0000-0000DA740000}"/>
    <cellStyle name="40% - Accent3 56 7" xfId="23325" xr:uid="{00000000-0005-0000-0000-0000DB740000}"/>
    <cellStyle name="40% - Accent3 57" xfId="1055" xr:uid="{00000000-0005-0000-0000-0000DC740000}"/>
    <cellStyle name="40% - Accent3 57 2" xfId="1992" xr:uid="{00000000-0005-0000-0000-0000DD740000}"/>
    <cellStyle name="40% - Accent3 57 2 2" xfId="3803" xr:uid="{00000000-0005-0000-0000-0000DE740000}"/>
    <cellStyle name="40% - Accent3 57 2 2 2" xfId="8386" xr:uid="{00000000-0005-0000-0000-0000DF740000}"/>
    <cellStyle name="40% - Accent3 57 2 2 2 2" xfId="19483" xr:uid="{00000000-0005-0000-0000-0000E0740000}"/>
    <cellStyle name="40% - Accent3 57 2 2 2 2 2" xfId="41747" xr:uid="{00000000-0005-0000-0000-0000E1740000}"/>
    <cellStyle name="40% - Accent3 57 2 2 2 3" xfId="30655" xr:uid="{00000000-0005-0000-0000-0000E2740000}"/>
    <cellStyle name="40% - Accent3 57 2 2 3" xfId="14900" xr:uid="{00000000-0005-0000-0000-0000E3740000}"/>
    <cellStyle name="40% - Accent3 57 2 2 3 2" xfId="37165" xr:uid="{00000000-0005-0000-0000-0000E4740000}"/>
    <cellStyle name="40% - Accent3 57 2 2 4" xfId="26073" xr:uid="{00000000-0005-0000-0000-0000E5740000}"/>
    <cellStyle name="40% - Accent3 57 2 3" xfId="6577" xr:uid="{00000000-0005-0000-0000-0000E6740000}"/>
    <cellStyle name="40% - Accent3 57 2 3 2" xfId="17674" xr:uid="{00000000-0005-0000-0000-0000E7740000}"/>
    <cellStyle name="40% - Accent3 57 2 3 2 2" xfId="39938" xr:uid="{00000000-0005-0000-0000-0000E8740000}"/>
    <cellStyle name="40% - Accent3 57 2 3 3" xfId="28846" xr:uid="{00000000-0005-0000-0000-0000E9740000}"/>
    <cellStyle name="40% - Accent3 57 2 4" xfId="13090" xr:uid="{00000000-0005-0000-0000-0000EA740000}"/>
    <cellStyle name="40% - Accent3 57 2 4 2" xfId="35355" xr:uid="{00000000-0005-0000-0000-0000EB740000}"/>
    <cellStyle name="40% - Accent3 57 2 5" xfId="24263" xr:uid="{00000000-0005-0000-0000-0000EC740000}"/>
    <cellStyle name="40% - Accent3 57 3" xfId="4727" xr:uid="{00000000-0005-0000-0000-0000ED740000}"/>
    <cellStyle name="40% - Accent3 57 3 2" xfId="9310" xr:uid="{00000000-0005-0000-0000-0000EE740000}"/>
    <cellStyle name="40% - Accent3 57 3 2 2" xfId="20407" xr:uid="{00000000-0005-0000-0000-0000EF740000}"/>
    <cellStyle name="40% - Accent3 57 3 2 2 2" xfId="42671" xr:uid="{00000000-0005-0000-0000-0000F0740000}"/>
    <cellStyle name="40% - Accent3 57 3 2 3" xfId="31579" xr:uid="{00000000-0005-0000-0000-0000F1740000}"/>
    <cellStyle name="40% - Accent3 57 3 3" xfId="15824" xr:uid="{00000000-0005-0000-0000-0000F2740000}"/>
    <cellStyle name="40% - Accent3 57 3 3 2" xfId="38089" xr:uid="{00000000-0005-0000-0000-0000F3740000}"/>
    <cellStyle name="40% - Accent3 57 3 4" xfId="26997" xr:uid="{00000000-0005-0000-0000-0000F4740000}"/>
    <cellStyle name="40% - Accent3 57 4" xfId="2918" xr:uid="{00000000-0005-0000-0000-0000F5740000}"/>
    <cellStyle name="40% - Accent3 57 4 2" xfId="7501" xr:uid="{00000000-0005-0000-0000-0000F6740000}"/>
    <cellStyle name="40% - Accent3 57 4 2 2" xfId="18598" xr:uid="{00000000-0005-0000-0000-0000F7740000}"/>
    <cellStyle name="40% - Accent3 57 4 2 2 2" xfId="40862" xr:uid="{00000000-0005-0000-0000-0000F8740000}"/>
    <cellStyle name="40% - Accent3 57 4 2 3" xfId="29770" xr:uid="{00000000-0005-0000-0000-0000F9740000}"/>
    <cellStyle name="40% - Accent3 57 4 3" xfId="14015" xr:uid="{00000000-0005-0000-0000-0000FA740000}"/>
    <cellStyle name="40% - Accent3 57 4 3 2" xfId="36280" xr:uid="{00000000-0005-0000-0000-0000FB740000}"/>
    <cellStyle name="40% - Accent3 57 4 4" xfId="25188" xr:uid="{00000000-0005-0000-0000-0000FC740000}"/>
    <cellStyle name="40% - Accent3 57 5" xfId="5652" xr:uid="{00000000-0005-0000-0000-0000FD740000}"/>
    <cellStyle name="40% - Accent3 57 5 2" xfId="16749" xr:uid="{00000000-0005-0000-0000-0000FE740000}"/>
    <cellStyle name="40% - Accent3 57 5 2 2" xfId="39013" xr:uid="{00000000-0005-0000-0000-0000FF740000}"/>
    <cellStyle name="40% - Accent3 57 5 3" xfId="27921" xr:uid="{00000000-0005-0000-0000-000000750000}"/>
    <cellStyle name="40% - Accent3 57 6" xfId="12164" xr:uid="{00000000-0005-0000-0000-000001750000}"/>
    <cellStyle name="40% - Accent3 57 6 2" xfId="34430" xr:uid="{00000000-0005-0000-0000-000002750000}"/>
    <cellStyle name="40% - Accent3 57 7" xfId="23338" xr:uid="{00000000-0005-0000-0000-000003750000}"/>
    <cellStyle name="40% - Accent3 58" xfId="1068" xr:uid="{00000000-0005-0000-0000-000004750000}"/>
    <cellStyle name="40% - Accent3 58 2" xfId="2005" xr:uid="{00000000-0005-0000-0000-000005750000}"/>
    <cellStyle name="40% - Accent3 58 2 2" xfId="3816" xr:uid="{00000000-0005-0000-0000-000006750000}"/>
    <cellStyle name="40% - Accent3 58 2 2 2" xfId="8399" xr:uid="{00000000-0005-0000-0000-000007750000}"/>
    <cellStyle name="40% - Accent3 58 2 2 2 2" xfId="19496" xr:uid="{00000000-0005-0000-0000-000008750000}"/>
    <cellStyle name="40% - Accent3 58 2 2 2 2 2" xfId="41760" xr:uid="{00000000-0005-0000-0000-000009750000}"/>
    <cellStyle name="40% - Accent3 58 2 2 2 3" xfId="30668" xr:uid="{00000000-0005-0000-0000-00000A750000}"/>
    <cellStyle name="40% - Accent3 58 2 2 3" xfId="14913" xr:uid="{00000000-0005-0000-0000-00000B750000}"/>
    <cellStyle name="40% - Accent3 58 2 2 3 2" xfId="37178" xr:uid="{00000000-0005-0000-0000-00000C750000}"/>
    <cellStyle name="40% - Accent3 58 2 2 4" xfId="26086" xr:uid="{00000000-0005-0000-0000-00000D750000}"/>
    <cellStyle name="40% - Accent3 58 2 3" xfId="6590" xr:uid="{00000000-0005-0000-0000-00000E750000}"/>
    <cellStyle name="40% - Accent3 58 2 3 2" xfId="17687" xr:uid="{00000000-0005-0000-0000-00000F750000}"/>
    <cellStyle name="40% - Accent3 58 2 3 2 2" xfId="39951" xr:uid="{00000000-0005-0000-0000-000010750000}"/>
    <cellStyle name="40% - Accent3 58 2 3 3" xfId="28859" xr:uid="{00000000-0005-0000-0000-000011750000}"/>
    <cellStyle name="40% - Accent3 58 2 4" xfId="13103" xr:uid="{00000000-0005-0000-0000-000012750000}"/>
    <cellStyle name="40% - Accent3 58 2 4 2" xfId="35368" xr:uid="{00000000-0005-0000-0000-000013750000}"/>
    <cellStyle name="40% - Accent3 58 2 5" xfId="24276" xr:uid="{00000000-0005-0000-0000-000014750000}"/>
    <cellStyle name="40% - Accent3 58 3" xfId="4740" xr:uid="{00000000-0005-0000-0000-000015750000}"/>
    <cellStyle name="40% - Accent3 58 3 2" xfId="9323" xr:uid="{00000000-0005-0000-0000-000016750000}"/>
    <cellStyle name="40% - Accent3 58 3 2 2" xfId="20420" xr:uid="{00000000-0005-0000-0000-000017750000}"/>
    <cellStyle name="40% - Accent3 58 3 2 2 2" xfId="42684" xr:uid="{00000000-0005-0000-0000-000018750000}"/>
    <cellStyle name="40% - Accent3 58 3 2 3" xfId="31592" xr:uid="{00000000-0005-0000-0000-000019750000}"/>
    <cellStyle name="40% - Accent3 58 3 3" xfId="15837" xr:uid="{00000000-0005-0000-0000-00001A750000}"/>
    <cellStyle name="40% - Accent3 58 3 3 2" xfId="38102" xr:uid="{00000000-0005-0000-0000-00001B750000}"/>
    <cellStyle name="40% - Accent3 58 3 4" xfId="27010" xr:uid="{00000000-0005-0000-0000-00001C750000}"/>
    <cellStyle name="40% - Accent3 58 4" xfId="2931" xr:uid="{00000000-0005-0000-0000-00001D750000}"/>
    <cellStyle name="40% - Accent3 58 4 2" xfId="7514" xr:uid="{00000000-0005-0000-0000-00001E750000}"/>
    <cellStyle name="40% - Accent3 58 4 2 2" xfId="18611" xr:uid="{00000000-0005-0000-0000-00001F750000}"/>
    <cellStyle name="40% - Accent3 58 4 2 2 2" xfId="40875" xr:uid="{00000000-0005-0000-0000-000020750000}"/>
    <cellStyle name="40% - Accent3 58 4 2 3" xfId="29783" xr:uid="{00000000-0005-0000-0000-000021750000}"/>
    <cellStyle name="40% - Accent3 58 4 3" xfId="14028" xr:uid="{00000000-0005-0000-0000-000022750000}"/>
    <cellStyle name="40% - Accent3 58 4 3 2" xfId="36293" xr:uid="{00000000-0005-0000-0000-000023750000}"/>
    <cellStyle name="40% - Accent3 58 4 4" xfId="25201" xr:uid="{00000000-0005-0000-0000-000024750000}"/>
    <cellStyle name="40% - Accent3 58 5" xfId="5665" xr:uid="{00000000-0005-0000-0000-000025750000}"/>
    <cellStyle name="40% - Accent3 58 5 2" xfId="16762" xr:uid="{00000000-0005-0000-0000-000026750000}"/>
    <cellStyle name="40% - Accent3 58 5 2 2" xfId="39026" xr:uid="{00000000-0005-0000-0000-000027750000}"/>
    <cellStyle name="40% - Accent3 58 5 3" xfId="27934" xr:uid="{00000000-0005-0000-0000-000028750000}"/>
    <cellStyle name="40% - Accent3 58 6" xfId="12177" xr:uid="{00000000-0005-0000-0000-000029750000}"/>
    <cellStyle name="40% - Accent3 58 6 2" xfId="34443" xr:uid="{00000000-0005-0000-0000-00002A750000}"/>
    <cellStyle name="40% - Accent3 58 7" xfId="23351" xr:uid="{00000000-0005-0000-0000-00002B750000}"/>
    <cellStyle name="40% - Accent3 59" xfId="1081" xr:uid="{00000000-0005-0000-0000-00002C750000}"/>
    <cellStyle name="40% - Accent3 59 2" xfId="2018" xr:uid="{00000000-0005-0000-0000-00002D750000}"/>
    <cellStyle name="40% - Accent3 59 2 2" xfId="3829" xr:uid="{00000000-0005-0000-0000-00002E750000}"/>
    <cellStyle name="40% - Accent3 59 2 2 2" xfId="8412" xr:uid="{00000000-0005-0000-0000-00002F750000}"/>
    <cellStyle name="40% - Accent3 59 2 2 2 2" xfId="19509" xr:uid="{00000000-0005-0000-0000-000030750000}"/>
    <cellStyle name="40% - Accent3 59 2 2 2 2 2" xfId="41773" xr:uid="{00000000-0005-0000-0000-000031750000}"/>
    <cellStyle name="40% - Accent3 59 2 2 2 3" xfId="30681" xr:uid="{00000000-0005-0000-0000-000032750000}"/>
    <cellStyle name="40% - Accent3 59 2 2 3" xfId="14926" xr:uid="{00000000-0005-0000-0000-000033750000}"/>
    <cellStyle name="40% - Accent3 59 2 2 3 2" xfId="37191" xr:uid="{00000000-0005-0000-0000-000034750000}"/>
    <cellStyle name="40% - Accent3 59 2 2 4" xfId="26099" xr:uid="{00000000-0005-0000-0000-000035750000}"/>
    <cellStyle name="40% - Accent3 59 2 3" xfId="6603" xr:uid="{00000000-0005-0000-0000-000036750000}"/>
    <cellStyle name="40% - Accent3 59 2 3 2" xfId="17700" xr:uid="{00000000-0005-0000-0000-000037750000}"/>
    <cellStyle name="40% - Accent3 59 2 3 2 2" xfId="39964" xr:uid="{00000000-0005-0000-0000-000038750000}"/>
    <cellStyle name="40% - Accent3 59 2 3 3" xfId="28872" xr:uid="{00000000-0005-0000-0000-000039750000}"/>
    <cellStyle name="40% - Accent3 59 2 4" xfId="13116" xr:uid="{00000000-0005-0000-0000-00003A750000}"/>
    <cellStyle name="40% - Accent3 59 2 4 2" xfId="35381" xr:uid="{00000000-0005-0000-0000-00003B750000}"/>
    <cellStyle name="40% - Accent3 59 2 5" xfId="24289" xr:uid="{00000000-0005-0000-0000-00003C750000}"/>
    <cellStyle name="40% - Accent3 59 3" xfId="4753" xr:uid="{00000000-0005-0000-0000-00003D750000}"/>
    <cellStyle name="40% - Accent3 59 3 2" xfId="9336" xr:uid="{00000000-0005-0000-0000-00003E750000}"/>
    <cellStyle name="40% - Accent3 59 3 2 2" xfId="20433" xr:uid="{00000000-0005-0000-0000-00003F750000}"/>
    <cellStyle name="40% - Accent3 59 3 2 2 2" xfId="42697" xr:uid="{00000000-0005-0000-0000-000040750000}"/>
    <cellStyle name="40% - Accent3 59 3 2 3" xfId="31605" xr:uid="{00000000-0005-0000-0000-000041750000}"/>
    <cellStyle name="40% - Accent3 59 3 3" xfId="15850" xr:uid="{00000000-0005-0000-0000-000042750000}"/>
    <cellStyle name="40% - Accent3 59 3 3 2" xfId="38115" xr:uid="{00000000-0005-0000-0000-000043750000}"/>
    <cellStyle name="40% - Accent3 59 3 4" xfId="27023" xr:uid="{00000000-0005-0000-0000-000044750000}"/>
    <cellStyle name="40% - Accent3 59 4" xfId="2944" xr:uid="{00000000-0005-0000-0000-000045750000}"/>
    <cellStyle name="40% - Accent3 59 4 2" xfId="7527" xr:uid="{00000000-0005-0000-0000-000046750000}"/>
    <cellStyle name="40% - Accent3 59 4 2 2" xfId="18624" xr:uid="{00000000-0005-0000-0000-000047750000}"/>
    <cellStyle name="40% - Accent3 59 4 2 2 2" xfId="40888" xr:uid="{00000000-0005-0000-0000-000048750000}"/>
    <cellStyle name="40% - Accent3 59 4 2 3" xfId="29796" xr:uid="{00000000-0005-0000-0000-000049750000}"/>
    <cellStyle name="40% - Accent3 59 4 3" xfId="14041" xr:uid="{00000000-0005-0000-0000-00004A750000}"/>
    <cellStyle name="40% - Accent3 59 4 3 2" xfId="36306" xr:uid="{00000000-0005-0000-0000-00004B750000}"/>
    <cellStyle name="40% - Accent3 59 4 4" xfId="25214" xr:uid="{00000000-0005-0000-0000-00004C750000}"/>
    <cellStyle name="40% - Accent3 59 5" xfId="5678" xr:uid="{00000000-0005-0000-0000-00004D750000}"/>
    <cellStyle name="40% - Accent3 59 5 2" xfId="16775" xr:uid="{00000000-0005-0000-0000-00004E750000}"/>
    <cellStyle name="40% - Accent3 59 5 2 2" xfId="39039" xr:uid="{00000000-0005-0000-0000-00004F750000}"/>
    <cellStyle name="40% - Accent3 59 5 3" xfId="27947" xr:uid="{00000000-0005-0000-0000-000050750000}"/>
    <cellStyle name="40% - Accent3 59 6" xfId="12190" xr:uid="{00000000-0005-0000-0000-000051750000}"/>
    <cellStyle name="40% - Accent3 59 6 2" xfId="34456" xr:uid="{00000000-0005-0000-0000-000052750000}"/>
    <cellStyle name="40% - Accent3 59 7" xfId="23364" xr:uid="{00000000-0005-0000-0000-000053750000}"/>
    <cellStyle name="40% - Accent3 6" xfId="157" xr:uid="{00000000-0005-0000-0000-000054750000}"/>
    <cellStyle name="40% - Accent3 6 2" xfId="1322" xr:uid="{00000000-0005-0000-0000-000055750000}"/>
    <cellStyle name="40% - Accent3 6 2 2" xfId="3140" xr:uid="{00000000-0005-0000-0000-000056750000}"/>
    <cellStyle name="40% - Accent3 6 2 2 2" xfId="7723" xr:uid="{00000000-0005-0000-0000-000057750000}"/>
    <cellStyle name="40% - Accent3 6 2 2 2 2" xfId="18820" xr:uid="{00000000-0005-0000-0000-000058750000}"/>
    <cellStyle name="40% - Accent3 6 2 2 2 2 2" xfId="41084" xr:uid="{00000000-0005-0000-0000-000059750000}"/>
    <cellStyle name="40% - Accent3 6 2 2 2 3" xfId="29992" xr:uid="{00000000-0005-0000-0000-00005A750000}"/>
    <cellStyle name="40% - Accent3 6 2 2 3" xfId="14237" xr:uid="{00000000-0005-0000-0000-00005B750000}"/>
    <cellStyle name="40% - Accent3 6 2 2 3 2" xfId="36502" xr:uid="{00000000-0005-0000-0000-00005C750000}"/>
    <cellStyle name="40% - Accent3 6 2 2 4" xfId="25410" xr:uid="{00000000-0005-0000-0000-00005D750000}"/>
    <cellStyle name="40% - Accent3 6 2 3" xfId="5914" xr:uid="{00000000-0005-0000-0000-00005E750000}"/>
    <cellStyle name="40% - Accent3 6 2 3 2" xfId="17011" xr:uid="{00000000-0005-0000-0000-00005F750000}"/>
    <cellStyle name="40% - Accent3 6 2 3 2 2" xfId="39275" xr:uid="{00000000-0005-0000-0000-000060750000}"/>
    <cellStyle name="40% - Accent3 6 2 3 3" xfId="28183" xr:uid="{00000000-0005-0000-0000-000061750000}"/>
    <cellStyle name="40% - Accent3 6 2 4" xfId="12427" xr:uid="{00000000-0005-0000-0000-000062750000}"/>
    <cellStyle name="40% - Accent3 6 2 4 2" xfId="34692" xr:uid="{00000000-0005-0000-0000-000063750000}"/>
    <cellStyle name="40% - Accent3 6 2 5" xfId="23600" xr:uid="{00000000-0005-0000-0000-000064750000}"/>
    <cellStyle name="40% - Accent3 6 3" xfId="4064" xr:uid="{00000000-0005-0000-0000-000065750000}"/>
    <cellStyle name="40% - Accent3 6 3 2" xfId="8647" xr:uid="{00000000-0005-0000-0000-000066750000}"/>
    <cellStyle name="40% - Accent3 6 3 2 2" xfId="19744" xr:uid="{00000000-0005-0000-0000-000067750000}"/>
    <cellStyle name="40% - Accent3 6 3 2 2 2" xfId="42008" xr:uid="{00000000-0005-0000-0000-000068750000}"/>
    <cellStyle name="40% - Accent3 6 3 2 3" xfId="30916" xr:uid="{00000000-0005-0000-0000-000069750000}"/>
    <cellStyle name="40% - Accent3 6 3 3" xfId="15161" xr:uid="{00000000-0005-0000-0000-00006A750000}"/>
    <cellStyle name="40% - Accent3 6 3 3 2" xfId="37426" xr:uid="{00000000-0005-0000-0000-00006B750000}"/>
    <cellStyle name="40% - Accent3 6 3 4" xfId="26334" xr:uid="{00000000-0005-0000-0000-00006C750000}"/>
    <cellStyle name="40% - Accent3 6 4" xfId="2255" xr:uid="{00000000-0005-0000-0000-00006D750000}"/>
    <cellStyle name="40% - Accent3 6 4 2" xfId="6838" xr:uid="{00000000-0005-0000-0000-00006E750000}"/>
    <cellStyle name="40% - Accent3 6 4 2 2" xfId="17935" xr:uid="{00000000-0005-0000-0000-00006F750000}"/>
    <cellStyle name="40% - Accent3 6 4 2 2 2" xfId="40199" xr:uid="{00000000-0005-0000-0000-000070750000}"/>
    <cellStyle name="40% - Accent3 6 4 2 3" xfId="29107" xr:uid="{00000000-0005-0000-0000-000071750000}"/>
    <cellStyle name="40% - Accent3 6 4 3" xfId="13352" xr:uid="{00000000-0005-0000-0000-000072750000}"/>
    <cellStyle name="40% - Accent3 6 4 3 2" xfId="35617" xr:uid="{00000000-0005-0000-0000-000073750000}"/>
    <cellStyle name="40% - Accent3 6 4 4" xfId="24525" xr:uid="{00000000-0005-0000-0000-000074750000}"/>
    <cellStyle name="40% - Accent3 6 5" xfId="4989" xr:uid="{00000000-0005-0000-0000-000075750000}"/>
    <cellStyle name="40% - Accent3 6 5 2" xfId="16086" xr:uid="{00000000-0005-0000-0000-000076750000}"/>
    <cellStyle name="40% - Accent3 6 5 2 2" xfId="38350" xr:uid="{00000000-0005-0000-0000-000077750000}"/>
    <cellStyle name="40% - Accent3 6 5 3" xfId="27258" xr:uid="{00000000-0005-0000-0000-000078750000}"/>
    <cellStyle name="40% - Accent3 6 6" xfId="398" xr:uid="{00000000-0005-0000-0000-000079750000}"/>
    <cellStyle name="40% - Accent3 6 6 2" xfId="11514" xr:uid="{00000000-0005-0000-0000-00007A750000}"/>
    <cellStyle name="40% - Accent3 6 6 2 2" xfId="33780" xr:uid="{00000000-0005-0000-0000-00007B750000}"/>
    <cellStyle name="40% - Accent3 6 6 3" xfId="22688" xr:uid="{00000000-0005-0000-0000-00007C750000}"/>
    <cellStyle name="40% - Accent3 6 7" xfId="11278" xr:uid="{00000000-0005-0000-0000-00007D750000}"/>
    <cellStyle name="40% - Accent3 6 7 2" xfId="33544" xr:uid="{00000000-0005-0000-0000-00007E750000}"/>
    <cellStyle name="40% - Accent3 6 8" xfId="22452" xr:uid="{00000000-0005-0000-0000-00007F750000}"/>
    <cellStyle name="40% - Accent3 60" xfId="1094" xr:uid="{00000000-0005-0000-0000-000080750000}"/>
    <cellStyle name="40% - Accent3 60 2" xfId="2031" xr:uid="{00000000-0005-0000-0000-000081750000}"/>
    <cellStyle name="40% - Accent3 60 2 2" xfId="3842" xr:uid="{00000000-0005-0000-0000-000082750000}"/>
    <cellStyle name="40% - Accent3 60 2 2 2" xfId="8425" xr:uid="{00000000-0005-0000-0000-000083750000}"/>
    <cellStyle name="40% - Accent3 60 2 2 2 2" xfId="19522" xr:uid="{00000000-0005-0000-0000-000084750000}"/>
    <cellStyle name="40% - Accent3 60 2 2 2 2 2" xfId="41786" xr:uid="{00000000-0005-0000-0000-000085750000}"/>
    <cellStyle name="40% - Accent3 60 2 2 2 3" xfId="30694" xr:uid="{00000000-0005-0000-0000-000086750000}"/>
    <cellStyle name="40% - Accent3 60 2 2 3" xfId="14939" xr:uid="{00000000-0005-0000-0000-000087750000}"/>
    <cellStyle name="40% - Accent3 60 2 2 3 2" xfId="37204" xr:uid="{00000000-0005-0000-0000-000088750000}"/>
    <cellStyle name="40% - Accent3 60 2 2 4" xfId="26112" xr:uid="{00000000-0005-0000-0000-000089750000}"/>
    <cellStyle name="40% - Accent3 60 2 3" xfId="6616" xr:uid="{00000000-0005-0000-0000-00008A750000}"/>
    <cellStyle name="40% - Accent3 60 2 3 2" xfId="17713" xr:uid="{00000000-0005-0000-0000-00008B750000}"/>
    <cellStyle name="40% - Accent3 60 2 3 2 2" xfId="39977" xr:uid="{00000000-0005-0000-0000-00008C750000}"/>
    <cellStyle name="40% - Accent3 60 2 3 3" xfId="28885" xr:uid="{00000000-0005-0000-0000-00008D750000}"/>
    <cellStyle name="40% - Accent3 60 2 4" xfId="13129" xr:uid="{00000000-0005-0000-0000-00008E750000}"/>
    <cellStyle name="40% - Accent3 60 2 4 2" xfId="35394" xr:uid="{00000000-0005-0000-0000-00008F750000}"/>
    <cellStyle name="40% - Accent3 60 2 5" xfId="24302" xr:uid="{00000000-0005-0000-0000-000090750000}"/>
    <cellStyle name="40% - Accent3 60 3" xfId="4766" xr:uid="{00000000-0005-0000-0000-000091750000}"/>
    <cellStyle name="40% - Accent3 60 3 2" xfId="9349" xr:uid="{00000000-0005-0000-0000-000092750000}"/>
    <cellStyle name="40% - Accent3 60 3 2 2" xfId="20446" xr:uid="{00000000-0005-0000-0000-000093750000}"/>
    <cellStyle name="40% - Accent3 60 3 2 2 2" xfId="42710" xr:uid="{00000000-0005-0000-0000-000094750000}"/>
    <cellStyle name="40% - Accent3 60 3 2 3" xfId="31618" xr:uid="{00000000-0005-0000-0000-000095750000}"/>
    <cellStyle name="40% - Accent3 60 3 3" xfId="15863" xr:uid="{00000000-0005-0000-0000-000096750000}"/>
    <cellStyle name="40% - Accent3 60 3 3 2" xfId="38128" xr:uid="{00000000-0005-0000-0000-000097750000}"/>
    <cellStyle name="40% - Accent3 60 3 4" xfId="27036" xr:uid="{00000000-0005-0000-0000-000098750000}"/>
    <cellStyle name="40% - Accent3 60 4" xfId="2957" xr:uid="{00000000-0005-0000-0000-000099750000}"/>
    <cellStyle name="40% - Accent3 60 4 2" xfId="7540" xr:uid="{00000000-0005-0000-0000-00009A750000}"/>
    <cellStyle name="40% - Accent3 60 4 2 2" xfId="18637" xr:uid="{00000000-0005-0000-0000-00009B750000}"/>
    <cellStyle name="40% - Accent3 60 4 2 2 2" xfId="40901" xr:uid="{00000000-0005-0000-0000-00009C750000}"/>
    <cellStyle name="40% - Accent3 60 4 2 3" xfId="29809" xr:uid="{00000000-0005-0000-0000-00009D750000}"/>
    <cellStyle name="40% - Accent3 60 4 3" xfId="14054" xr:uid="{00000000-0005-0000-0000-00009E750000}"/>
    <cellStyle name="40% - Accent3 60 4 3 2" xfId="36319" xr:uid="{00000000-0005-0000-0000-00009F750000}"/>
    <cellStyle name="40% - Accent3 60 4 4" xfId="25227" xr:uid="{00000000-0005-0000-0000-0000A0750000}"/>
    <cellStyle name="40% - Accent3 60 5" xfId="5691" xr:uid="{00000000-0005-0000-0000-0000A1750000}"/>
    <cellStyle name="40% - Accent3 60 5 2" xfId="16788" xr:uid="{00000000-0005-0000-0000-0000A2750000}"/>
    <cellStyle name="40% - Accent3 60 5 2 2" xfId="39052" xr:uid="{00000000-0005-0000-0000-0000A3750000}"/>
    <cellStyle name="40% - Accent3 60 5 3" xfId="27960" xr:uid="{00000000-0005-0000-0000-0000A4750000}"/>
    <cellStyle name="40% - Accent3 60 6" xfId="12203" xr:uid="{00000000-0005-0000-0000-0000A5750000}"/>
    <cellStyle name="40% - Accent3 60 6 2" xfId="34469" xr:uid="{00000000-0005-0000-0000-0000A6750000}"/>
    <cellStyle name="40% - Accent3 60 7" xfId="23377" xr:uid="{00000000-0005-0000-0000-0000A7750000}"/>
    <cellStyle name="40% - Accent3 61" xfId="1107" xr:uid="{00000000-0005-0000-0000-0000A8750000}"/>
    <cellStyle name="40% - Accent3 61 2" xfId="2044" xr:uid="{00000000-0005-0000-0000-0000A9750000}"/>
    <cellStyle name="40% - Accent3 61 2 2" xfId="3855" xr:uid="{00000000-0005-0000-0000-0000AA750000}"/>
    <cellStyle name="40% - Accent3 61 2 2 2" xfId="8438" xr:uid="{00000000-0005-0000-0000-0000AB750000}"/>
    <cellStyle name="40% - Accent3 61 2 2 2 2" xfId="19535" xr:uid="{00000000-0005-0000-0000-0000AC750000}"/>
    <cellStyle name="40% - Accent3 61 2 2 2 2 2" xfId="41799" xr:uid="{00000000-0005-0000-0000-0000AD750000}"/>
    <cellStyle name="40% - Accent3 61 2 2 2 3" xfId="30707" xr:uid="{00000000-0005-0000-0000-0000AE750000}"/>
    <cellStyle name="40% - Accent3 61 2 2 3" xfId="14952" xr:uid="{00000000-0005-0000-0000-0000AF750000}"/>
    <cellStyle name="40% - Accent3 61 2 2 3 2" xfId="37217" xr:uid="{00000000-0005-0000-0000-0000B0750000}"/>
    <cellStyle name="40% - Accent3 61 2 2 4" xfId="26125" xr:uid="{00000000-0005-0000-0000-0000B1750000}"/>
    <cellStyle name="40% - Accent3 61 2 3" xfId="6629" xr:uid="{00000000-0005-0000-0000-0000B2750000}"/>
    <cellStyle name="40% - Accent3 61 2 3 2" xfId="17726" xr:uid="{00000000-0005-0000-0000-0000B3750000}"/>
    <cellStyle name="40% - Accent3 61 2 3 2 2" xfId="39990" xr:uid="{00000000-0005-0000-0000-0000B4750000}"/>
    <cellStyle name="40% - Accent3 61 2 3 3" xfId="28898" xr:uid="{00000000-0005-0000-0000-0000B5750000}"/>
    <cellStyle name="40% - Accent3 61 2 4" xfId="13142" xr:uid="{00000000-0005-0000-0000-0000B6750000}"/>
    <cellStyle name="40% - Accent3 61 2 4 2" xfId="35407" xr:uid="{00000000-0005-0000-0000-0000B7750000}"/>
    <cellStyle name="40% - Accent3 61 2 5" xfId="24315" xr:uid="{00000000-0005-0000-0000-0000B8750000}"/>
    <cellStyle name="40% - Accent3 61 3" xfId="4779" xr:uid="{00000000-0005-0000-0000-0000B9750000}"/>
    <cellStyle name="40% - Accent3 61 3 2" xfId="9362" xr:uid="{00000000-0005-0000-0000-0000BA750000}"/>
    <cellStyle name="40% - Accent3 61 3 2 2" xfId="20459" xr:uid="{00000000-0005-0000-0000-0000BB750000}"/>
    <cellStyle name="40% - Accent3 61 3 2 2 2" xfId="42723" xr:uid="{00000000-0005-0000-0000-0000BC750000}"/>
    <cellStyle name="40% - Accent3 61 3 2 3" xfId="31631" xr:uid="{00000000-0005-0000-0000-0000BD750000}"/>
    <cellStyle name="40% - Accent3 61 3 3" xfId="15876" xr:uid="{00000000-0005-0000-0000-0000BE750000}"/>
    <cellStyle name="40% - Accent3 61 3 3 2" xfId="38141" xr:uid="{00000000-0005-0000-0000-0000BF750000}"/>
    <cellStyle name="40% - Accent3 61 3 4" xfId="27049" xr:uid="{00000000-0005-0000-0000-0000C0750000}"/>
    <cellStyle name="40% - Accent3 61 4" xfId="2970" xr:uid="{00000000-0005-0000-0000-0000C1750000}"/>
    <cellStyle name="40% - Accent3 61 4 2" xfId="7553" xr:uid="{00000000-0005-0000-0000-0000C2750000}"/>
    <cellStyle name="40% - Accent3 61 4 2 2" xfId="18650" xr:uid="{00000000-0005-0000-0000-0000C3750000}"/>
    <cellStyle name="40% - Accent3 61 4 2 2 2" xfId="40914" xr:uid="{00000000-0005-0000-0000-0000C4750000}"/>
    <cellStyle name="40% - Accent3 61 4 2 3" xfId="29822" xr:uid="{00000000-0005-0000-0000-0000C5750000}"/>
    <cellStyle name="40% - Accent3 61 4 3" xfId="14067" xr:uid="{00000000-0005-0000-0000-0000C6750000}"/>
    <cellStyle name="40% - Accent3 61 4 3 2" xfId="36332" xr:uid="{00000000-0005-0000-0000-0000C7750000}"/>
    <cellStyle name="40% - Accent3 61 4 4" xfId="25240" xr:uid="{00000000-0005-0000-0000-0000C8750000}"/>
    <cellStyle name="40% - Accent3 61 5" xfId="5704" xr:uid="{00000000-0005-0000-0000-0000C9750000}"/>
    <cellStyle name="40% - Accent3 61 5 2" xfId="16801" xr:uid="{00000000-0005-0000-0000-0000CA750000}"/>
    <cellStyle name="40% - Accent3 61 5 2 2" xfId="39065" xr:uid="{00000000-0005-0000-0000-0000CB750000}"/>
    <cellStyle name="40% - Accent3 61 5 3" xfId="27973" xr:uid="{00000000-0005-0000-0000-0000CC750000}"/>
    <cellStyle name="40% - Accent3 61 6" xfId="12216" xr:uid="{00000000-0005-0000-0000-0000CD750000}"/>
    <cellStyle name="40% - Accent3 61 6 2" xfId="34482" xr:uid="{00000000-0005-0000-0000-0000CE750000}"/>
    <cellStyle name="40% - Accent3 61 7" xfId="23390" xr:uid="{00000000-0005-0000-0000-0000CF750000}"/>
    <cellStyle name="40% - Accent3 62" xfId="1120" xr:uid="{00000000-0005-0000-0000-0000D0750000}"/>
    <cellStyle name="40% - Accent3 62 2" xfId="2057" xr:uid="{00000000-0005-0000-0000-0000D1750000}"/>
    <cellStyle name="40% - Accent3 62 2 2" xfId="3868" xr:uid="{00000000-0005-0000-0000-0000D2750000}"/>
    <cellStyle name="40% - Accent3 62 2 2 2" xfId="8451" xr:uid="{00000000-0005-0000-0000-0000D3750000}"/>
    <cellStyle name="40% - Accent3 62 2 2 2 2" xfId="19548" xr:uid="{00000000-0005-0000-0000-0000D4750000}"/>
    <cellStyle name="40% - Accent3 62 2 2 2 2 2" xfId="41812" xr:uid="{00000000-0005-0000-0000-0000D5750000}"/>
    <cellStyle name="40% - Accent3 62 2 2 2 3" xfId="30720" xr:uid="{00000000-0005-0000-0000-0000D6750000}"/>
    <cellStyle name="40% - Accent3 62 2 2 3" xfId="14965" xr:uid="{00000000-0005-0000-0000-0000D7750000}"/>
    <cellStyle name="40% - Accent3 62 2 2 3 2" xfId="37230" xr:uid="{00000000-0005-0000-0000-0000D8750000}"/>
    <cellStyle name="40% - Accent3 62 2 2 4" xfId="26138" xr:uid="{00000000-0005-0000-0000-0000D9750000}"/>
    <cellStyle name="40% - Accent3 62 2 3" xfId="6642" xr:uid="{00000000-0005-0000-0000-0000DA750000}"/>
    <cellStyle name="40% - Accent3 62 2 3 2" xfId="17739" xr:uid="{00000000-0005-0000-0000-0000DB750000}"/>
    <cellStyle name="40% - Accent3 62 2 3 2 2" xfId="40003" xr:uid="{00000000-0005-0000-0000-0000DC750000}"/>
    <cellStyle name="40% - Accent3 62 2 3 3" xfId="28911" xr:uid="{00000000-0005-0000-0000-0000DD750000}"/>
    <cellStyle name="40% - Accent3 62 2 4" xfId="13155" xr:uid="{00000000-0005-0000-0000-0000DE750000}"/>
    <cellStyle name="40% - Accent3 62 2 4 2" xfId="35420" xr:uid="{00000000-0005-0000-0000-0000DF750000}"/>
    <cellStyle name="40% - Accent3 62 2 5" xfId="24328" xr:uid="{00000000-0005-0000-0000-0000E0750000}"/>
    <cellStyle name="40% - Accent3 62 3" xfId="4792" xr:uid="{00000000-0005-0000-0000-0000E1750000}"/>
    <cellStyle name="40% - Accent3 62 3 2" xfId="9375" xr:uid="{00000000-0005-0000-0000-0000E2750000}"/>
    <cellStyle name="40% - Accent3 62 3 2 2" xfId="20472" xr:uid="{00000000-0005-0000-0000-0000E3750000}"/>
    <cellStyle name="40% - Accent3 62 3 2 2 2" xfId="42736" xr:uid="{00000000-0005-0000-0000-0000E4750000}"/>
    <cellStyle name="40% - Accent3 62 3 2 3" xfId="31644" xr:uid="{00000000-0005-0000-0000-0000E5750000}"/>
    <cellStyle name="40% - Accent3 62 3 3" xfId="15889" xr:uid="{00000000-0005-0000-0000-0000E6750000}"/>
    <cellStyle name="40% - Accent3 62 3 3 2" xfId="38154" xr:uid="{00000000-0005-0000-0000-0000E7750000}"/>
    <cellStyle name="40% - Accent3 62 3 4" xfId="27062" xr:uid="{00000000-0005-0000-0000-0000E8750000}"/>
    <cellStyle name="40% - Accent3 62 4" xfId="2983" xr:uid="{00000000-0005-0000-0000-0000E9750000}"/>
    <cellStyle name="40% - Accent3 62 4 2" xfId="7566" xr:uid="{00000000-0005-0000-0000-0000EA750000}"/>
    <cellStyle name="40% - Accent3 62 4 2 2" xfId="18663" xr:uid="{00000000-0005-0000-0000-0000EB750000}"/>
    <cellStyle name="40% - Accent3 62 4 2 2 2" xfId="40927" xr:uid="{00000000-0005-0000-0000-0000EC750000}"/>
    <cellStyle name="40% - Accent3 62 4 2 3" xfId="29835" xr:uid="{00000000-0005-0000-0000-0000ED750000}"/>
    <cellStyle name="40% - Accent3 62 4 3" xfId="14080" xr:uid="{00000000-0005-0000-0000-0000EE750000}"/>
    <cellStyle name="40% - Accent3 62 4 3 2" xfId="36345" xr:uid="{00000000-0005-0000-0000-0000EF750000}"/>
    <cellStyle name="40% - Accent3 62 4 4" xfId="25253" xr:uid="{00000000-0005-0000-0000-0000F0750000}"/>
    <cellStyle name="40% - Accent3 62 5" xfId="5717" xr:uid="{00000000-0005-0000-0000-0000F1750000}"/>
    <cellStyle name="40% - Accent3 62 5 2" xfId="16814" xr:uid="{00000000-0005-0000-0000-0000F2750000}"/>
    <cellStyle name="40% - Accent3 62 5 2 2" xfId="39078" xr:uid="{00000000-0005-0000-0000-0000F3750000}"/>
    <cellStyle name="40% - Accent3 62 5 3" xfId="27986" xr:uid="{00000000-0005-0000-0000-0000F4750000}"/>
    <cellStyle name="40% - Accent3 62 6" xfId="12229" xr:uid="{00000000-0005-0000-0000-0000F5750000}"/>
    <cellStyle name="40% - Accent3 62 6 2" xfId="34495" xr:uid="{00000000-0005-0000-0000-0000F6750000}"/>
    <cellStyle name="40% - Accent3 62 7" xfId="23403" xr:uid="{00000000-0005-0000-0000-0000F7750000}"/>
    <cellStyle name="40% - Accent3 63" xfId="1133" xr:uid="{00000000-0005-0000-0000-0000F8750000}"/>
    <cellStyle name="40% - Accent3 63 2" xfId="2070" xr:uid="{00000000-0005-0000-0000-0000F9750000}"/>
    <cellStyle name="40% - Accent3 63 2 2" xfId="3881" xr:uid="{00000000-0005-0000-0000-0000FA750000}"/>
    <cellStyle name="40% - Accent3 63 2 2 2" xfId="8464" xr:uid="{00000000-0005-0000-0000-0000FB750000}"/>
    <cellStyle name="40% - Accent3 63 2 2 2 2" xfId="19561" xr:uid="{00000000-0005-0000-0000-0000FC750000}"/>
    <cellStyle name="40% - Accent3 63 2 2 2 2 2" xfId="41825" xr:uid="{00000000-0005-0000-0000-0000FD750000}"/>
    <cellStyle name="40% - Accent3 63 2 2 2 3" xfId="30733" xr:uid="{00000000-0005-0000-0000-0000FE750000}"/>
    <cellStyle name="40% - Accent3 63 2 2 3" xfId="14978" xr:uid="{00000000-0005-0000-0000-0000FF750000}"/>
    <cellStyle name="40% - Accent3 63 2 2 3 2" xfId="37243" xr:uid="{00000000-0005-0000-0000-000000760000}"/>
    <cellStyle name="40% - Accent3 63 2 2 4" xfId="26151" xr:uid="{00000000-0005-0000-0000-000001760000}"/>
    <cellStyle name="40% - Accent3 63 2 3" xfId="6655" xr:uid="{00000000-0005-0000-0000-000002760000}"/>
    <cellStyle name="40% - Accent3 63 2 3 2" xfId="17752" xr:uid="{00000000-0005-0000-0000-000003760000}"/>
    <cellStyle name="40% - Accent3 63 2 3 2 2" xfId="40016" xr:uid="{00000000-0005-0000-0000-000004760000}"/>
    <cellStyle name="40% - Accent3 63 2 3 3" xfId="28924" xr:uid="{00000000-0005-0000-0000-000005760000}"/>
    <cellStyle name="40% - Accent3 63 2 4" xfId="13168" xr:uid="{00000000-0005-0000-0000-000006760000}"/>
    <cellStyle name="40% - Accent3 63 2 4 2" xfId="35433" xr:uid="{00000000-0005-0000-0000-000007760000}"/>
    <cellStyle name="40% - Accent3 63 2 5" xfId="24341" xr:uid="{00000000-0005-0000-0000-000008760000}"/>
    <cellStyle name="40% - Accent3 63 3" xfId="4805" xr:uid="{00000000-0005-0000-0000-000009760000}"/>
    <cellStyle name="40% - Accent3 63 3 2" xfId="9388" xr:uid="{00000000-0005-0000-0000-00000A760000}"/>
    <cellStyle name="40% - Accent3 63 3 2 2" xfId="20485" xr:uid="{00000000-0005-0000-0000-00000B760000}"/>
    <cellStyle name="40% - Accent3 63 3 2 2 2" xfId="42749" xr:uid="{00000000-0005-0000-0000-00000C760000}"/>
    <cellStyle name="40% - Accent3 63 3 2 3" xfId="31657" xr:uid="{00000000-0005-0000-0000-00000D760000}"/>
    <cellStyle name="40% - Accent3 63 3 3" xfId="15902" xr:uid="{00000000-0005-0000-0000-00000E760000}"/>
    <cellStyle name="40% - Accent3 63 3 3 2" xfId="38167" xr:uid="{00000000-0005-0000-0000-00000F760000}"/>
    <cellStyle name="40% - Accent3 63 3 4" xfId="27075" xr:uid="{00000000-0005-0000-0000-000010760000}"/>
    <cellStyle name="40% - Accent3 63 4" xfId="2996" xr:uid="{00000000-0005-0000-0000-000011760000}"/>
    <cellStyle name="40% - Accent3 63 4 2" xfId="7579" xr:uid="{00000000-0005-0000-0000-000012760000}"/>
    <cellStyle name="40% - Accent3 63 4 2 2" xfId="18676" xr:uid="{00000000-0005-0000-0000-000013760000}"/>
    <cellStyle name="40% - Accent3 63 4 2 2 2" xfId="40940" xr:uid="{00000000-0005-0000-0000-000014760000}"/>
    <cellStyle name="40% - Accent3 63 4 2 3" xfId="29848" xr:uid="{00000000-0005-0000-0000-000015760000}"/>
    <cellStyle name="40% - Accent3 63 4 3" xfId="14093" xr:uid="{00000000-0005-0000-0000-000016760000}"/>
    <cellStyle name="40% - Accent3 63 4 3 2" xfId="36358" xr:uid="{00000000-0005-0000-0000-000017760000}"/>
    <cellStyle name="40% - Accent3 63 4 4" xfId="25266" xr:uid="{00000000-0005-0000-0000-000018760000}"/>
    <cellStyle name="40% - Accent3 63 5" xfId="5730" xr:uid="{00000000-0005-0000-0000-000019760000}"/>
    <cellStyle name="40% - Accent3 63 5 2" xfId="16827" xr:uid="{00000000-0005-0000-0000-00001A760000}"/>
    <cellStyle name="40% - Accent3 63 5 2 2" xfId="39091" xr:uid="{00000000-0005-0000-0000-00001B760000}"/>
    <cellStyle name="40% - Accent3 63 5 3" xfId="27999" xr:uid="{00000000-0005-0000-0000-00001C760000}"/>
    <cellStyle name="40% - Accent3 63 6" xfId="12242" xr:uid="{00000000-0005-0000-0000-00001D760000}"/>
    <cellStyle name="40% - Accent3 63 6 2" xfId="34508" xr:uid="{00000000-0005-0000-0000-00001E760000}"/>
    <cellStyle name="40% - Accent3 63 7" xfId="23416" xr:uid="{00000000-0005-0000-0000-00001F760000}"/>
    <cellStyle name="40% - Accent3 64" xfId="1148" xr:uid="{00000000-0005-0000-0000-000020760000}"/>
    <cellStyle name="40% - Accent3 64 2" xfId="2085" xr:uid="{00000000-0005-0000-0000-000021760000}"/>
    <cellStyle name="40% - Accent3 64 2 2" xfId="3894" xr:uid="{00000000-0005-0000-0000-000022760000}"/>
    <cellStyle name="40% - Accent3 64 2 2 2" xfId="8477" xr:uid="{00000000-0005-0000-0000-000023760000}"/>
    <cellStyle name="40% - Accent3 64 2 2 2 2" xfId="19574" xr:uid="{00000000-0005-0000-0000-000024760000}"/>
    <cellStyle name="40% - Accent3 64 2 2 2 2 2" xfId="41838" xr:uid="{00000000-0005-0000-0000-000025760000}"/>
    <cellStyle name="40% - Accent3 64 2 2 2 3" xfId="30746" xr:uid="{00000000-0005-0000-0000-000026760000}"/>
    <cellStyle name="40% - Accent3 64 2 2 3" xfId="14991" xr:uid="{00000000-0005-0000-0000-000027760000}"/>
    <cellStyle name="40% - Accent3 64 2 2 3 2" xfId="37256" xr:uid="{00000000-0005-0000-0000-000028760000}"/>
    <cellStyle name="40% - Accent3 64 2 2 4" xfId="26164" xr:uid="{00000000-0005-0000-0000-000029760000}"/>
    <cellStyle name="40% - Accent3 64 2 3" xfId="6668" xr:uid="{00000000-0005-0000-0000-00002A760000}"/>
    <cellStyle name="40% - Accent3 64 2 3 2" xfId="17765" xr:uid="{00000000-0005-0000-0000-00002B760000}"/>
    <cellStyle name="40% - Accent3 64 2 3 2 2" xfId="40029" xr:uid="{00000000-0005-0000-0000-00002C760000}"/>
    <cellStyle name="40% - Accent3 64 2 3 3" xfId="28937" xr:uid="{00000000-0005-0000-0000-00002D760000}"/>
    <cellStyle name="40% - Accent3 64 2 4" xfId="13182" xr:uid="{00000000-0005-0000-0000-00002E760000}"/>
    <cellStyle name="40% - Accent3 64 2 4 2" xfId="35447" xr:uid="{00000000-0005-0000-0000-00002F760000}"/>
    <cellStyle name="40% - Accent3 64 2 5" xfId="24355" xr:uid="{00000000-0005-0000-0000-000030760000}"/>
    <cellStyle name="40% - Accent3 64 3" xfId="4818" xr:uid="{00000000-0005-0000-0000-000031760000}"/>
    <cellStyle name="40% - Accent3 64 3 2" xfId="9401" xr:uid="{00000000-0005-0000-0000-000032760000}"/>
    <cellStyle name="40% - Accent3 64 3 2 2" xfId="20498" xr:uid="{00000000-0005-0000-0000-000033760000}"/>
    <cellStyle name="40% - Accent3 64 3 2 2 2" xfId="42762" xr:uid="{00000000-0005-0000-0000-000034760000}"/>
    <cellStyle name="40% - Accent3 64 3 2 3" xfId="31670" xr:uid="{00000000-0005-0000-0000-000035760000}"/>
    <cellStyle name="40% - Accent3 64 3 3" xfId="15915" xr:uid="{00000000-0005-0000-0000-000036760000}"/>
    <cellStyle name="40% - Accent3 64 3 3 2" xfId="38180" xr:uid="{00000000-0005-0000-0000-000037760000}"/>
    <cellStyle name="40% - Accent3 64 3 4" xfId="27088" xr:uid="{00000000-0005-0000-0000-000038760000}"/>
    <cellStyle name="40% - Accent3 64 4" xfId="3009" xr:uid="{00000000-0005-0000-0000-000039760000}"/>
    <cellStyle name="40% - Accent3 64 4 2" xfId="7592" xr:uid="{00000000-0005-0000-0000-00003A760000}"/>
    <cellStyle name="40% - Accent3 64 4 2 2" xfId="18689" xr:uid="{00000000-0005-0000-0000-00003B760000}"/>
    <cellStyle name="40% - Accent3 64 4 2 2 2" xfId="40953" xr:uid="{00000000-0005-0000-0000-00003C760000}"/>
    <cellStyle name="40% - Accent3 64 4 2 3" xfId="29861" xr:uid="{00000000-0005-0000-0000-00003D760000}"/>
    <cellStyle name="40% - Accent3 64 4 3" xfId="14106" xr:uid="{00000000-0005-0000-0000-00003E760000}"/>
    <cellStyle name="40% - Accent3 64 4 3 2" xfId="36371" xr:uid="{00000000-0005-0000-0000-00003F760000}"/>
    <cellStyle name="40% - Accent3 64 4 4" xfId="25279" xr:uid="{00000000-0005-0000-0000-000040760000}"/>
    <cellStyle name="40% - Accent3 64 5" xfId="5744" xr:uid="{00000000-0005-0000-0000-000041760000}"/>
    <cellStyle name="40% - Accent3 64 5 2" xfId="16841" xr:uid="{00000000-0005-0000-0000-000042760000}"/>
    <cellStyle name="40% - Accent3 64 5 2 2" xfId="39105" xr:uid="{00000000-0005-0000-0000-000043760000}"/>
    <cellStyle name="40% - Accent3 64 5 3" xfId="28013" xr:uid="{00000000-0005-0000-0000-000044760000}"/>
    <cellStyle name="40% - Accent3 64 6" xfId="12256" xr:uid="{00000000-0005-0000-0000-000045760000}"/>
    <cellStyle name="40% - Accent3 64 6 2" xfId="34522" xr:uid="{00000000-0005-0000-0000-000046760000}"/>
    <cellStyle name="40% - Accent3 64 7" xfId="23430" xr:uid="{00000000-0005-0000-0000-000047760000}"/>
    <cellStyle name="40% - Accent3 65" xfId="1161" xr:uid="{00000000-0005-0000-0000-000048760000}"/>
    <cellStyle name="40% - Accent3 65 2" xfId="2098" xr:uid="{00000000-0005-0000-0000-000049760000}"/>
    <cellStyle name="40% - Accent3 65 2 2" xfId="3907" xr:uid="{00000000-0005-0000-0000-00004A760000}"/>
    <cellStyle name="40% - Accent3 65 2 2 2" xfId="8490" xr:uid="{00000000-0005-0000-0000-00004B760000}"/>
    <cellStyle name="40% - Accent3 65 2 2 2 2" xfId="19587" xr:uid="{00000000-0005-0000-0000-00004C760000}"/>
    <cellStyle name="40% - Accent3 65 2 2 2 2 2" xfId="41851" xr:uid="{00000000-0005-0000-0000-00004D760000}"/>
    <cellStyle name="40% - Accent3 65 2 2 2 3" xfId="30759" xr:uid="{00000000-0005-0000-0000-00004E760000}"/>
    <cellStyle name="40% - Accent3 65 2 2 3" xfId="15004" xr:uid="{00000000-0005-0000-0000-00004F760000}"/>
    <cellStyle name="40% - Accent3 65 2 2 3 2" xfId="37269" xr:uid="{00000000-0005-0000-0000-000050760000}"/>
    <cellStyle name="40% - Accent3 65 2 2 4" xfId="26177" xr:uid="{00000000-0005-0000-0000-000051760000}"/>
    <cellStyle name="40% - Accent3 65 2 3" xfId="6681" xr:uid="{00000000-0005-0000-0000-000052760000}"/>
    <cellStyle name="40% - Accent3 65 2 3 2" xfId="17778" xr:uid="{00000000-0005-0000-0000-000053760000}"/>
    <cellStyle name="40% - Accent3 65 2 3 2 2" xfId="40042" xr:uid="{00000000-0005-0000-0000-000054760000}"/>
    <cellStyle name="40% - Accent3 65 2 3 3" xfId="28950" xr:uid="{00000000-0005-0000-0000-000055760000}"/>
    <cellStyle name="40% - Accent3 65 2 4" xfId="13195" xr:uid="{00000000-0005-0000-0000-000056760000}"/>
    <cellStyle name="40% - Accent3 65 2 4 2" xfId="35460" xr:uid="{00000000-0005-0000-0000-000057760000}"/>
    <cellStyle name="40% - Accent3 65 2 5" xfId="24368" xr:uid="{00000000-0005-0000-0000-000058760000}"/>
    <cellStyle name="40% - Accent3 65 3" xfId="4831" xr:uid="{00000000-0005-0000-0000-000059760000}"/>
    <cellStyle name="40% - Accent3 65 3 2" xfId="9414" xr:uid="{00000000-0005-0000-0000-00005A760000}"/>
    <cellStyle name="40% - Accent3 65 3 2 2" xfId="20511" xr:uid="{00000000-0005-0000-0000-00005B760000}"/>
    <cellStyle name="40% - Accent3 65 3 2 2 2" xfId="42775" xr:uid="{00000000-0005-0000-0000-00005C760000}"/>
    <cellStyle name="40% - Accent3 65 3 2 3" xfId="31683" xr:uid="{00000000-0005-0000-0000-00005D760000}"/>
    <cellStyle name="40% - Accent3 65 3 3" xfId="15928" xr:uid="{00000000-0005-0000-0000-00005E760000}"/>
    <cellStyle name="40% - Accent3 65 3 3 2" xfId="38193" xr:uid="{00000000-0005-0000-0000-00005F760000}"/>
    <cellStyle name="40% - Accent3 65 3 4" xfId="27101" xr:uid="{00000000-0005-0000-0000-000060760000}"/>
    <cellStyle name="40% - Accent3 65 4" xfId="3022" xr:uid="{00000000-0005-0000-0000-000061760000}"/>
    <cellStyle name="40% - Accent3 65 4 2" xfId="7605" xr:uid="{00000000-0005-0000-0000-000062760000}"/>
    <cellStyle name="40% - Accent3 65 4 2 2" xfId="18702" xr:uid="{00000000-0005-0000-0000-000063760000}"/>
    <cellStyle name="40% - Accent3 65 4 2 2 2" xfId="40966" xr:uid="{00000000-0005-0000-0000-000064760000}"/>
    <cellStyle name="40% - Accent3 65 4 2 3" xfId="29874" xr:uid="{00000000-0005-0000-0000-000065760000}"/>
    <cellStyle name="40% - Accent3 65 4 3" xfId="14119" xr:uid="{00000000-0005-0000-0000-000066760000}"/>
    <cellStyle name="40% - Accent3 65 4 3 2" xfId="36384" xr:uid="{00000000-0005-0000-0000-000067760000}"/>
    <cellStyle name="40% - Accent3 65 4 4" xfId="25292" xr:uid="{00000000-0005-0000-0000-000068760000}"/>
    <cellStyle name="40% - Accent3 65 5" xfId="5757" xr:uid="{00000000-0005-0000-0000-000069760000}"/>
    <cellStyle name="40% - Accent3 65 5 2" xfId="16854" xr:uid="{00000000-0005-0000-0000-00006A760000}"/>
    <cellStyle name="40% - Accent3 65 5 2 2" xfId="39118" xr:uid="{00000000-0005-0000-0000-00006B760000}"/>
    <cellStyle name="40% - Accent3 65 5 3" xfId="28026" xr:uid="{00000000-0005-0000-0000-00006C760000}"/>
    <cellStyle name="40% - Accent3 65 6" xfId="12269" xr:uid="{00000000-0005-0000-0000-00006D760000}"/>
    <cellStyle name="40% - Accent3 65 6 2" xfId="34535" xr:uid="{00000000-0005-0000-0000-00006E760000}"/>
    <cellStyle name="40% - Accent3 65 7" xfId="23443" xr:uid="{00000000-0005-0000-0000-00006F760000}"/>
    <cellStyle name="40% - Accent3 66" xfId="1174" xr:uid="{00000000-0005-0000-0000-000070760000}"/>
    <cellStyle name="40% - Accent3 66 2" xfId="2111" xr:uid="{00000000-0005-0000-0000-000071760000}"/>
    <cellStyle name="40% - Accent3 66 2 2" xfId="3920" xr:uid="{00000000-0005-0000-0000-000072760000}"/>
    <cellStyle name="40% - Accent3 66 2 2 2" xfId="8503" xr:uid="{00000000-0005-0000-0000-000073760000}"/>
    <cellStyle name="40% - Accent3 66 2 2 2 2" xfId="19600" xr:uid="{00000000-0005-0000-0000-000074760000}"/>
    <cellStyle name="40% - Accent3 66 2 2 2 2 2" xfId="41864" xr:uid="{00000000-0005-0000-0000-000075760000}"/>
    <cellStyle name="40% - Accent3 66 2 2 2 3" xfId="30772" xr:uid="{00000000-0005-0000-0000-000076760000}"/>
    <cellStyle name="40% - Accent3 66 2 2 3" xfId="15017" xr:uid="{00000000-0005-0000-0000-000077760000}"/>
    <cellStyle name="40% - Accent3 66 2 2 3 2" xfId="37282" xr:uid="{00000000-0005-0000-0000-000078760000}"/>
    <cellStyle name="40% - Accent3 66 2 2 4" xfId="26190" xr:uid="{00000000-0005-0000-0000-000079760000}"/>
    <cellStyle name="40% - Accent3 66 2 3" xfId="6694" xr:uid="{00000000-0005-0000-0000-00007A760000}"/>
    <cellStyle name="40% - Accent3 66 2 3 2" xfId="17791" xr:uid="{00000000-0005-0000-0000-00007B760000}"/>
    <cellStyle name="40% - Accent3 66 2 3 2 2" xfId="40055" xr:uid="{00000000-0005-0000-0000-00007C760000}"/>
    <cellStyle name="40% - Accent3 66 2 3 3" xfId="28963" xr:uid="{00000000-0005-0000-0000-00007D760000}"/>
    <cellStyle name="40% - Accent3 66 2 4" xfId="13208" xr:uid="{00000000-0005-0000-0000-00007E760000}"/>
    <cellStyle name="40% - Accent3 66 2 4 2" xfId="35473" xr:uid="{00000000-0005-0000-0000-00007F760000}"/>
    <cellStyle name="40% - Accent3 66 2 5" xfId="24381" xr:uid="{00000000-0005-0000-0000-000080760000}"/>
    <cellStyle name="40% - Accent3 66 3" xfId="4844" xr:uid="{00000000-0005-0000-0000-000081760000}"/>
    <cellStyle name="40% - Accent3 66 3 2" xfId="9427" xr:uid="{00000000-0005-0000-0000-000082760000}"/>
    <cellStyle name="40% - Accent3 66 3 2 2" xfId="20524" xr:uid="{00000000-0005-0000-0000-000083760000}"/>
    <cellStyle name="40% - Accent3 66 3 2 2 2" xfId="42788" xr:uid="{00000000-0005-0000-0000-000084760000}"/>
    <cellStyle name="40% - Accent3 66 3 2 3" xfId="31696" xr:uid="{00000000-0005-0000-0000-000085760000}"/>
    <cellStyle name="40% - Accent3 66 3 3" xfId="15941" xr:uid="{00000000-0005-0000-0000-000086760000}"/>
    <cellStyle name="40% - Accent3 66 3 3 2" xfId="38206" xr:uid="{00000000-0005-0000-0000-000087760000}"/>
    <cellStyle name="40% - Accent3 66 3 4" xfId="27114" xr:uid="{00000000-0005-0000-0000-000088760000}"/>
    <cellStyle name="40% - Accent3 66 4" xfId="3035" xr:uid="{00000000-0005-0000-0000-000089760000}"/>
    <cellStyle name="40% - Accent3 66 4 2" xfId="7618" xr:uid="{00000000-0005-0000-0000-00008A760000}"/>
    <cellStyle name="40% - Accent3 66 4 2 2" xfId="18715" xr:uid="{00000000-0005-0000-0000-00008B760000}"/>
    <cellStyle name="40% - Accent3 66 4 2 2 2" xfId="40979" xr:uid="{00000000-0005-0000-0000-00008C760000}"/>
    <cellStyle name="40% - Accent3 66 4 2 3" xfId="29887" xr:uid="{00000000-0005-0000-0000-00008D760000}"/>
    <cellStyle name="40% - Accent3 66 4 3" xfId="14132" xr:uid="{00000000-0005-0000-0000-00008E760000}"/>
    <cellStyle name="40% - Accent3 66 4 3 2" xfId="36397" xr:uid="{00000000-0005-0000-0000-00008F760000}"/>
    <cellStyle name="40% - Accent3 66 4 4" xfId="25305" xr:uid="{00000000-0005-0000-0000-000090760000}"/>
    <cellStyle name="40% - Accent3 66 5" xfId="5770" xr:uid="{00000000-0005-0000-0000-000091760000}"/>
    <cellStyle name="40% - Accent3 66 5 2" xfId="16867" xr:uid="{00000000-0005-0000-0000-000092760000}"/>
    <cellStyle name="40% - Accent3 66 5 2 2" xfId="39131" xr:uid="{00000000-0005-0000-0000-000093760000}"/>
    <cellStyle name="40% - Accent3 66 5 3" xfId="28039" xr:uid="{00000000-0005-0000-0000-000094760000}"/>
    <cellStyle name="40% - Accent3 66 6" xfId="12282" xr:uid="{00000000-0005-0000-0000-000095760000}"/>
    <cellStyle name="40% - Accent3 66 6 2" xfId="34548" xr:uid="{00000000-0005-0000-0000-000096760000}"/>
    <cellStyle name="40% - Accent3 66 7" xfId="23456" xr:uid="{00000000-0005-0000-0000-000097760000}"/>
    <cellStyle name="40% - Accent3 67" xfId="1187" xr:uid="{00000000-0005-0000-0000-000098760000}"/>
    <cellStyle name="40% - Accent3 67 2" xfId="2124" xr:uid="{00000000-0005-0000-0000-000099760000}"/>
    <cellStyle name="40% - Accent3 67 2 2" xfId="3933" xr:uid="{00000000-0005-0000-0000-00009A760000}"/>
    <cellStyle name="40% - Accent3 67 2 2 2" xfId="8516" xr:uid="{00000000-0005-0000-0000-00009B760000}"/>
    <cellStyle name="40% - Accent3 67 2 2 2 2" xfId="19613" xr:uid="{00000000-0005-0000-0000-00009C760000}"/>
    <cellStyle name="40% - Accent3 67 2 2 2 2 2" xfId="41877" xr:uid="{00000000-0005-0000-0000-00009D760000}"/>
    <cellStyle name="40% - Accent3 67 2 2 2 3" xfId="30785" xr:uid="{00000000-0005-0000-0000-00009E760000}"/>
    <cellStyle name="40% - Accent3 67 2 2 3" xfId="15030" xr:uid="{00000000-0005-0000-0000-00009F760000}"/>
    <cellStyle name="40% - Accent3 67 2 2 3 2" xfId="37295" xr:uid="{00000000-0005-0000-0000-0000A0760000}"/>
    <cellStyle name="40% - Accent3 67 2 2 4" xfId="26203" xr:uid="{00000000-0005-0000-0000-0000A1760000}"/>
    <cellStyle name="40% - Accent3 67 2 3" xfId="6707" xr:uid="{00000000-0005-0000-0000-0000A2760000}"/>
    <cellStyle name="40% - Accent3 67 2 3 2" xfId="17804" xr:uid="{00000000-0005-0000-0000-0000A3760000}"/>
    <cellStyle name="40% - Accent3 67 2 3 2 2" xfId="40068" xr:uid="{00000000-0005-0000-0000-0000A4760000}"/>
    <cellStyle name="40% - Accent3 67 2 3 3" xfId="28976" xr:uid="{00000000-0005-0000-0000-0000A5760000}"/>
    <cellStyle name="40% - Accent3 67 2 4" xfId="13221" xr:uid="{00000000-0005-0000-0000-0000A6760000}"/>
    <cellStyle name="40% - Accent3 67 2 4 2" xfId="35486" xr:uid="{00000000-0005-0000-0000-0000A7760000}"/>
    <cellStyle name="40% - Accent3 67 2 5" xfId="24394" xr:uid="{00000000-0005-0000-0000-0000A8760000}"/>
    <cellStyle name="40% - Accent3 67 3" xfId="4857" xr:uid="{00000000-0005-0000-0000-0000A9760000}"/>
    <cellStyle name="40% - Accent3 67 3 2" xfId="9440" xr:uid="{00000000-0005-0000-0000-0000AA760000}"/>
    <cellStyle name="40% - Accent3 67 3 2 2" xfId="20537" xr:uid="{00000000-0005-0000-0000-0000AB760000}"/>
    <cellStyle name="40% - Accent3 67 3 2 2 2" xfId="42801" xr:uid="{00000000-0005-0000-0000-0000AC760000}"/>
    <cellStyle name="40% - Accent3 67 3 2 3" xfId="31709" xr:uid="{00000000-0005-0000-0000-0000AD760000}"/>
    <cellStyle name="40% - Accent3 67 3 3" xfId="15954" xr:uid="{00000000-0005-0000-0000-0000AE760000}"/>
    <cellStyle name="40% - Accent3 67 3 3 2" xfId="38219" xr:uid="{00000000-0005-0000-0000-0000AF760000}"/>
    <cellStyle name="40% - Accent3 67 3 4" xfId="27127" xr:uid="{00000000-0005-0000-0000-0000B0760000}"/>
    <cellStyle name="40% - Accent3 67 4" xfId="3048" xr:uid="{00000000-0005-0000-0000-0000B1760000}"/>
    <cellStyle name="40% - Accent3 67 4 2" xfId="7631" xr:uid="{00000000-0005-0000-0000-0000B2760000}"/>
    <cellStyle name="40% - Accent3 67 4 2 2" xfId="18728" xr:uid="{00000000-0005-0000-0000-0000B3760000}"/>
    <cellStyle name="40% - Accent3 67 4 2 2 2" xfId="40992" xr:uid="{00000000-0005-0000-0000-0000B4760000}"/>
    <cellStyle name="40% - Accent3 67 4 2 3" xfId="29900" xr:uid="{00000000-0005-0000-0000-0000B5760000}"/>
    <cellStyle name="40% - Accent3 67 4 3" xfId="14145" xr:uid="{00000000-0005-0000-0000-0000B6760000}"/>
    <cellStyle name="40% - Accent3 67 4 3 2" xfId="36410" xr:uid="{00000000-0005-0000-0000-0000B7760000}"/>
    <cellStyle name="40% - Accent3 67 4 4" xfId="25318" xr:uid="{00000000-0005-0000-0000-0000B8760000}"/>
    <cellStyle name="40% - Accent3 67 5" xfId="5783" xr:uid="{00000000-0005-0000-0000-0000B9760000}"/>
    <cellStyle name="40% - Accent3 67 5 2" xfId="16880" xr:uid="{00000000-0005-0000-0000-0000BA760000}"/>
    <cellStyle name="40% - Accent3 67 5 2 2" xfId="39144" xr:uid="{00000000-0005-0000-0000-0000BB760000}"/>
    <cellStyle name="40% - Accent3 67 5 3" xfId="28052" xr:uid="{00000000-0005-0000-0000-0000BC760000}"/>
    <cellStyle name="40% - Accent3 67 6" xfId="12295" xr:uid="{00000000-0005-0000-0000-0000BD760000}"/>
    <cellStyle name="40% - Accent3 67 6 2" xfId="34561" xr:uid="{00000000-0005-0000-0000-0000BE760000}"/>
    <cellStyle name="40% - Accent3 67 7" xfId="23469" xr:uid="{00000000-0005-0000-0000-0000BF760000}"/>
    <cellStyle name="40% - Accent3 68" xfId="1200" xr:uid="{00000000-0005-0000-0000-0000C0760000}"/>
    <cellStyle name="40% - Accent3 68 2" xfId="2137" xr:uid="{00000000-0005-0000-0000-0000C1760000}"/>
    <cellStyle name="40% - Accent3 68 2 2" xfId="3946" xr:uid="{00000000-0005-0000-0000-0000C2760000}"/>
    <cellStyle name="40% - Accent3 68 2 2 2" xfId="8529" xr:uid="{00000000-0005-0000-0000-0000C3760000}"/>
    <cellStyle name="40% - Accent3 68 2 2 2 2" xfId="19626" xr:uid="{00000000-0005-0000-0000-0000C4760000}"/>
    <cellStyle name="40% - Accent3 68 2 2 2 2 2" xfId="41890" xr:uid="{00000000-0005-0000-0000-0000C5760000}"/>
    <cellStyle name="40% - Accent3 68 2 2 2 3" xfId="30798" xr:uid="{00000000-0005-0000-0000-0000C6760000}"/>
    <cellStyle name="40% - Accent3 68 2 2 3" xfId="15043" xr:uid="{00000000-0005-0000-0000-0000C7760000}"/>
    <cellStyle name="40% - Accent3 68 2 2 3 2" xfId="37308" xr:uid="{00000000-0005-0000-0000-0000C8760000}"/>
    <cellStyle name="40% - Accent3 68 2 2 4" xfId="26216" xr:uid="{00000000-0005-0000-0000-0000C9760000}"/>
    <cellStyle name="40% - Accent3 68 2 3" xfId="6720" xr:uid="{00000000-0005-0000-0000-0000CA760000}"/>
    <cellStyle name="40% - Accent3 68 2 3 2" xfId="17817" xr:uid="{00000000-0005-0000-0000-0000CB760000}"/>
    <cellStyle name="40% - Accent3 68 2 3 2 2" xfId="40081" xr:uid="{00000000-0005-0000-0000-0000CC760000}"/>
    <cellStyle name="40% - Accent3 68 2 3 3" xfId="28989" xr:uid="{00000000-0005-0000-0000-0000CD760000}"/>
    <cellStyle name="40% - Accent3 68 2 4" xfId="13234" xr:uid="{00000000-0005-0000-0000-0000CE760000}"/>
    <cellStyle name="40% - Accent3 68 2 4 2" xfId="35499" xr:uid="{00000000-0005-0000-0000-0000CF760000}"/>
    <cellStyle name="40% - Accent3 68 2 5" xfId="24407" xr:uid="{00000000-0005-0000-0000-0000D0760000}"/>
    <cellStyle name="40% - Accent3 68 3" xfId="4870" xr:uid="{00000000-0005-0000-0000-0000D1760000}"/>
    <cellStyle name="40% - Accent3 68 3 2" xfId="9453" xr:uid="{00000000-0005-0000-0000-0000D2760000}"/>
    <cellStyle name="40% - Accent3 68 3 2 2" xfId="20550" xr:uid="{00000000-0005-0000-0000-0000D3760000}"/>
    <cellStyle name="40% - Accent3 68 3 2 2 2" xfId="42814" xr:uid="{00000000-0005-0000-0000-0000D4760000}"/>
    <cellStyle name="40% - Accent3 68 3 2 3" xfId="31722" xr:uid="{00000000-0005-0000-0000-0000D5760000}"/>
    <cellStyle name="40% - Accent3 68 3 3" xfId="15967" xr:uid="{00000000-0005-0000-0000-0000D6760000}"/>
    <cellStyle name="40% - Accent3 68 3 3 2" xfId="38232" xr:uid="{00000000-0005-0000-0000-0000D7760000}"/>
    <cellStyle name="40% - Accent3 68 3 4" xfId="27140" xr:uid="{00000000-0005-0000-0000-0000D8760000}"/>
    <cellStyle name="40% - Accent3 68 4" xfId="3061" xr:uid="{00000000-0005-0000-0000-0000D9760000}"/>
    <cellStyle name="40% - Accent3 68 4 2" xfId="7644" xr:uid="{00000000-0005-0000-0000-0000DA760000}"/>
    <cellStyle name="40% - Accent3 68 4 2 2" xfId="18741" xr:uid="{00000000-0005-0000-0000-0000DB760000}"/>
    <cellStyle name="40% - Accent3 68 4 2 2 2" xfId="41005" xr:uid="{00000000-0005-0000-0000-0000DC760000}"/>
    <cellStyle name="40% - Accent3 68 4 2 3" xfId="29913" xr:uid="{00000000-0005-0000-0000-0000DD760000}"/>
    <cellStyle name="40% - Accent3 68 4 3" xfId="14158" xr:uid="{00000000-0005-0000-0000-0000DE760000}"/>
    <cellStyle name="40% - Accent3 68 4 3 2" xfId="36423" xr:uid="{00000000-0005-0000-0000-0000DF760000}"/>
    <cellStyle name="40% - Accent3 68 4 4" xfId="25331" xr:uid="{00000000-0005-0000-0000-0000E0760000}"/>
    <cellStyle name="40% - Accent3 68 5" xfId="5796" xr:uid="{00000000-0005-0000-0000-0000E1760000}"/>
    <cellStyle name="40% - Accent3 68 5 2" xfId="16893" xr:uid="{00000000-0005-0000-0000-0000E2760000}"/>
    <cellStyle name="40% - Accent3 68 5 2 2" xfId="39157" xr:uid="{00000000-0005-0000-0000-0000E3760000}"/>
    <cellStyle name="40% - Accent3 68 5 3" xfId="28065" xr:uid="{00000000-0005-0000-0000-0000E4760000}"/>
    <cellStyle name="40% - Accent3 68 6" xfId="12308" xr:uid="{00000000-0005-0000-0000-0000E5760000}"/>
    <cellStyle name="40% - Accent3 68 6 2" xfId="34574" xr:uid="{00000000-0005-0000-0000-0000E6760000}"/>
    <cellStyle name="40% - Accent3 68 7" xfId="23482" xr:uid="{00000000-0005-0000-0000-0000E7760000}"/>
    <cellStyle name="40% - Accent3 69" xfId="1213" xr:uid="{00000000-0005-0000-0000-0000E8760000}"/>
    <cellStyle name="40% - Accent3 69 2" xfId="2150" xr:uid="{00000000-0005-0000-0000-0000E9760000}"/>
    <cellStyle name="40% - Accent3 69 2 2" xfId="6733" xr:uid="{00000000-0005-0000-0000-0000EA760000}"/>
    <cellStyle name="40% - Accent3 69 2 2 2" xfId="17830" xr:uid="{00000000-0005-0000-0000-0000EB760000}"/>
    <cellStyle name="40% - Accent3 69 2 2 2 2" xfId="40094" xr:uid="{00000000-0005-0000-0000-0000EC760000}"/>
    <cellStyle name="40% - Accent3 69 2 2 3" xfId="29002" xr:uid="{00000000-0005-0000-0000-0000ED760000}"/>
    <cellStyle name="40% - Accent3 69 2 3" xfId="13247" xr:uid="{00000000-0005-0000-0000-0000EE760000}"/>
    <cellStyle name="40% - Accent3 69 2 3 2" xfId="35512" xr:uid="{00000000-0005-0000-0000-0000EF760000}"/>
    <cellStyle name="40% - Accent3 69 2 4" xfId="24420" xr:uid="{00000000-0005-0000-0000-0000F0760000}"/>
    <cellStyle name="40% - Accent3 69 3" xfId="3959" xr:uid="{00000000-0005-0000-0000-0000F1760000}"/>
    <cellStyle name="40% - Accent3 69 3 2" xfId="8542" xr:uid="{00000000-0005-0000-0000-0000F2760000}"/>
    <cellStyle name="40% - Accent3 69 3 2 2" xfId="19639" xr:uid="{00000000-0005-0000-0000-0000F3760000}"/>
    <cellStyle name="40% - Accent3 69 3 2 2 2" xfId="41903" xr:uid="{00000000-0005-0000-0000-0000F4760000}"/>
    <cellStyle name="40% - Accent3 69 3 2 3" xfId="30811" xr:uid="{00000000-0005-0000-0000-0000F5760000}"/>
    <cellStyle name="40% - Accent3 69 3 3" xfId="15056" xr:uid="{00000000-0005-0000-0000-0000F6760000}"/>
    <cellStyle name="40% - Accent3 69 3 3 2" xfId="37321" xr:uid="{00000000-0005-0000-0000-0000F7760000}"/>
    <cellStyle name="40% - Accent3 69 3 4" xfId="26229" xr:uid="{00000000-0005-0000-0000-0000F8760000}"/>
    <cellStyle name="40% - Accent3 69 4" xfId="5809" xr:uid="{00000000-0005-0000-0000-0000F9760000}"/>
    <cellStyle name="40% - Accent3 69 4 2" xfId="16906" xr:uid="{00000000-0005-0000-0000-0000FA760000}"/>
    <cellStyle name="40% - Accent3 69 4 2 2" xfId="39170" xr:uid="{00000000-0005-0000-0000-0000FB760000}"/>
    <cellStyle name="40% - Accent3 69 4 3" xfId="28078" xr:uid="{00000000-0005-0000-0000-0000FC760000}"/>
    <cellStyle name="40% - Accent3 69 5" xfId="12321" xr:uid="{00000000-0005-0000-0000-0000FD760000}"/>
    <cellStyle name="40% - Accent3 69 5 2" xfId="34587" xr:uid="{00000000-0005-0000-0000-0000FE760000}"/>
    <cellStyle name="40% - Accent3 69 6" xfId="23495" xr:uid="{00000000-0005-0000-0000-0000FF760000}"/>
    <cellStyle name="40% - Accent3 7" xfId="183" xr:uid="{00000000-0005-0000-0000-000000770000}"/>
    <cellStyle name="40% - Accent3 7 2" xfId="1335" xr:uid="{00000000-0005-0000-0000-000001770000}"/>
    <cellStyle name="40% - Accent3 7 2 2" xfId="3153" xr:uid="{00000000-0005-0000-0000-000002770000}"/>
    <cellStyle name="40% - Accent3 7 2 2 2" xfId="7736" xr:uid="{00000000-0005-0000-0000-000003770000}"/>
    <cellStyle name="40% - Accent3 7 2 2 2 2" xfId="18833" xr:uid="{00000000-0005-0000-0000-000004770000}"/>
    <cellStyle name="40% - Accent3 7 2 2 2 2 2" xfId="41097" xr:uid="{00000000-0005-0000-0000-000005770000}"/>
    <cellStyle name="40% - Accent3 7 2 2 2 3" xfId="30005" xr:uid="{00000000-0005-0000-0000-000006770000}"/>
    <cellStyle name="40% - Accent3 7 2 2 3" xfId="14250" xr:uid="{00000000-0005-0000-0000-000007770000}"/>
    <cellStyle name="40% - Accent3 7 2 2 3 2" xfId="36515" xr:uid="{00000000-0005-0000-0000-000008770000}"/>
    <cellStyle name="40% - Accent3 7 2 2 4" xfId="25423" xr:uid="{00000000-0005-0000-0000-000009770000}"/>
    <cellStyle name="40% - Accent3 7 2 3" xfId="5927" xr:uid="{00000000-0005-0000-0000-00000A770000}"/>
    <cellStyle name="40% - Accent3 7 2 3 2" xfId="17024" xr:uid="{00000000-0005-0000-0000-00000B770000}"/>
    <cellStyle name="40% - Accent3 7 2 3 2 2" xfId="39288" xr:uid="{00000000-0005-0000-0000-00000C770000}"/>
    <cellStyle name="40% - Accent3 7 2 3 3" xfId="28196" xr:uid="{00000000-0005-0000-0000-00000D770000}"/>
    <cellStyle name="40% - Accent3 7 2 4" xfId="12440" xr:uid="{00000000-0005-0000-0000-00000E770000}"/>
    <cellStyle name="40% - Accent3 7 2 4 2" xfId="34705" xr:uid="{00000000-0005-0000-0000-00000F770000}"/>
    <cellStyle name="40% - Accent3 7 2 5" xfId="23613" xr:uid="{00000000-0005-0000-0000-000010770000}"/>
    <cellStyle name="40% - Accent3 7 3" xfId="4077" xr:uid="{00000000-0005-0000-0000-000011770000}"/>
    <cellStyle name="40% - Accent3 7 3 2" xfId="8660" xr:uid="{00000000-0005-0000-0000-000012770000}"/>
    <cellStyle name="40% - Accent3 7 3 2 2" xfId="19757" xr:uid="{00000000-0005-0000-0000-000013770000}"/>
    <cellStyle name="40% - Accent3 7 3 2 2 2" xfId="42021" xr:uid="{00000000-0005-0000-0000-000014770000}"/>
    <cellStyle name="40% - Accent3 7 3 2 3" xfId="30929" xr:uid="{00000000-0005-0000-0000-000015770000}"/>
    <cellStyle name="40% - Accent3 7 3 3" xfId="15174" xr:uid="{00000000-0005-0000-0000-000016770000}"/>
    <cellStyle name="40% - Accent3 7 3 3 2" xfId="37439" xr:uid="{00000000-0005-0000-0000-000017770000}"/>
    <cellStyle name="40% - Accent3 7 3 4" xfId="26347" xr:uid="{00000000-0005-0000-0000-000018770000}"/>
    <cellStyle name="40% - Accent3 7 4" xfId="2268" xr:uid="{00000000-0005-0000-0000-000019770000}"/>
    <cellStyle name="40% - Accent3 7 4 2" xfId="6851" xr:uid="{00000000-0005-0000-0000-00001A770000}"/>
    <cellStyle name="40% - Accent3 7 4 2 2" xfId="17948" xr:uid="{00000000-0005-0000-0000-00001B770000}"/>
    <cellStyle name="40% - Accent3 7 4 2 2 2" xfId="40212" xr:uid="{00000000-0005-0000-0000-00001C770000}"/>
    <cellStyle name="40% - Accent3 7 4 2 3" xfId="29120" xr:uid="{00000000-0005-0000-0000-00001D770000}"/>
    <cellStyle name="40% - Accent3 7 4 3" xfId="13365" xr:uid="{00000000-0005-0000-0000-00001E770000}"/>
    <cellStyle name="40% - Accent3 7 4 3 2" xfId="35630" xr:uid="{00000000-0005-0000-0000-00001F770000}"/>
    <cellStyle name="40% - Accent3 7 4 4" xfId="24538" xr:uid="{00000000-0005-0000-0000-000020770000}"/>
    <cellStyle name="40% - Accent3 7 5" xfId="5002" xr:uid="{00000000-0005-0000-0000-000021770000}"/>
    <cellStyle name="40% - Accent3 7 5 2" xfId="16099" xr:uid="{00000000-0005-0000-0000-000022770000}"/>
    <cellStyle name="40% - Accent3 7 5 2 2" xfId="38363" xr:uid="{00000000-0005-0000-0000-000023770000}"/>
    <cellStyle name="40% - Accent3 7 5 3" xfId="27271" xr:uid="{00000000-0005-0000-0000-000024770000}"/>
    <cellStyle name="40% - Accent3 7 6" xfId="411" xr:uid="{00000000-0005-0000-0000-000025770000}"/>
    <cellStyle name="40% - Accent3 7 6 2" xfId="11527" xr:uid="{00000000-0005-0000-0000-000026770000}"/>
    <cellStyle name="40% - Accent3 7 6 2 2" xfId="33793" xr:uid="{00000000-0005-0000-0000-000027770000}"/>
    <cellStyle name="40% - Accent3 7 6 3" xfId="22701" xr:uid="{00000000-0005-0000-0000-000028770000}"/>
    <cellStyle name="40% - Accent3 7 7" xfId="11304" xr:uid="{00000000-0005-0000-0000-000029770000}"/>
    <cellStyle name="40% - Accent3 7 7 2" xfId="33570" xr:uid="{00000000-0005-0000-0000-00002A770000}"/>
    <cellStyle name="40% - Accent3 7 8" xfId="22478" xr:uid="{00000000-0005-0000-0000-00002B770000}"/>
    <cellStyle name="40% - Accent3 70" xfId="1226" xr:uid="{00000000-0005-0000-0000-00002C770000}"/>
    <cellStyle name="40% - Accent3 70 2" xfId="2163" xr:uid="{00000000-0005-0000-0000-00002D770000}"/>
    <cellStyle name="40% - Accent3 70 2 2" xfId="6746" xr:uid="{00000000-0005-0000-0000-00002E770000}"/>
    <cellStyle name="40% - Accent3 70 2 2 2" xfId="17843" xr:uid="{00000000-0005-0000-0000-00002F770000}"/>
    <cellStyle name="40% - Accent3 70 2 2 2 2" xfId="40107" xr:uid="{00000000-0005-0000-0000-000030770000}"/>
    <cellStyle name="40% - Accent3 70 2 2 3" xfId="29015" xr:uid="{00000000-0005-0000-0000-000031770000}"/>
    <cellStyle name="40% - Accent3 70 2 3" xfId="13260" xr:uid="{00000000-0005-0000-0000-000032770000}"/>
    <cellStyle name="40% - Accent3 70 2 3 2" xfId="35525" xr:uid="{00000000-0005-0000-0000-000033770000}"/>
    <cellStyle name="40% - Accent3 70 2 4" xfId="24433" xr:uid="{00000000-0005-0000-0000-000034770000}"/>
    <cellStyle name="40% - Accent3 70 3" xfId="3972" xr:uid="{00000000-0005-0000-0000-000035770000}"/>
    <cellStyle name="40% - Accent3 70 3 2" xfId="8555" xr:uid="{00000000-0005-0000-0000-000036770000}"/>
    <cellStyle name="40% - Accent3 70 3 2 2" xfId="19652" xr:uid="{00000000-0005-0000-0000-000037770000}"/>
    <cellStyle name="40% - Accent3 70 3 2 2 2" xfId="41916" xr:uid="{00000000-0005-0000-0000-000038770000}"/>
    <cellStyle name="40% - Accent3 70 3 2 3" xfId="30824" xr:uid="{00000000-0005-0000-0000-000039770000}"/>
    <cellStyle name="40% - Accent3 70 3 3" xfId="15069" xr:uid="{00000000-0005-0000-0000-00003A770000}"/>
    <cellStyle name="40% - Accent3 70 3 3 2" xfId="37334" xr:uid="{00000000-0005-0000-0000-00003B770000}"/>
    <cellStyle name="40% - Accent3 70 3 4" xfId="26242" xr:uid="{00000000-0005-0000-0000-00003C770000}"/>
    <cellStyle name="40% - Accent3 70 4" xfId="5822" xr:uid="{00000000-0005-0000-0000-00003D770000}"/>
    <cellStyle name="40% - Accent3 70 4 2" xfId="16919" xr:uid="{00000000-0005-0000-0000-00003E770000}"/>
    <cellStyle name="40% - Accent3 70 4 2 2" xfId="39183" xr:uid="{00000000-0005-0000-0000-00003F770000}"/>
    <cellStyle name="40% - Accent3 70 4 3" xfId="28091" xr:uid="{00000000-0005-0000-0000-000040770000}"/>
    <cellStyle name="40% - Accent3 70 5" xfId="12334" xr:uid="{00000000-0005-0000-0000-000041770000}"/>
    <cellStyle name="40% - Accent3 70 5 2" xfId="34600" xr:uid="{00000000-0005-0000-0000-000042770000}"/>
    <cellStyle name="40% - Accent3 70 6" xfId="23508" xr:uid="{00000000-0005-0000-0000-000043770000}"/>
    <cellStyle name="40% - Accent3 71" xfId="1239" xr:uid="{00000000-0005-0000-0000-000044770000}"/>
    <cellStyle name="40% - Accent3 71 2" xfId="2176" xr:uid="{00000000-0005-0000-0000-000045770000}"/>
    <cellStyle name="40% - Accent3 71 2 2" xfId="6759" xr:uid="{00000000-0005-0000-0000-000046770000}"/>
    <cellStyle name="40% - Accent3 71 2 2 2" xfId="17856" xr:uid="{00000000-0005-0000-0000-000047770000}"/>
    <cellStyle name="40% - Accent3 71 2 2 2 2" xfId="40120" xr:uid="{00000000-0005-0000-0000-000048770000}"/>
    <cellStyle name="40% - Accent3 71 2 2 3" xfId="29028" xr:uid="{00000000-0005-0000-0000-000049770000}"/>
    <cellStyle name="40% - Accent3 71 2 3" xfId="13273" xr:uid="{00000000-0005-0000-0000-00004A770000}"/>
    <cellStyle name="40% - Accent3 71 2 3 2" xfId="35538" xr:uid="{00000000-0005-0000-0000-00004B770000}"/>
    <cellStyle name="40% - Accent3 71 2 4" xfId="24446" xr:uid="{00000000-0005-0000-0000-00004C770000}"/>
    <cellStyle name="40% - Accent3 71 3" xfId="3985" xr:uid="{00000000-0005-0000-0000-00004D770000}"/>
    <cellStyle name="40% - Accent3 71 3 2" xfId="8568" xr:uid="{00000000-0005-0000-0000-00004E770000}"/>
    <cellStyle name="40% - Accent3 71 3 2 2" xfId="19665" xr:uid="{00000000-0005-0000-0000-00004F770000}"/>
    <cellStyle name="40% - Accent3 71 3 2 2 2" xfId="41929" xr:uid="{00000000-0005-0000-0000-000050770000}"/>
    <cellStyle name="40% - Accent3 71 3 2 3" xfId="30837" xr:uid="{00000000-0005-0000-0000-000051770000}"/>
    <cellStyle name="40% - Accent3 71 3 3" xfId="15082" xr:uid="{00000000-0005-0000-0000-000052770000}"/>
    <cellStyle name="40% - Accent3 71 3 3 2" xfId="37347" xr:uid="{00000000-0005-0000-0000-000053770000}"/>
    <cellStyle name="40% - Accent3 71 3 4" xfId="26255" xr:uid="{00000000-0005-0000-0000-000054770000}"/>
    <cellStyle name="40% - Accent3 71 4" xfId="5835" xr:uid="{00000000-0005-0000-0000-000055770000}"/>
    <cellStyle name="40% - Accent3 71 4 2" xfId="16932" xr:uid="{00000000-0005-0000-0000-000056770000}"/>
    <cellStyle name="40% - Accent3 71 4 2 2" xfId="39196" xr:uid="{00000000-0005-0000-0000-000057770000}"/>
    <cellStyle name="40% - Accent3 71 4 3" xfId="28104" xr:uid="{00000000-0005-0000-0000-000058770000}"/>
    <cellStyle name="40% - Accent3 71 5" xfId="12347" xr:uid="{00000000-0005-0000-0000-000059770000}"/>
    <cellStyle name="40% - Accent3 71 5 2" xfId="34613" xr:uid="{00000000-0005-0000-0000-00005A770000}"/>
    <cellStyle name="40% - Accent3 71 6" xfId="23521" xr:uid="{00000000-0005-0000-0000-00005B770000}"/>
    <cellStyle name="40% - Accent3 72" xfId="1255" xr:uid="{00000000-0005-0000-0000-00005C770000}"/>
    <cellStyle name="40% - Accent3 72 2" xfId="3076" xr:uid="{00000000-0005-0000-0000-00005D770000}"/>
    <cellStyle name="40% - Accent3 72 2 2" xfId="7659" xr:uid="{00000000-0005-0000-0000-00005E770000}"/>
    <cellStyle name="40% - Accent3 72 2 2 2" xfId="18756" xr:uid="{00000000-0005-0000-0000-00005F770000}"/>
    <cellStyle name="40% - Accent3 72 2 2 2 2" xfId="41020" xr:uid="{00000000-0005-0000-0000-000060770000}"/>
    <cellStyle name="40% - Accent3 72 2 2 3" xfId="29928" xr:uid="{00000000-0005-0000-0000-000061770000}"/>
    <cellStyle name="40% - Accent3 72 2 3" xfId="14173" xr:uid="{00000000-0005-0000-0000-000062770000}"/>
    <cellStyle name="40% - Accent3 72 2 3 2" xfId="36438" xr:uid="{00000000-0005-0000-0000-000063770000}"/>
    <cellStyle name="40% - Accent3 72 2 4" xfId="25346" xr:uid="{00000000-0005-0000-0000-000064770000}"/>
    <cellStyle name="40% - Accent3 72 3" xfId="5850" xr:uid="{00000000-0005-0000-0000-000065770000}"/>
    <cellStyle name="40% - Accent3 72 3 2" xfId="16947" xr:uid="{00000000-0005-0000-0000-000066770000}"/>
    <cellStyle name="40% - Accent3 72 3 2 2" xfId="39211" xr:uid="{00000000-0005-0000-0000-000067770000}"/>
    <cellStyle name="40% - Accent3 72 3 3" xfId="28119" xr:uid="{00000000-0005-0000-0000-000068770000}"/>
    <cellStyle name="40% - Accent3 72 4" xfId="12363" xr:uid="{00000000-0005-0000-0000-000069770000}"/>
    <cellStyle name="40% - Accent3 72 4 2" xfId="34628" xr:uid="{00000000-0005-0000-0000-00006A770000}"/>
    <cellStyle name="40% - Accent3 72 5" xfId="23536" xr:uid="{00000000-0005-0000-0000-00006B770000}"/>
    <cellStyle name="40% - Accent3 73" xfId="4000" xr:uid="{00000000-0005-0000-0000-00006C770000}"/>
    <cellStyle name="40% - Accent3 73 2" xfId="8583" xr:uid="{00000000-0005-0000-0000-00006D770000}"/>
    <cellStyle name="40% - Accent3 73 2 2" xfId="19680" xr:uid="{00000000-0005-0000-0000-00006E770000}"/>
    <cellStyle name="40% - Accent3 73 2 2 2" xfId="41944" xr:uid="{00000000-0005-0000-0000-00006F770000}"/>
    <cellStyle name="40% - Accent3 73 2 3" xfId="30852" xr:uid="{00000000-0005-0000-0000-000070770000}"/>
    <cellStyle name="40% - Accent3 73 3" xfId="15097" xr:uid="{00000000-0005-0000-0000-000071770000}"/>
    <cellStyle name="40% - Accent3 73 3 2" xfId="37362" xr:uid="{00000000-0005-0000-0000-000072770000}"/>
    <cellStyle name="40% - Accent3 73 4" xfId="26270" xr:uid="{00000000-0005-0000-0000-000073770000}"/>
    <cellStyle name="40% - Accent3 74" xfId="2191" xr:uid="{00000000-0005-0000-0000-000074770000}"/>
    <cellStyle name="40% - Accent3 74 2" xfId="6774" xr:uid="{00000000-0005-0000-0000-000075770000}"/>
    <cellStyle name="40% - Accent3 74 2 2" xfId="17871" xr:uid="{00000000-0005-0000-0000-000076770000}"/>
    <cellStyle name="40% - Accent3 74 2 2 2" xfId="40135" xr:uid="{00000000-0005-0000-0000-000077770000}"/>
    <cellStyle name="40% - Accent3 74 2 3" xfId="29043" xr:uid="{00000000-0005-0000-0000-000078770000}"/>
    <cellStyle name="40% - Accent3 74 3" xfId="13288" xr:uid="{00000000-0005-0000-0000-000079770000}"/>
    <cellStyle name="40% - Accent3 74 3 2" xfId="35553" xr:uid="{00000000-0005-0000-0000-00007A770000}"/>
    <cellStyle name="40% - Accent3 74 4" xfId="24461" xr:uid="{00000000-0005-0000-0000-00007B770000}"/>
    <cellStyle name="40% - Accent3 75" xfId="4883" xr:uid="{00000000-0005-0000-0000-00007C770000}"/>
    <cellStyle name="40% - Accent3 75 2" xfId="9466" xr:uid="{00000000-0005-0000-0000-00007D770000}"/>
    <cellStyle name="40% - Accent3 75 2 2" xfId="20563" xr:uid="{00000000-0005-0000-0000-00007E770000}"/>
    <cellStyle name="40% - Accent3 75 2 2 2" xfId="42827" xr:uid="{00000000-0005-0000-0000-00007F770000}"/>
    <cellStyle name="40% - Accent3 75 2 3" xfId="31735" xr:uid="{00000000-0005-0000-0000-000080770000}"/>
    <cellStyle name="40% - Accent3 75 3" xfId="15980" xr:uid="{00000000-0005-0000-0000-000081770000}"/>
    <cellStyle name="40% - Accent3 75 3 2" xfId="38245" xr:uid="{00000000-0005-0000-0000-000082770000}"/>
    <cellStyle name="40% - Accent3 75 4" xfId="27153" xr:uid="{00000000-0005-0000-0000-000083770000}"/>
    <cellStyle name="40% - Accent3 76" xfId="4909" xr:uid="{00000000-0005-0000-0000-000084770000}"/>
    <cellStyle name="40% - Accent3 76 2" xfId="16006" xr:uid="{00000000-0005-0000-0000-000085770000}"/>
    <cellStyle name="40% - Accent3 76 2 2" xfId="38271" xr:uid="{00000000-0005-0000-0000-000086770000}"/>
    <cellStyle name="40% - Accent3 76 3" xfId="27179" xr:uid="{00000000-0005-0000-0000-000087770000}"/>
    <cellStyle name="40% - Accent3 77" xfId="4925" xr:uid="{00000000-0005-0000-0000-000088770000}"/>
    <cellStyle name="40% - Accent3 77 2" xfId="16022" xr:uid="{00000000-0005-0000-0000-000089770000}"/>
    <cellStyle name="40% - Accent3 77 2 2" xfId="38286" xr:uid="{00000000-0005-0000-0000-00008A770000}"/>
    <cellStyle name="40% - Accent3 77 3" xfId="27194" xr:uid="{00000000-0005-0000-0000-00008B770000}"/>
    <cellStyle name="40% - Accent3 78" xfId="9492" xr:uid="{00000000-0005-0000-0000-00008C770000}"/>
    <cellStyle name="40% - Accent3 78 2" xfId="20589" xr:uid="{00000000-0005-0000-0000-00008D770000}"/>
    <cellStyle name="40% - Accent3 78 2 2" xfId="42853" xr:uid="{00000000-0005-0000-0000-00008E770000}"/>
    <cellStyle name="40% - Accent3 78 3" xfId="31761" xr:uid="{00000000-0005-0000-0000-00008F770000}"/>
    <cellStyle name="40% - Accent3 79" xfId="9506" xr:uid="{00000000-0005-0000-0000-000090770000}"/>
    <cellStyle name="40% - Accent3 79 2" xfId="20602" xr:uid="{00000000-0005-0000-0000-000091770000}"/>
    <cellStyle name="40% - Accent3 79 2 2" xfId="42866" xr:uid="{00000000-0005-0000-0000-000092770000}"/>
    <cellStyle name="40% - Accent3 79 3" xfId="31774" xr:uid="{00000000-0005-0000-0000-000093770000}"/>
    <cellStyle name="40% - Accent3 8" xfId="196" xr:uid="{00000000-0005-0000-0000-000094770000}"/>
    <cellStyle name="40% - Accent3 8 2" xfId="1348" xr:uid="{00000000-0005-0000-0000-000095770000}"/>
    <cellStyle name="40% - Accent3 8 2 2" xfId="3166" xr:uid="{00000000-0005-0000-0000-000096770000}"/>
    <cellStyle name="40% - Accent3 8 2 2 2" xfId="7749" xr:uid="{00000000-0005-0000-0000-000097770000}"/>
    <cellStyle name="40% - Accent3 8 2 2 2 2" xfId="18846" xr:uid="{00000000-0005-0000-0000-000098770000}"/>
    <cellStyle name="40% - Accent3 8 2 2 2 2 2" xfId="41110" xr:uid="{00000000-0005-0000-0000-000099770000}"/>
    <cellStyle name="40% - Accent3 8 2 2 2 3" xfId="30018" xr:uid="{00000000-0005-0000-0000-00009A770000}"/>
    <cellStyle name="40% - Accent3 8 2 2 3" xfId="14263" xr:uid="{00000000-0005-0000-0000-00009B770000}"/>
    <cellStyle name="40% - Accent3 8 2 2 3 2" xfId="36528" xr:uid="{00000000-0005-0000-0000-00009C770000}"/>
    <cellStyle name="40% - Accent3 8 2 2 4" xfId="25436" xr:uid="{00000000-0005-0000-0000-00009D770000}"/>
    <cellStyle name="40% - Accent3 8 2 3" xfId="5940" xr:uid="{00000000-0005-0000-0000-00009E770000}"/>
    <cellStyle name="40% - Accent3 8 2 3 2" xfId="17037" xr:uid="{00000000-0005-0000-0000-00009F770000}"/>
    <cellStyle name="40% - Accent3 8 2 3 2 2" xfId="39301" xr:uid="{00000000-0005-0000-0000-0000A0770000}"/>
    <cellStyle name="40% - Accent3 8 2 3 3" xfId="28209" xr:uid="{00000000-0005-0000-0000-0000A1770000}"/>
    <cellStyle name="40% - Accent3 8 2 4" xfId="12453" xr:uid="{00000000-0005-0000-0000-0000A2770000}"/>
    <cellStyle name="40% - Accent3 8 2 4 2" xfId="34718" xr:uid="{00000000-0005-0000-0000-0000A3770000}"/>
    <cellStyle name="40% - Accent3 8 2 5" xfId="23626" xr:uid="{00000000-0005-0000-0000-0000A4770000}"/>
    <cellStyle name="40% - Accent3 8 3" xfId="4090" xr:uid="{00000000-0005-0000-0000-0000A5770000}"/>
    <cellStyle name="40% - Accent3 8 3 2" xfId="8673" xr:uid="{00000000-0005-0000-0000-0000A6770000}"/>
    <cellStyle name="40% - Accent3 8 3 2 2" xfId="19770" xr:uid="{00000000-0005-0000-0000-0000A7770000}"/>
    <cellStyle name="40% - Accent3 8 3 2 2 2" xfId="42034" xr:uid="{00000000-0005-0000-0000-0000A8770000}"/>
    <cellStyle name="40% - Accent3 8 3 2 3" xfId="30942" xr:uid="{00000000-0005-0000-0000-0000A9770000}"/>
    <cellStyle name="40% - Accent3 8 3 3" xfId="15187" xr:uid="{00000000-0005-0000-0000-0000AA770000}"/>
    <cellStyle name="40% - Accent3 8 3 3 2" xfId="37452" xr:uid="{00000000-0005-0000-0000-0000AB770000}"/>
    <cellStyle name="40% - Accent3 8 3 4" xfId="26360" xr:uid="{00000000-0005-0000-0000-0000AC770000}"/>
    <cellStyle name="40% - Accent3 8 4" xfId="2281" xr:uid="{00000000-0005-0000-0000-0000AD770000}"/>
    <cellStyle name="40% - Accent3 8 4 2" xfId="6864" xr:uid="{00000000-0005-0000-0000-0000AE770000}"/>
    <cellStyle name="40% - Accent3 8 4 2 2" xfId="17961" xr:uid="{00000000-0005-0000-0000-0000AF770000}"/>
    <cellStyle name="40% - Accent3 8 4 2 2 2" xfId="40225" xr:uid="{00000000-0005-0000-0000-0000B0770000}"/>
    <cellStyle name="40% - Accent3 8 4 2 3" xfId="29133" xr:uid="{00000000-0005-0000-0000-0000B1770000}"/>
    <cellStyle name="40% - Accent3 8 4 3" xfId="13378" xr:uid="{00000000-0005-0000-0000-0000B2770000}"/>
    <cellStyle name="40% - Accent3 8 4 3 2" xfId="35643" xr:uid="{00000000-0005-0000-0000-0000B3770000}"/>
    <cellStyle name="40% - Accent3 8 4 4" xfId="24551" xr:uid="{00000000-0005-0000-0000-0000B4770000}"/>
    <cellStyle name="40% - Accent3 8 5" xfId="5015" xr:uid="{00000000-0005-0000-0000-0000B5770000}"/>
    <cellStyle name="40% - Accent3 8 5 2" xfId="16112" xr:uid="{00000000-0005-0000-0000-0000B6770000}"/>
    <cellStyle name="40% - Accent3 8 5 2 2" xfId="38376" xr:uid="{00000000-0005-0000-0000-0000B7770000}"/>
    <cellStyle name="40% - Accent3 8 5 3" xfId="27284" xr:uid="{00000000-0005-0000-0000-0000B8770000}"/>
    <cellStyle name="40% - Accent3 8 6" xfId="424" xr:uid="{00000000-0005-0000-0000-0000B9770000}"/>
    <cellStyle name="40% - Accent3 8 6 2" xfId="11540" xr:uid="{00000000-0005-0000-0000-0000BA770000}"/>
    <cellStyle name="40% - Accent3 8 6 2 2" xfId="33806" xr:uid="{00000000-0005-0000-0000-0000BB770000}"/>
    <cellStyle name="40% - Accent3 8 6 3" xfId="22714" xr:uid="{00000000-0005-0000-0000-0000BC770000}"/>
    <cellStyle name="40% - Accent3 8 7" xfId="11317" xr:uid="{00000000-0005-0000-0000-0000BD770000}"/>
    <cellStyle name="40% - Accent3 8 7 2" xfId="33583" xr:uid="{00000000-0005-0000-0000-0000BE770000}"/>
    <cellStyle name="40% - Accent3 8 8" xfId="22491" xr:uid="{00000000-0005-0000-0000-0000BF770000}"/>
    <cellStyle name="40% - Accent3 80" xfId="9519" xr:uid="{00000000-0005-0000-0000-0000C0770000}"/>
    <cellStyle name="40% - Accent3 80 2" xfId="20615" xr:uid="{00000000-0005-0000-0000-0000C1770000}"/>
    <cellStyle name="40% - Accent3 80 2 2" xfId="42879" xr:uid="{00000000-0005-0000-0000-0000C2770000}"/>
    <cellStyle name="40% - Accent3 80 3" xfId="31787" xr:uid="{00000000-0005-0000-0000-0000C3770000}"/>
    <cellStyle name="40% - Accent3 81" xfId="9532" xr:uid="{00000000-0005-0000-0000-0000C4770000}"/>
    <cellStyle name="40% - Accent3 81 2" xfId="20628" xr:uid="{00000000-0005-0000-0000-0000C5770000}"/>
    <cellStyle name="40% - Accent3 81 2 2" xfId="42892" xr:uid="{00000000-0005-0000-0000-0000C6770000}"/>
    <cellStyle name="40% - Accent3 81 3" xfId="31800" xr:uid="{00000000-0005-0000-0000-0000C7770000}"/>
    <cellStyle name="40% - Accent3 82" xfId="9558" xr:uid="{00000000-0005-0000-0000-0000C8770000}"/>
    <cellStyle name="40% - Accent3 82 2" xfId="20654" xr:uid="{00000000-0005-0000-0000-0000C9770000}"/>
    <cellStyle name="40% - Accent3 82 2 2" xfId="42918" xr:uid="{00000000-0005-0000-0000-0000CA770000}"/>
    <cellStyle name="40% - Accent3 82 3" xfId="31826" xr:uid="{00000000-0005-0000-0000-0000CB770000}"/>
    <cellStyle name="40% - Accent3 83" xfId="9584" xr:uid="{00000000-0005-0000-0000-0000CC770000}"/>
    <cellStyle name="40% - Accent3 83 2" xfId="20680" xr:uid="{00000000-0005-0000-0000-0000CD770000}"/>
    <cellStyle name="40% - Accent3 83 2 2" xfId="42944" xr:uid="{00000000-0005-0000-0000-0000CE770000}"/>
    <cellStyle name="40% - Accent3 83 3" xfId="31852" xr:uid="{00000000-0005-0000-0000-0000CF770000}"/>
    <cellStyle name="40% - Accent3 84" xfId="9610" xr:uid="{00000000-0005-0000-0000-0000D0770000}"/>
    <cellStyle name="40% - Accent3 84 2" xfId="20706" xr:uid="{00000000-0005-0000-0000-0000D1770000}"/>
    <cellStyle name="40% - Accent3 84 2 2" xfId="42970" xr:uid="{00000000-0005-0000-0000-0000D2770000}"/>
    <cellStyle name="40% - Accent3 84 3" xfId="31878" xr:uid="{00000000-0005-0000-0000-0000D3770000}"/>
    <cellStyle name="40% - Accent3 85" xfId="9636" xr:uid="{00000000-0005-0000-0000-0000D4770000}"/>
    <cellStyle name="40% - Accent3 85 2" xfId="20732" xr:uid="{00000000-0005-0000-0000-0000D5770000}"/>
    <cellStyle name="40% - Accent3 85 2 2" xfId="42996" xr:uid="{00000000-0005-0000-0000-0000D6770000}"/>
    <cellStyle name="40% - Accent3 85 3" xfId="31904" xr:uid="{00000000-0005-0000-0000-0000D7770000}"/>
    <cellStyle name="40% - Accent3 86" xfId="9662" xr:uid="{00000000-0005-0000-0000-0000D8770000}"/>
    <cellStyle name="40% - Accent3 86 2" xfId="20758" xr:uid="{00000000-0005-0000-0000-0000D9770000}"/>
    <cellStyle name="40% - Accent3 86 2 2" xfId="43022" xr:uid="{00000000-0005-0000-0000-0000DA770000}"/>
    <cellStyle name="40% - Accent3 86 3" xfId="31930" xr:uid="{00000000-0005-0000-0000-0000DB770000}"/>
    <cellStyle name="40% - Accent3 87" xfId="9688" xr:uid="{00000000-0005-0000-0000-0000DC770000}"/>
    <cellStyle name="40% - Accent3 87 2" xfId="20784" xr:uid="{00000000-0005-0000-0000-0000DD770000}"/>
    <cellStyle name="40% - Accent3 87 2 2" xfId="43048" xr:uid="{00000000-0005-0000-0000-0000DE770000}"/>
    <cellStyle name="40% - Accent3 87 3" xfId="31956" xr:uid="{00000000-0005-0000-0000-0000DF770000}"/>
    <cellStyle name="40% - Accent3 88" xfId="9714" xr:uid="{00000000-0005-0000-0000-0000E0770000}"/>
    <cellStyle name="40% - Accent3 88 2" xfId="20810" xr:uid="{00000000-0005-0000-0000-0000E1770000}"/>
    <cellStyle name="40% - Accent3 88 2 2" xfId="43074" xr:uid="{00000000-0005-0000-0000-0000E2770000}"/>
    <cellStyle name="40% - Accent3 88 3" xfId="31982" xr:uid="{00000000-0005-0000-0000-0000E3770000}"/>
    <cellStyle name="40% - Accent3 89" xfId="9740" xr:uid="{00000000-0005-0000-0000-0000E4770000}"/>
    <cellStyle name="40% - Accent3 89 2" xfId="20836" xr:uid="{00000000-0005-0000-0000-0000E5770000}"/>
    <cellStyle name="40% - Accent3 89 2 2" xfId="43100" xr:uid="{00000000-0005-0000-0000-0000E6770000}"/>
    <cellStyle name="40% - Accent3 89 3" xfId="32008" xr:uid="{00000000-0005-0000-0000-0000E7770000}"/>
    <cellStyle name="40% - Accent3 9" xfId="209" xr:uid="{00000000-0005-0000-0000-0000E8770000}"/>
    <cellStyle name="40% - Accent3 9 2" xfId="1361" xr:uid="{00000000-0005-0000-0000-0000E9770000}"/>
    <cellStyle name="40% - Accent3 9 2 2" xfId="3179" xr:uid="{00000000-0005-0000-0000-0000EA770000}"/>
    <cellStyle name="40% - Accent3 9 2 2 2" xfId="7762" xr:uid="{00000000-0005-0000-0000-0000EB770000}"/>
    <cellStyle name="40% - Accent3 9 2 2 2 2" xfId="18859" xr:uid="{00000000-0005-0000-0000-0000EC770000}"/>
    <cellStyle name="40% - Accent3 9 2 2 2 2 2" xfId="41123" xr:uid="{00000000-0005-0000-0000-0000ED770000}"/>
    <cellStyle name="40% - Accent3 9 2 2 2 3" xfId="30031" xr:uid="{00000000-0005-0000-0000-0000EE770000}"/>
    <cellStyle name="40% - Accent3 9 2 2 3" xfId="14276" xr:uid="{00000000-0005-0000-0000-0000EF770000}"/>
    <cellStyle name="40% - Accent3 9 2 2 3 2" xfId="36541" xr:uid="{00000000-0005-0000-0000-0000F0770000}"/>
    <cellStyle name="40% - Accent3 9 2 2 4" xfId="25449" xr:uid="{00000000-0005-0000-0000-0000F1770000}"/>
    <cellStyle name="40% - Accent3 9 2 3" xfId="5953" xr:uid="{00000000-0005-0000-0000-0000F2770000}"/>
    <cellStyle name="40% - Accent3 9 2 3 2" xfId="17050" xr:uid="{00000000-0005-0000-0000-0000F3770000}"/>
    <cellStyle name="40% - Accent3 9 2 3 2 2" xfId="39314" xr:uid="{00000000-0005-0000-0000-0000F4770000}"/>
    <cellStyle name="40% - Accent3 9 2 3 3" xfId="28222" xr:uid="{00000000-0005-0000-0000-0000F5770000}"/>
    <cellStyle name="40% - Accent3 9 2 4" xfId="12466" xr:uid="{00000000-0005-0000-0000-0000F6770000}"/>
    <cellStyle name="40% - Accent3 9 2 4 2" xfId="34731" xr:uid="{00000000-0005-0000-0000-0000F7770000}"/>
    <cellStyle name="40% - Accent3 9 2 5" xfId="23639" xr:uid="{00000000-0005-0000-0000-0000F8770000}"/>
    <cellStyle name="40% - Accent3 9 3" xfId="4103" xr:uid="{00000000-0005-0000-0000-0000F9770000}"/>
    <cellStyle name="40% - Accent3 9 3 2" xfId="8686" xr:uid="{00000000-0005-0000-0000-0000FA770000}"/>
    <cellStyle name="40% - Accent3 9 3 2 2" xfId="19783" xr:uid="{00000000-0005-0000-0000-0000FB770000}"/>
    <cellStyle name="40% - Accent3 9 3 2 2 2" xfId="42047" xr:uid="{00000000-0005-0000-0000-0000FC770000}"/>
    <cellStyle name="40% - Accent3 9 3 2 3" xfId="30955" xr:uid="{00000000-0005-0000-0000-0000FD770000}"/>
    <cellStyle name="40% - Accent3 9 3 3" xfId="15200" xr:uid="{00000000-0005-0000-0000-0000FE770000}"/>
    <cellStyle name="40% - Accent3 9 3 3 2" xfId="37465" xr:uid="{00000000-0005-0000-0000-0000FF770000}"/>
    <cellStyle name="40% - Accent3 9 3 4" xfId="26373" xr:uid="{00000000-0005-0000-0000-000000780000}"/>
    <cellStyle name="40% - Accent3 9 4" xfId="2294" xr:uid="{00000000-0005-0000-0000-000001780000}"/>
    <cellStyle name="40% - Accent3 9 4 2" xfId="6877" xr:uid="{00000000-0005-0000-0000-000002780000}"/>
    <cellStyle name="40% - Accent3 9 4 2 2" xfId="17974" xr:uid="{00000000-0005-0000-0000-000003780000}"/>
    <cellStyle name="40% - Accent3 9 4 2 2 2" xfId="40238" xr:uid="{00000000-0005-0000-0000-000004780000}"/>
    <cellStyle name="40% - Accent3 9 4 2 3" xfId="29146" xr:uid="{00000000-0005-0000-0000-000005780000}"/>
    <cellStyle name="40% - Accent3 9 4 3" xfId="13391" xr:uid="{00000000-0005-0000-0000-000006780000}"/>
    <cellStyle name="40% - Accent3 9 4 3 2" xfId="35656" xr:uid="{00000000-0005-0000-0000-000007780000}"/>
    <cellStyle name="40% - Accent3 9 4 4" xfId="24564" xr:uid="{00000000-0005-0000-0000-000008780000}"/>
    <cellStyle name="40% - Accent3 9 5" xfId="5028" xr:uid="{00000000-0005-0000-0000-000009780000}"/>
    <cellStyle name="40% - Accent3 9 5 2" xfId="16125" xr:uid="{00000000-0005-0000-0000-00000A780000}"/>
    <cellStyle name="40% - Accent3 9 5 2 2" xfId="38389" xr:uid="{00000000-0005-0000-0000-00000B780000}"/>
    <cellStyle name="40% - Accent3 9 5 3" xfId="27297" xr:uid="{00000000-0005-0000-0000-00000C780000}"/>
    <cellStyle name="40% - Accent3 9 6" xfId="437" xr:uid="{00000000-0005-0000-0000-00000D780000}"/>
    <cellStyle name="40% - Accent3 9 6 2" xfId="11553" xr:uid="{00000000-0005-0000-0000-00000E780000}"/>
    <cellStyle name="40% - Accent3 9 6 2 2" xfId="33819" xr:uid="{00000000-0005-0000-0000-00000F780000}"/>
    <cellStyle name="40% - Accent3 9 6 3" xfId="22727" xr:uid="{00000000-0005-0000-0000-000010780000}"/>
    <cellStyle name="40% - Accent3 9 7" xfId="11330" xr:uid="{00000000-0005-0000-0000-000011780000}"/>
    <cellStyle name="40% - Accent3 9 7 2" xfId="33596" xr:uid="{00000000-0005-0000-0000-000012780000}"/>
    <cellStyle name="40% - Accent3 9 8" xfId="22504" xr:uid="{00000000-0005-0000-0000-000013780000}"/>
    <cellStyle name="40% - Accent3 90" xfId="9766" xr:uid="{00000000-0005-0000-0000-000014780000}"/>
    <cellStyle name="40% - Accent3 90 2" xfId="20862" xr:uid="{00000000-0005-0000-0000-000015780000}"/>
    <cellStyle name="40% - Accent3 90 2 2" xfId="43126" xr:uid="{00000000-0005-0000-0000-000016780000}"/>
    <cellStyle name="40% - Accent3 90 3" xfId="32034" xr:uid="{00000000-0005-0000-0000-000017780000}"/>
    <cellStyle name="40% - Accent3 91" xfId="9792" xr:uid="{00000000-0005-0000-0000-000018780000}"/>
    <cellStyle name="40% - Accent3 91 2" xfId="20888" xr:uid="{00000000-0005-0000-0000-000019780000}"/>
    <cellStyle name="40% - Accent3 91 2 2" xfId="43152" xr:uid="{00000000-0005-0000-0000-00001A780000}"/>
    <cellStyle name="40% - Accent3 91 3" xfId="32060" xr:uid="{00000000-0005-0000-0000-00001B780000}"/>
    <cellStyle name="40% - Accent3 92" xfId="9818" xr:uid="{00000000-0005-0000-0000-00001C780000}"/>
    <cellStyle name="40% - Accent3 92 2" xfId="20914" xr:uid="{00000000-0005-0000-0000-00001D780000}"/>
    <cellStyle name="40% - Accent3 92 2 2" xfId="43178" xr:uid="{00000000-0005-0000-0000-00001E780000}"/>
    <cellStyle name="40% - Accent3 92 3" xfId="32086" xr:uid="{00000000-0005-0000-0000-00001F780000}"/>
    <cellStyle name="40% - Accent3 93" xfId="9844" xr:uid="{00000000-0005-0000-0000-000020780000}"/>
    <cellStyle name="40% - Accent3 93 2" xfId="20940" xr:uid="{00000000-0005-0000-0000-000021780000}"/>
    <cellStyle name="40% - Accent3 93 2 2" xfId="43204" xr:uid="{00000000-0005-0000-0000-000022780000}"/>
    <cellStyle name="40% - Accent3 93 3" xfId="32112" xr:uid="{00000000-0005-0000-0000-000023780000}"/>
    <cellStyle name="40% - Accent3 94" xfId="9870" xr:uid="{00000000-0005-0000-0000-000024780000}"/>
    <cellStyle name="40% - Accent3 94 2" xfId="20966" xr:uid="{00000000-0005-0000-0000-000025780000}"/>
    <cellStyle name="40% - Accent3 94 2 2" xfId="43230" xr:uid="{00000000-0005-0000-0000-000026780000}"/>
    <cellStyle name="40% - Accent3 94 3" xfId="32138" xr:uid="{00000000-0005-0000-0000-000027780000}"/>
    <cellStyle name="40% - Accent3 95" xfId="9896" xr:uid="{00000000-0005-0000-0000-000028780000}"/>
    <cellStyle name="40% - Accent3 95 2" xfId="20992" xr:uid="{00000000-0005-0000-0000-000029780000}"/>
    <cellStyle name="40% - Accent3 95 2 2" xfId="43256" xr:uid="{00000000-0005-0000-0000-00002A780000}"/>
    <cellStyle name="40% - Accent3 95 3" xfId="32164" xr:uid="{00000000-0005-0000-0000-00002B780000}"/>
    <cellStyle name="40% - Accent3 96" xfId="9909" xr:uid="{00000000-0005-0000-0000-00002C780000}"/>
    <cellStyle name="40% - Accent3 96 2" xfId="21005" xr:uid="{00000000-0005-0000-0000-00002D780000}"/>
    <cellStyle name="40% - Accent3 96 2 2" xfId="43269" xr:uid="{00000000-0005-0000-0000-00002E780000}"/>
    <cellStyle name="40% - Accent3 96 3" xfId="32177" xr:uid="{00000000-0005-0000-0000-00002F780000}"/>
    <cellStyle name="40% - Accent3 97" xfId="9935" xr:uid="{00000000-0005-0000-0000-000030780000}"/>
    <cellStyle name="40% - Accent3 97 2" xfId="21031" xr:uid="{00000000-0005-0000-0000-000031780000}"/>
    <cellStyle name="40% - Accent3 97 2 2" xfId="43295" xr:uid="{00000000-0005-0000-0000-000032780000}"/>
    <cellStyle name="40% - Accent3 97 3" xfId="32203" xr:uid="{00000000-0005-0000-0000-000033780000}"/>
    <cellStyle name="40% - Accent3 98" xfId="9948" xr:uid="{00000000-0005-0000-0000-000034780000}"/>
    <cellStyle name="40% - Accent3 98 2" xfId="21044" xr:uid="{00000000-0005-0000-0000-000035780000}"/>
    <cellStyle name="40% - Accent3 98 2 2" xfId="43308" xr:uid="{00000000-0005-0000-0000-000036780000}"/>
    <cellStyle name="40% - Accent3 98 3" xfId="32216" xr:uid="{00000000-0005-0000-0000-000037780000}"/>
    <cellStyle name="40% - Accent3 99" xfId="9961" xr:uid="{00000000-0005-0000-0000-000038780000}"/>
    <cellStyle name="40% - Accent3 99 2" xfId="21057" xr:uid="{00000000-0005-0000-0000-000039780000}"/>
    <cellStyle name="40% - Accent3 99 2 2" xfId="43321" xr:uid="{00000000-0005-0000-0000-00003A780000}"/>
    <cellStyle name="40% - Accent3 99 3" xfId="32229" xr:uid="{00000000-0005-0000-0000-00003B780000}"/>
    <cellStyle name="40% - Accent4" xfId="85" builtinId="43" customBuiltin="1"/>
    <cellStyle name="40% - Accent4 10" xfId="224" xr:uid="{00000000-0005-0000-0000-00003D780000}"/>
    <cellStyle name="40% - Accent4 10 2" xfId="1376" xr:uid="{00000000-0005-0000-0000-00003E780000}"/>
    <cellStyle name="40% - Accent4 10 2 2" xfId="3194" xr:uid="{00000000-0005-0000-0000-00003F780000}"/>
    <cellStyle name="40% - Accent4 10 2 2 2" xfId="7777" xr:uid="{00000000-0005-0000-0000-000040780000}"/>
    <cellStyle name="40% - Accent4 10 2 2 2 2" xfId="18874" xr:uid="{00000000-0005-0000-0000-000041780000}"/>
    <cellStyle name="40% - Accent4 10 2 2 2 2 2" xfId="41138" xr:uid="{00000000-0005-0000-0000-000042780000}"/>
    <cellStyle name="40% - Accent4 10 2 2 2 3" xfId="30046" xr:uid="{00000000-0005-0000-0000-000043780000}"/>
    <cellStyle name="40% - Accent4 10 2 2 3" xfId="14291" xr:uid="{00000000-0005-0000-0000-000044780000}"/>
    <cellStyle name="40% - Accent4 10 2 2 3 2" xfId="36556" xr:uid="{00000000-0005-0000-0000-000045780000}"/>
    <cellStyle name="40% - Accent4 10 2 2 4" xfId="25464" xr:uid="{00000000-0005-0000-0000-000046780000}"/>
    <cellStyle name="40% - Accent4 10 2 3" xfId="5968" xr:uid="{00000000-0005-0000-0000-000047780000}"/>
    <cellStyle name="40% - Accent4 10 2 3 2" xfId="17065" xr:uid="{00000000-0005-0000-0000-000048780000}"/>
    <cellStyle name="40% - Accent4 10 2 3 2 2" xfId="39329" xr:uid="{00000000-0005-0000-0000-000049780000}"/>
    <cellStyle name="40% - Accent4 10 2 3 3" xfId="28237" xr:uid="{00000000-0005-0000-0000-00004A780000}"/>
    <cellStyle name="40% - Accent4 10 2 4" xfId="12481" xr:uid="{00000000-0005-0000-0000-00004B780000}"/>
    <cellStyle name="40% - Accent4 10 2 4 2" xfId="34746" xr:uid="{00000000-0005-0000-0000-00004C780000}"/>
    <cellStyle name="40% - Accent4 10 2 5" xfId="23654" xr:uid="{00000000-0005-0000-0000-00004D780000}"/>
    <cellStyle name="40% - Accent4 10 3" xfId="4118" xr:uid="{00000000-0005-0000-0000-00004E780000}"/>
    <cellStyle name="40% - Accent4 10 3 2" xfId="8701" xr:uid="{00000000-0005-0000-0000-00004F780000}"/>
    <cellStyle name="40% - Accent4 10 3 2 2" xfId="19798" xr:uid="{00000000-0005-0000-0000-000050780000}"/>
    <cellStyle name="40% - Accent4 10 3 2 2 2" xfId="42062" xr:uid="{00000000-0005-0000-0000-000051780000}"/>
    <cellStyle name="40% - Accent4 10 3 2 3" xfId="30970" xr:uid="{00000000-0005-0000-0000-000052780000}"/>
    <cellStyle name="40% - Accent4 10 3 3" xfId="15215" xr:uid="{00000000-0005-0000-0000-000053780000}"/>
    <cellStyle name="40% - Accent4 10 3 3 2" xfId="37480" xr:uid="{00000000-0005-0000-0000-000054780000}"/>
    <cellStyle name="40% - Accent4 10 3 4" xfId="26388" xr:uid="{00000000-0005-0000-0000-000055780000}"/>
    <cellStyle name="40% - Accent4 10 4" xfId="2309" xr:uid="{00000000-0005-0000-0000-000056780000}"/>
    <cellStyle name="40% - Accent4 10 4 2" xfId="6892" xr:uid="{00000000-0005-0000-0000-000057780000}"/>
    <cellStyle name="40% - Accent4 10 4 2 2" xfId="17989" xr:uid="{00000000-0005-0000-0000-000058780000}"/>
    <cellStyle name="40% - Accent4 10 4 2 2 2" xfId="40253" xr:uid="{00000000-0005-0000-0000-000059780000}"/>
    <cellStyle name="40% - Accent4 10 4 2 3" xfId="29161" xr:uid="{00000000-0005-0000-0000-00005A780000}"/>
    <cellStyle name="40% - Accent4 10 4 3" xfId="13406" xr:uid="{00000000-0005-0000-0000-00005B780000}"/>
    <cellStyle name="40% - Accent4 10 4 3 2" xfId="35671" xr:uid="{00000000-0005-0000-0000-00005C780000}"/>
    <cellStyle name="40% - Accent4 10 4 4" xfId="24579" xr:uid="{00000000-0005-0000-0000-00005D780000}"/>
    <cellStyle name="40% - Accent4 10 5" xfId="5043" xr:uid="{00000000-0005-0000-0000-00005E780000}"/>
    <cellStyle name="40% - Accent4 10 5 2" xfId="16140" xr:uid="{00000000-0005-0000-0000-00005F780000}"/>
    <cellStyle name="40% - Accent4 10 5 2 2" xfId="38404" xr:uid="{00000000-0005-0000-0000-000060780000}"/>
    <cellStyle name="40% - Accent4 10 5 3" xfId="27312" xr:uid="{00000000-0005-0000-0000-000061780000}"/>
    <cellStyle name="40% - Accent4 10 6" xfId="452" xr:uid="{00000000-0005-0000-0000-000062780000}"/>
    <cellStyle name="40% - Accent4 10 6 2" xfId="11568" xr:uid="{00000000-0005-0000-0000-000063780000}"/>
    <cellStyle name="40% - Accent4 10 6 2 2" xfId="33834" xr:uid="{00000000-0005-0000-0000-000064780000}"/>
    <cellStyle name="40% - Accent4 10 6 3" xfId="22742" xr:uid="{00000000-0005-0000-0000-000065780000}"/>
    <cellStyle name="40% - Accent4 10 7" xfId="11345" xr:uid="{00000000-0005-0000-0000-000066780000}"/>
    <cellStyle name="40% - Accent4 10 7 2" xfId="33611" xr:uid="{00000000-0005-0000-0000-000067780000}"/>
    <cellStyle name="40% - Accent4 10 8" xfId="22519" xr:uid="{00000000-0005-0000-0000-000068780000}"/>
    <cellStyle name="40% - Accent4 100" xfId="9976" xr:uid="{00000000-0005-0000-0000-000069780000}"/>
    <cellStyle name="40% - Accent4 100 2" xfId="21072" xr:uid="{00000000-0005-0000-0000-00006A780000}"/>
    <cellStyle name="40% - Accent4 100 2 2" xfId="43336" xr:uid="{00000000-0005-0000-0000-00006B780000}"/>
    <cellStyle name="40% - Accent4 100 3" xfId="32244" xr:uid="{00000000-0005-0000-0000-00006C780000}"/>
    <cellStyle name="40% - Accent4 101" xfId="9989" xr:uid="{00000000-0005-0000-0000-00006D780000}"/>
    <cellStyle name="40% - Accent4 101 2" xfId="21085" xr:uid="{00000000-0005-0000-0000-00006E780000}"/>
    <cellStyle name="40% - Accent4 101 2 2" xfId="43349" xr:uid="{00000000-0005-0000-0000-00006F780000}"/>
    <cellStyle name="40% - Accent4 101 3" xfId="32257" xr:uid="{00000000-0005-0000-0000-000070780000}"/>
    <cellStyle name="40% - Accent4 102" xfId="10002" xr:uid="{00000000-0005-0000-0000-000071780000}"/>
    <cellStyle name="40% - Accent4 102 2" xfId="21098" xr:uid="{00000000-0005-0000-0000-000072780000}"/>
    <cellStyle name="40% - Accent4 102 2 2" xfId="43362" xr:uid="{00000000-0005-0000-0000-000073780000}"/>
    <cellStyle name="40% - Accent4 102 3" xfId="32270" xr:uid="{00000000-0005-0000-0000-000074780000}"/>
    <cellStyle name="40% - Accent4 103" xfId="10015" xr:uid="{00000000-0005-0000-0000-000075780000}"/>
    <cellStyle name="40% - Accent4 103 2" xfId="21111" xr:uid="{00000000-0005-0000-0000-000076780000}"/>
    <cellStyle name="40% - Accent4 103 2 2" xfId="43375" xr:uid="{00000000-0005-0000-0000-000077780000}"/>
    <cellStyle name="40% - Accent4 103 3" xfId="32283" xr:uid="{00000000-0005-0000-0000-000078780000}"/>
    <cellStyle name="40% - Accent4 104" xfId="10028" xr:uid="{00000000-0005-0000-0000-000079780000}"/>
    <cellStyle name="40% - Accent4 104 2" xfId="21124" xr:uid="{00000000-0005-0000-0000-00007A780000}"/>
    <cellStyle name="40% - Accent4 104 2 2" xfId="43388" xr:uid="{00000000-0005-0000-0000-00007B780000}"/>
    <cellStyle name="40% - Accent4 104 3" xfId="32296" xr:uid="{00000000-0005-0000-0000-00007C780000}"/>
    <cellStyle name="40% - Accent4 105" xfId="10041" xr:uid="{00000000-0005-0000-0000-00007D780000}"/>
    <cellStyle name="40% - Accent4 105 2" xfId="21137" xr:uid="{00000000-0005-0000-0000-00007E780000}"/>
    <cellStyle name="40% - Accent4 105 2 2" xfId="43401" xr:uid="{00000000-0005-0000-0000-00007F780000}"/>
    <cellStyle name="40% - Accent4 105 3" xfId="32309" xr:uid="{00000000-0005-0000-0000-000080780000}"/>
    <cellStyle name="40% - Accent4 106" xfId="10054" xr:uid="{00000000-0005-0000-0000-000081780000}"/>
    <cellStyle name="40% - Accent4 106 2" xfId="21150" xr:uid="{00000000-0005-0000-0000-000082780000}"/>
    <cellStyle name="40% - Accent4 106 2 2" xfId="43414" xr:uid="{00000000-0005-0000-0000-000083780000}"/>
    <cellStyle name="40% - Accent4 106 3" xfId="32322" xr:uid="{00000000-0005-0000-0000-000084780000}"/>
    <cellStyle name="40% - Accent4 107" xfId="10067" xr:uid="{00000000-0005-0000-0000-000085780000}"/>
    <cellStyle name="40% - Accent4 107 2" xfId="21163" xr:uid="{00000000-0005-0000-0000-000086780000}"/>
    <cellStyle name="40% - Accent4 107 2 2" xfId="43427" xr:uid="{00000000-0005-0000-0000-000087780000}"/>
    <cellStyle name="40% - Accent4 107 3" xfId="32335" xr:uid="{00000000-0005-0000-0000-000088780000}"/>
    <cellStyle name="40% - Accent4 108" xfId="10080" xr:uid="{00000000-0005-0000-0000-000089780000}"/>
    <cellStyle name="40% - Accent4 108 2" xfId="21176" xr:uid="{00000000-0005-0000-0000-00008A780000}"/>
    <cellStyle name="40% - Accent4 108 2 2" xfId="43440" xr:uid="{00000000-0005-0000-0000-00008B780000}"/>
    <cellStyle name="40% - Accent4 108 3" xfId="32348" xr:uid="{00000000-0005-0000-0000-00008C780000}"/>
    <cellStyle name="40% - Accent4 109" xfId="10093" xr:uid="{00000000-0005-0000-0000-00008D780000}"/>
    <cellStyle name="40% - Accent4 109 2" xfId="21189" xr:uid="{00000000-0005-0000-0000-00008E780000}"/>
    <cellStyle name="40% - Accent4 109 2 2" xfId="43453" xr:uid="{00000000-0005-0000-0000-00008F780000}"/>
    <cellStyle name="40% - Accent4 109 3" xfId="32361" xr:uid="{00000000-0005-0000-0000-000090780000}"/>
    <cellStyle name="40% - Accent4 11" xfId="237" xr:uid="{00000000-0005-0000-0000-000091780000}"/>
    <cellStyle name="40% - Accent4 11 2" xfId="1389" xr:uid="{00000000-0005-0000-0000-000092780000}"/>
    <cellStyle name="40% - Accent4 11 2 2" xfId="3207" xr:uid="{00000000-0005-0000-0000-000093780000}"/>
    <cellStyle name="40% - Accent4 11 2 2 2" xfId="7790" xr:uid="{00000000-0005-0000-0000-000094780000}"/>
    <cellStyle name="40% - Accent4 11 2 2 2 2" xfId="18887" xr:uid="{00000000-0005-0000-0000-000095780000}"/>
    <cellStyle name="40% - Accent4 11 2 2 2 2 2" xfId="41151" xr:uid="{00000000-0005-0000-0000-000096780000}"/>
    <cellStyle name="40% - Accent4 11 2 2 2 3" xfId="30059" xr:uid="{00000000-0005-0000-0000-000097780000}"/>
    <cellStyle name="40% - Accent4 11 2 2 3" xfId="14304" xr:uid="{00000000-0005-0000-0000-000098780000}"/>
    <cellStyle name="40% - Accent4 11 2 2 3 2" xfId="36569" xr:uid="{00000000-0005-0000-0000-000099780000}"/>
    <cellStyle name="40% - Accent4 11 2 2 4" xfId="25477" xr:uid="{00000000-0005-0000-0000-00009A780000}"/>
    <cellStyle name="40% - Accent4 11 2 3" xfId="5981" xr:uid="{00000000-0005-0000-0000-00009B780000}"/>
    <cellStyle name="40% - Accent4 11 2 3 2" xfId="17078" xr:uid="{00000000-0005-0000-0000-00009C780000}"/>
    <cellStyle name="40% - Accent4 11 2 3 2 2" xfId="39342" xr:uid="{00000000-0005-0000-0000-00009D780000}"/>
    <cellStyle name="40% - Accent4 11 2 3 3" xfId="28250" xr:uid="{00000000-0005-0000-0000-00009E780000}"/>
    <cellStyle name="40% - Accent4 11 2 4" xfId="12494" xr:uid="{00000000-0005-0000-0000-00009F780000}"/>
    <cellStyle name="40% - Accent4 11 2 4 2" xfId="34759" xr:uid="{00000000-0005-0000-0000-0000A0780000}"/>
    <cellStyle name="40% - Accent4 11 2 5" xfId="23667" xr:uid="{00000000-0005-0000-0000-0000A1780000}"/>
    <cellStyle name="40% - Accent4 11 3" xfId="4131" xr:uid="{00000000-0005-0000-0000-0000A2780000}"/>
    <cellStyle name="40% - Accent4 11 3 2" xfId="8714" xr:uid="{00000000-0005-0000-0000-0000A3780000}"/>
    <cellStyle name="40% - Accent4 11 3 2 2" xfId="19811" xr:uid="{00000000-0005-0000-0000-0000A4780000}"/>
    <cellStyle name="40% - Accent4 11 3 2 2 2" xfId="42075" xr:uid="{00000000-0005-0000-0000-0000A5780000}"/>
    <cellStyle name="40% - Accent4 11 3 2 3" xfId="30983" xr:uid="{00000000-0005-0000-0000-0000A6780000}"/>
    <cellStyle name="40% - Accent4 11 3 3" xfId="15228" xr:uid="{00000000-0005-0000-0000-0000A7780000}"/>
    <cellStyle name="40% - Accent4 11 3 3 2" xfId="37493" xr:uid="{00000000-0005-0000-0000-0000A8780000}"/>
    <cellStyle name="40% - Accent4 11 3 4" xfId="26401" xr:uid="{00000000-0005-0000-0000-0000A9780000}"/>
    <cellStyle name="40% - Accent4 11 4" xfId="2322" xr:uid="{00000000-0005-0000-0000-0000AA780000}"/>
    <cellStyle name="40% - Accent4 11 4 2" xfId="6905" xr:uid="{00000000-0005-0000-0000-0000AB780000}"/>
    <cellStyle name="40% - Accent4 11 4 2 2" xfId="18002" xr:uid="{00000000-0005-0000-0000-0000AC780000}"/>
    <cellStyle name="40% - Accent4 11 4 2 2 2" xfId="40266" xr:uid="{00000000-0005-0000-0000-0000AD780000}"/>
    <cellStyle name="40% - Accent4 11 4 2 3" xfId="29174" xr:uid="{00000000-0005-0000-0000-0000AE780000}"/>
    <cellStyle name="40% - Accent4 11 4 3" xfId="13419" xr:uid="{00000000-0005-0000-0000-0000AF780000}"/>
    <cellStyle name="40% - Accent4 11 4 3 2" xfId="35684" xr:uid="{00000000-0005-0000-0000-0000B0780000}"/>
    <cellStyle name="40% - Accent4 11 4 4" xfId="24592" xr:uid="{00000000-0005-0000-0000-0000B1780000}"/>
    <cellStyle name="40% - Accent4 11 5" xfId="5056" xr:uid="{00000000-0005-0000-0000-0000B2780000}"/>
    <cellStyle name="40% - Accent4 11 5 2" xfId="16153" xr:uid="{00000000-0005-0000-0000-0000B3780000}"/>
    <cellStyle name="40% - Accent4 11 5 2 2" xfId="38417" xr:uid="{00000000-0005-0000-0000-0000B4780000}"/>
    <cellStyle name="40% - Accent4 11 5 3" xfId="27325" xr:uid="{00000000-0005-0000-0000-0000B5780000}"/>
    <cellStyle name="40% - Accent4 11 6" xfId="465" xr:uid="{00000000-0005-0000-0000-0000B6780000}"/>
    <cellStyle name="40% - Accent4 11 6 2" xfId="11581" xr:uid="{00000000-0005-0000-0000-0000B7780000}"/>
    <cellStyle name="40% - Accent4 11 6 2 2" xfId="33847" xr:uid="{00000000-0005-0000-0000-0000B8780000}"/>
    <cellStyle name="40% - Accent4 11 6 3" xfId="22755" xr:uid="{00000000-0005-0000-0000-0000B9780000}"/>
    <cellStyle name="40% - Accent4 11 7" xfId="11358" xr:uid="{00000000-0005-0000-0000-0000BA780000}"/>
    <cellStyle name="40% - Accent4 11 7 2" xfId="33624" xr:uid="{00000000-0005-0000-0000-0000BB780000}"/>
    <cellStyle name="40% - Accent4 11 8" xfId="22532" xr:uid="{00000000-0005-0000-0000-0000BC780000}"/>
    <cellStyle name="40% - Accent4 110" xfId="10106" xr:uid="{00000000-0005-0000-0000-0000BD780000}"/>
    <cellStyle name="40% - Accent4 110 2" xfId="21202" xr:uid="{00000000-0005-0000-0000-0000BE780000}"/>
    <cellStyle name="40% - Accent4 110 2 2" xfId="43466" xr:uid="{00000000-0005-0000-0000-0000BF780000}"/>
    <cellStyle name="40% - Accent4 110 3" xfId="32374" xr:uid="{00000000-0005-0000-0000-0000C0780000}"/>
    <cellStyle name="40% - Accent4 111" xfId="10119" xr:uid="{00000000-0005-0000-0000-0000C1780000}"/>
    <cellStyle name="40% - Accent4 111 2" xfId="21215" xr:uid="{00000000-0005-0000-0000-0000C2780000}"/>
    <cellStyle name="40% - Accent4 111 2 2" xfId="43479" xr:uid="{00000000-0005-0000-0000-0000C3780000}"/>
    <cellStyle name="40% - Accent4 111 3" xfId="32387" xr:uid="{00000000-0005-0000-0000-0000C4780000}"/>
    <cellStyle name="40% - Accent4 112" xfId="10132" xr:uid="{00000000-0005-0000-0000-0000C5780000}"/>
    <cellStyle name="40% - Accent4 112 2" xfId="21228" xr:uid="{00000000-0005-0000-0000-0000C6780000}"/>
    <cellStyle name="40% - Accent4 112 2 2" xfId="43492" xr:uid="{00000000-0005-0000-0000-0000C7780000}"/>
    <cellStyle name="40% - Accent4 112 3" xfId="32400" xr:uid="{00000000-0005-0000-0000-0000C8780000}"/>
    <cellStyle name="40% - Accent4 113" xfId="10145" xr:uid="{00000000-0005-0000-0000-0000C9780000}"/>
    <cellStyle name="40% - Accent4 113 2" xfId="21241" xr:uid="{00000000-0005-0000-0000-0000CA780000}"/>
    <cellStyle name="40% - Accent4 113 2 2" xfId="43505" xr:uid="{00000000-0005-0000-0000-0000CB780000}"/>
    <cellStyle name="40% - Accent4 113 3" xfId="32413" xr:uid="{00000000-0005-0000-0000-0000CC780000}"/>
    <cellStyle name="40% - Accent4 114" xfId="10158" xr:uid="{00000000-0005-0000-0000-0000CD780000}"/>
    <cellStyle name="40% - Accent4 114 2" xfId="21254" xr:uid="{00000000-0005-0000-0000-0000CE780000}"/>
    <cellStyle name="40% - Accent4 114 2 2" xfId="43518" xr:uid="{00000000-0005-0000-0000-0000CF780000}"/>
    <cellStyle name="40% - Accent4 114 3" xfId="32426" xr:uid="{00000000-0005-0000-0000-0000D0780000}"/>
    <cellStyle name="40% - Accent4 115" xfId="10171" xr:uid="{00000000-0005-0000-0000-0000D1780000}"/>
    <cellStyle name="40% - Accent4 115 2" xfId="21267" xr:uid="{00000000-0005-0000-0000-0000D2780000}"/>
    <cellStyle name="40% - Accent4 115 2 2" xfId="43531" xr:uid="{00000000-0005-0000-0000-0000D3780000}"/>
    <cellStyle name="40% - Accent4 115 3" xfId="32439" xr:uid="{00000000-0005-0000-0000-0000D4780000}"/>
    <cellStyle name="40% - Accent4 116" xfId="10184" xr:uid="{00000000-0005-0000-0000-0000D5780000}"/>
    <cellStyle name="40% - Accent4 116 2" xfId="21280" xr:uid="{00000000-0005-0000-0000-0000D6780000}"/>
    <cellStyle name="40% - Accent4 116 2 2" xfId="43544" xr:uid="{00000000-0005-0000-0000-0000D7780000}"/>
    <cellStyle name="40% - Accent4 116 3" xfId="32452" xr:uid="{00000000-0005-0000-0000-0000D8780000}"/>
    <cellStyle name="40% - Accent4 117" xfId="10197" xr:uid="{00000000-0005-0000-0000-0000D9780000}"/>
    <cellStyle name="40% - Accent4 117 2" xfId="21293" xr:uid="{00000000-0005-0000-0000-0000DA780000}"/>
    <cellStyle name="40% - Accent4 117 2 2" xfId="43557" xr:uid="{00000000-0005-0000-0000-0000DB780000}"/>
    <cellStyle name="40% - Accent4 117 3" xfId="32465" xr:uid="{00000000-0005-0000-0000-0000DC780000}"/>
    <cellStyle name="40% - Accent4 118" xfId="10210" xr:uid="{00000000-0005-0000-0000-0000DD780000}"/>
    <cellStyle name="40% - Accent4 118 2" xfId="21306" xr:uid="{00000000-0005-0000-0000-0000DE780000}"/>
    <cellStyle name="40% - Accent4 118 2 2" xfId="43570" xr:uid="{00000000-0005-0000-0000-0000DF780000}"/>
    <cellStyle name="40% - Accent4 118 3" xfId="32478" xr:uid="{00000000-0005-0000-0000-0000E0780000}"/>
    <cellStyle name="40% - Accent4 119" xfId="10223" xr:uid="{00000000-0005-0000-0000-0000E1780000}"/>
    <cellStyle name="40% - Accent4 119 2" xfId="21319" xr:uid="{00000000-0005-0000-0000-0000E2780000}"/>
    <cellStyle name="40% - Accent4 119 2 2" xfId="43583" xr:uid="{00000000-0005-0000-0000-0000E3780000}"/>
    <cellStyle name="40% - Accent4 119 3" xfId="32491" xr:uid="{00000000-0005-0000-0000-0000E4780000}"/>
    <cellStyle name="40% - Accent4 12" xfId="250" xr:uid="{00000000-0005-0000-0000-0000E5780000}"/>
    <cellStyle name="40% - Accent4 12 2" xfId="1402" xr:uid="{00000000-0005-0000-0000-0000E6780000}"/>
    <cellStyle name="40% - Accent4 12 2 2" xfId="3220" xr:uid="{00000000-0005-0000-0000-0000E7780000}"/>
    <cellStyle name="40% - Accent4 12 2 2 2" xfId="7803" xr:uid="{00000000-0005-0000-0000-0000E8780000}"/>
    <cellStyle name="40% - Accent4 12 2 2 2 2" xfId="18900" xr:uid="{00000000-0005-0000-0000-0000E9780000}"/>
    <cellStyle name="40% - Accent4 12 2 2 2 2 2" xfId="41164" xr:uid="{00000000-0005-0000-0000-0000EA780000}"/>
    <cellStyle name="40% - Accent4 12 2 2 2 3" xfId="30072" xr:uid="{00000000-0005-0000-0000-0000EB780000}"/>
    <cellStyle name="40% - Accent4 12 2 2 3" xfId="14317" xr:uid="{00000000-0005-0000-0000-0000EC780000}"/>
    <cellStyle name="40% - Accent4 12 2 2 3 2" xfId="36582" xr:uid="{00000000-0005-0000-0000-0000ED780000}"/>
    <cellStyle name="40% - Accent4 12 2 2 4" xfId="25490" xr:uid="{00000000-0005-0000-0000-0000EE780000}"/>
    <cellStyle name="40% - Accent4 12 2 3" xfId="5994" xr:uid="{00000000-0005-0000-0000-0000EF780000}"/>
    <cellStyle name="40% - Accent4 12 2 3 2" xfId="17091" xr:uid="{00000000-0005-0000-0000-0000F0780000}"/>
    <cellStyle name="40% - Accent4 12 2 3 2 2" xfId="39355" xr:uid="{00000000-0005-0000-0000-0000F1780000}"/>
    <cellStyle name="40% - Accent4 12 2 3 3" xfId="28263" xr:uid="{00000000-0005-0000-0000-0000F2780000}"/>
    <cellStyle name="40% - Accent4 12 2 4" xfId="12507" xr:uid="{00000000-0005-0000-0000-0000F3780000}"/>
    <cellStyle name="40% - Accent4 12 2 4 2" xfId="34772" xr:uid="{00000000-0005-0000-0000-0000F4780000}"/>
    <cellStyle name="40% - Accent4 12 2 5" xfId="23680" xr:uid="{00000000-0005-0000-0000-0000F5780000}"/>
    <cellStyle name="40% - Accent4 12 3" xfId="4144" xr:uid="{00000000-0005-0000-0000-0000F6780000}"/>
    <cellStyle name="40% - Accent4 12 3 2" xfId="8727" xr:uid="{00000000-0005-0000-0000-0000F7780000}"/>
    <cellStyle name="40% - Accent4 12 3 2 2" xfId="19824" xr:uid="{00000000-0005-0000-0000-0000F8780000}"/>
    <cellStyle name="40% - Accent4 12 3 2 2 2" xfId="42088" xr:uid="{00000000-0005-0000-0000-0000F9780000}"/>
    <cellStyle name="40% - Accent4 12 3 2 3" xfId="30996" xr:uid="{00000000-0005-0000-0000-0000FA780000}"/>
    <cellStyle name="40% - Accent4 12 3 3" xfId="15241" xr:uid="{00000000-0005-0000-0000-0000FB780000}"/>
    <cellStyle name="40% - Accent4 12 3 3 2" xfId="37506" xr:uid="{00000000-0005-0000-0000-0000FC780000}"/>
    <cellStyle name="40% - Accent4 12 3 4" xfId="26414" xr:uid="{00000000-0005-0000-0000-0000FD780000}"/>
    <cellStyle name="40% - Accent4 12 4" xfId="2335" xr:uid="{00000000-0005-0000-0000-0000FE780000}"/>
    <cellStyle name="40% - Accent4 12 4 2" xfId="6918" xr:uid="{00000000-0005-0000-0000-0000FF780000}"/>
    <cellStyle name="40% - Accent4 12 4 2 2" xfId="18015" xr:uid="{00000000-0005-0000-0000-000000790000}"/>
    <cellStyle name="40% - Accent4 12 4 2 2 2" xfId="40279" xr:uid="{00000000-0005-0000-0000-000001790000}"/>
    <cellStyle name="40% - Accent4 12 4 2 3" xfId="29187" xr:uid="{00000000-0005-0000-0000-000002790000}"/>
    <cellStyle name="40% - Accent4 12 4 3" xfId="13432" xr:uid="{00000000-0005-0000-0000-000003790000}"/>
    <cellStyle name="40% - Accent4 12 4 3 2" xfId="35697" xr:uid="{00000000-0005-0000-0000-000004790000}"/>
    <cellStyle name="40% - Accent4 12 4 4" xfId="24605" xr:uid="{00000000-0005-0000-0000-000005790000}"/>
    <cellStyle name="40% - Accent4 12 5" xfId="5069" xr:uid="{00000000-0005-0000-0000-000006790000}"/>
    <cellStyle name="40% - Accent4 12 5 2" xfId="16166" xr:uid="{00000000-0005-0000-0000-000007790000}"/>
    <cellStyle name="40% - Accent4 12 5 2 2" xfId="38430" xr:uid="{00000000-0005-0000-0000-000008790000}"/>
    <cellStyle name="40% - Accent4 12 5 3" xfId="27338" xr:uid="{00000000-0005-0000-0000-000009790000}"/>
    <cellStyle name="40% - Accent4 12 6" xfId="478" xr:uid="{00000000-0005-0000-0000-00000A790000}"/>
    <cellStyle name="40% - Accent4 12 6 2" xfId="11594" xr:uid="{00000000-0005-0000-0000-00000B790000}"/>
    <cellStyle name="40% - Accent4 12 6 2 2" xfId="33860" xr:uid="{00000000-0005-0000-0000-00000C790000}"/>
    <cellStyle name="40% - Accent4 12 6 3" xfId="22768" xr:uid="{00000000-0005-0000-0000-00000D790000}"/>
    <cellStyle name="40% - Accent4 12 7" xfId="11371" xr:uid="{00000000-0005-0000-0000-00000E790000}"/>
    <cellStyle name="40% - Accent4 12 7 2" xfId="33637" xr:uid="{00000000-0005-0000-0000-00000F790000}"/>
    <cellStyle name="40% - Accent4 12 8" xfId="22545" xr:uid="{00000000-0005-0000-0000-000010790000}"/>
    <cellStyle name="40% - Accent4 120" xfId="10236" xr:uid="{00000000-0005-0000-0000-000011790000}"/>
    <cellStyle name="40% - Accent4 120 2" xfId="21332" xr:uid="{00000000-0005-0000-0000-000012790000}"/>
    <cellStyle name="40% - Accent4 120 2 2" xfId="43596" xr:uid="{00000000-0005-0000-0000-000013790000}"/>
    <cellStyle name="40% - Accent4 120 3" xfId="32504" xr:uid="{00000000-0005-0000-0000-000014790000}"/>
    <cellStyle name="40% - Accent4 121" xfId="10249" xr:uid="{00000000-0005-0000-0000-000015790000}"/>
    <cellStyle name="40% - Accent4 121 2" xfId="21345" xr:uid="{00000000-0005-0000-0000-000016790000}"/>
    <cellStyle name="40% - Accent4 121 2 2" xfId="43609" xr:uid="{00000000-0005-0000-0000-000017790000}"/>
    <cellStyle name="40% - Accent4 121 3" xfId="32517" xr:uid="{00000000-0005-0000-0000-000018790000}"/>
    <cellStyle name="40% - Accent4 122" xfId="10275" xr:uid="{00000000-0005-0000-0000-000019790000}"/>
    <cellStyle name="40% - Accent4 122 2" xfId="21371" xr:uid="{00000000-0005-0000-0000-00001A790000}"/>
    <cellStyle name="40% - Accent4 122 2 2" xfId="43635" xr:uid="{00000000-0005-0000-0000-00001B790000}"/>
    <cellStyle name="40% - Accent4 122 3" xfId="32543" xr:uid="{00000000-0005-0000-0000-00001C790000}"/>
    <cellStyle name="40% - Accent4 123" xfId="10301" xr:uid="{00000000-0005-0000-0000-00001D790000}"/>
    <cellStyle name="40% - Accent4 123 2" xfId="21397" xr:uid="{00000000-0005-0000-0000-00001E790000}"/>
    <cellStyle name="40% - Accent4 123 2 2" xfId="43661" xr:uid="{00000000-0005-0000-0000-00001F790000}"/>
    <cellStyle name="40% - Accent4 123 3" xfId="32569" xr:uid="{00000000-0005-0000-0000-000020790000}"/>
    <cellStyle name="40% - Accent4 124" xfId="10314" xr:uid="{00000000-0005-0000-0000-000021790000}"/>
    <cellStyle name="40% - Accent4 124 2" xfId="21410" xr:uid="{00000000-0005-0000-0000-000022790000}"/>
    <cellStyle name="40% - Accent4 124 2 2" xfId="43674" xr:uid="{00000000-0005-0000-0000-000023790000}"/>
    <cellStyle name="40% - Accent4 124 3" xfId="32582" xr:uid="{00000000-0005-0000-0000-000024790000}"/>
    <cellStyle name="40% - Accent4 125" xfId="10327" xr:uid="{00000000-0005-0000-0000-000025790000}"/>
    <cellStyle name="40% - Accent4 125 2" xfId="21423" xr:uid="{00000000-0005-0000-0000-000026790000}"/>
    <cellStyle name="40% - Accent4 125 2 2" xfId="43687" xr:uid="{00000000-0005-0000-0000-000027790000}"/>
    <cellStyle name="40% - Accent4 125 3" xfId="32595" xr:uid="{00000000-0005-0000-0000-000028790000}"/>
    <cellStyle name="40% - Accent4 126" xfId="10353" xr:uid="{00000000-0005-0000-0000-000029790000}"/>
    <cellStyle name="40% - Accent4 126 2" xfId="21449" xr:uid="{00000000-0005-0000-0000-00002A790000}"/>
    <cellStyle name="40% - Accent4 126 2 2" xfId="43713" xr:uid="{00000000-0005-0000-0000-00002B790000}"/>
    <cellStyle name="40% - Accent4 126 3" xfId="32621" xr:uid="{00000000-0005-0000-0000-00002C790000}"/>
    <cellStyle name="40% - Accent4 127" xfId="10379" xr:uid="{00000000-0005-0000-0000-00002D790000}"/>
    <cellStyle name="40% - Accent4 127 2" xfId="21475" xr:uid="{00000000-0005-0000-0000-00002E790000}"/>
    <cellStyle name="40% - Accent4 127 2 2" xfId="43739" xr:uid="{00000000-0005-0000-0000-00002F790000}"/>
    <cellStyle name="40% - Accent4 127 3" xfId="32647" xr:uid="{00000000-0005-0000-0000-000030790000}"/>
    <cellStyle name="40% - Accent4 128" xfId="10405" xr:uid="{00000000-0005-0000-0000-000031790000}"/>
    <cellStyle name="40% - Accent4 128 2" xfId="21501" xr:uid="{00000000-0005-0000-0000-000032790000}"/>
    <cellStyle name="40% - Accent4 128 2 2" xfId="43765" xr:uid="{00000000-0005-0000-0000-000033790000}"/>
    <cellStyle name="40% - Accent4 128 3" xfId="32673" xr:uid="{00000000-0005-0000-0000-000034790000}"/>
    <cellStyle name="40% - Accent4 129" xfId="10431" xr:uid="{00000000-0005-0000-0000-000035790000}"/>
    <cellStyle name="40% - Accent4 129 2" xfId="21527" xr:uid="{00000000-0005-0000-0000-000036790000}"/>
    <cellStyle name="40% - Accent4 129 2 2" xfId="43791" xr:uid="{00000000-0005-0000-0000-000037790000}"/>
    <cellStyle name="40% - Accent4 129 3" xfId="32699" xr:uid="{00000000-0005-0000-0000-000038790000}"/>
    <cellStyle name="40% - Accent4 13" xfId="263" xr:uid="{00000000-0005-0000-0000-000039790000}"/>
    <cellStyle name="40% - Accent4 13 2" xfId="1415" xr:uid="{00000000-0005-0000-0000-00003A790000}"/>
    <cellStyle name="40% - Accent4 13 2 2" xfId="3233" xr:uid="{00000000-0005-0000-0000-00003B790000}"/>
    <cellStyle name="40% - Accent4 13 2 2 2" xfId="7816" xr:uid="{00000000-0005-0000-0000-00003C790000}"/>
    <cellStyle name="40% - Accent4 13 2 2 2 2" xfId="18913" xr:uid="{00000000-0005-0000-0000-00003D790000}"/>
    <cellStyle name="40% - Accent4 13 2 2 2 2 2" xfId="41177" xr:uid="{00000000-0005-0000-0000-00003E790000}"/>
    <cellStyle name="40% - Accent4 13 2 2 2 3" xfId="30085" xr:uid="{00000000-0005-0000-0000-00003F790000}"/>
    <cellStyle name="40% - Accent4 13 2 2 3" xfId="14330" xr:uid="{00000000-0005-0000-0000-000040790000}"/>
    <cellStyle name="40% - Accent4 13 2 2 3 2" xfId="36595" xr:uid="{00000000-0005-0000-0000-000041790000}"/>
    <cellStyle name="40% - Accent4 13 2 2 4" xfId="25503" xr:uid="{00000000-0005-0000-0000-000042790000}"/>
    <cellStyle name="40% - Accent4 13 2 3" xfId="6007" xr:uid="{00000000-0005-0000-0000-000043790000}"/>
    <cellStyle name="40% - Accent4 13 2 3 2" xfId="17104" xr:uid="{00000000-0005-0000-0000-000044790000}"/>
    <cellStyle name="40% - Accent4 13 2 3 2 2" xfId="39368" xr:uid="{00000000-0005-0000-0000-000045790000}"/>
    <cellStyle name="40% - Accent4 13 2 3 3" xfId="28276" xr:uid="{00000000-0005-0000-0000-000046790000}"/>
    <cellStyle name="40% - Accent4 13 2 4" xfId="12520" xr:uid="{00000000-0005-0000-0000-000047790000}"/>
    <cellStyle name="40% - Accent4 13 2 4 2" xfId="34785" xr:uid="{00000000-0005-0000-0000-000048790000}"/>
    <cellStyle name="40% - Accent4 13 2 5" xfId="23693" xr:uid="{00000000-0005-0000-0000-000049790000}"/>
    <cellStyle name="40% - Accent4 13 3" xfId="4157" xr:uid="{00000000-0005-0000-0000-00004A790000}"/>
    <cellStyle name="40% - Accent4 13 3 2" xfId="8740" xr:uid="{00000000-0005-0000-0000-00004B790000}"/>
    <cellStyle name="40% - Accent4 13 3 2 2" xfId="19837" xr:uid="{00000000-0005-0000-0000-00004C790000}"/>
    <cellStyle name="40% - Accent4 13 3 2 2 2" xfId="42101" xr:uid="{00000000-0005-0000-0000-00004D790000}"/>
    <cellStyle name="40% - Accent4 13 3 2 3" xfId="31009" xr:uid="{00000000-0005-0000-0000-00004E790000}"/>
    <cellStyle name="40% - Accent4 13 3 3" xfId="15254" xr:uid="{00000000-0005-0000-0000-00004F790000}"/>
    <cellStyle name="40% - Accent4 13 3 3 2" xfId="37519" xr:uid="{00000000-0005-0000-0000-000050790000}"/>
    <cellStyle name="40% - Accent4 13 3 4" xfId="26427" xr:uid="{00000000-0005-0000-0000-000051790000}"/>
    <cellStyle name="40% - Accent4 13 4" xfId="2348" xr:uid="{00000000-0005-0000-0000-000052790000}"/>
    <cellStyle name="40% - Accent4 13 4 2" xfId="6931" xr:uid="{00000000-0005-0000-0000-000053790000}"/>
    <cellStyle name="40% - Accent4 13 4 2 2" xfId="18028" xr:uid="{00000000-0005-0000-0000-000054790000}"/>
    <cellStyle name="40% - Accent4 13 4 2 2 2" xfId="40292" xr:uid="{00000000-0005-0000-0000-000055790000}"/>
    <cellStyle name="40% - Accent4 13 4 2 3" xfId="29200" xr:uid="{00000000-0005-0000-0000-000056790000}"/>
    <cellStyle name="40% - Accent4 13 4 3" xfId="13445" xr:uid="{00000000-0005-0000-0000-000057790000}"/>
    <cellStyle name="40% - Accent4 13 4 3 2" xfId="35710" xr:uid="{00000000-0005-0000-0000-000058790000}"/>
    <cellStyle name="40% - Accent4 13 4 4" xfId="24618" xr:uid="{00000000-0005-0000-0000-000059790000}"/>
    <cellStyle name="40% - Accent4 13 5" xfId="5082" xr:uid="{00000000-0005-0000-0000-00005A790000}"/>
    <cellStyle name="40% - Accent4 13 5 2" xfId="16179" xr:uid="{00000000-0005-0000-0000-00005B790000}"/>
    <cellStyle name="40% - Accent4 13 5 2 2" xfId="38443" xr:uid="{00000000-0005-0000-0000-00005C790000}"/>
    <cellStyle name="40% - Accent4 13 5 3" xfId="27351" xr:uid="{00000000-0005-0000-0000-00005D790000}"/>
    <cellStyle name="40% - Accent4 13 6" xfId="491" xr:uid="{00000000-0005-0000-0000-00005E790000}"/>
    <cellStyle name="40% - Accent4 13 6 2" xfId="11607" xr:uid="{00000000-0005-0000-0000-00005F790000}"/>
    <cellStyle name="40% - Accent4 13 6 2 2" xfId="33873" xr:uid="{00000000-0005-0000-0000-000060790000}"/>
    <cellStyle name="40% - Accent4 13 6 3" xfId="22781" xr:uid="{00000000-0005-0000-0000-000061790000}"/>
    <cellStyle name="40% - Accent4 13 7" xfId="11384" xr:uid="{00000000-0005-0000-0000-000062790000}"/>
    <cellStyle name="40% - Accent4 13 7 2" xfId="33650" xr:uid="{00000000-0005-0000-0000-000063790000}"/>
    <cellStyle name="40% - Accent4 13 8" xfId="22558" xr:uid="{00000000-0005-0000-0000-000064790000}"/>
    <cellStyle name="40% - Accent4 130" xfId="10457" xr:uid="{00000000-0005-0000-0000-000065790000}"/>
    <cellStyle name="40% - Accent4 130 2" xfId="21553" xr:uid="{00000000-0005-0000-0000-000066790000}"/>
    <cellStyle name="40% - Accent4 130 2 2" xfId="43817" xr:uid="{00000000-0005-0000-0000-000067790000}"/>
    <cellStyle name="40% - Accent4 130 3" xfId="32725" xr:uid="{00000000-0005-0000-0000-000068790000}"/>
    <cellStyle name="40% - Accent4 131" xfId="10483" xr:uid="{00000000-0005-0000-0000-000069790000}"/>
    <cellStyle name="40% - Accent4 131 2" xfId="21579" xr:uid="{00000000-0005-0000-0000-00006A790000}"/>
    <cellStyle name="40% - Accent4 131 2 2" xfId="43843" xr:uid="{00000000-0005-0000-0000-00006B790000}"/>
    <cellStyle name="40% - Accent4 131 3" xfId="32751" xr:uid="{00000000-0005-0000-0000-00006C790000}"/>
    <cellStyle name="40% - Accent4 132" xfId="10509" xr:uid="{00000000-0005-0000-0000-00006D790000}"/>
    <cellStyle name="40% - Accent4 132 2" xfId="21605" xr:uid="{00000000-0005-0000-0000-00006E790000}"/>
    <cellStyle name="40% - Accent4 132 2 2" xfId="43869" xr:uid="{00000000-0005-0000-0000-00006F790000}"/>
    <cellStyle name="40% - Accent4 132 3" xfId="32777" xr:uid="{00000000-0005-0000-0000-000070790000}"/>
    <cellStyle name="40% - Accent4 133" xfId="10535" xr:uid="{00000000-0005-0000-0000-000071790000}"/>
    <cellStyle name="40% - Accent4 133 2" xfId="21631" xr:uid="{00000000-0005-0000-0000-000072790000}"/>
    <cellStyle name="40% - Accent4 133 2 2" xfId="43895" xr:uid="{00000000-0005-0000-0000-000073790000}"/>
    <cellStyle name="40% - Accent4 133 3" xfId="32803" xr:uid="{00000000-0005-0000-0000-000074790000}"/>
    <cellStyle name="40% - Accent4 134" xfId="10548" xr:uid="{00000000-0005-0000-0000-000075790000}"/>
    <cellStyle name="40% - Accent4 134 2" xfId="21644" xr:uid="{00000000-0005-0000-0000-000076790000}"/>
    <cellStyle name="40% - Accent4 134 2 2" xfId="43908" xr:uid="{00000000-0005-0000-0000-000077790000}"/>
    <cellStyle name="40% - Accent4 134 3" xfId="32816" xr:uid="{00000000-0005-0000-0000-000078790000}"/>
    <cellStyle name="40% - Accent4 135" xfId="10561" xr:uid="{00000000-0005-0000-0000-000079790000}"/>
    <cellStyle name="40% - Accent4 135 2" xfId="21657" xr:uid="{00000000-0005-0000-0000-00007A790000}"/>
    <cellStyle name="40% - Accent4 135 2 2" xfId="43921" xr:uid="{00000000-0005-0000-0000-00007B790000}"/>
    <cellStyle name="40% - Accent4 135 3" xfId="32829" xr:uid="{00000000-0005-0000-0000-00007C790000}"/>
    <cellStyle name="40% - Accent4 136" xfId="10574" xr:uid="{00000000-0005-0000-0000-00007D790000}"/>
    <cellStyle name="40% - Accent4 136 2" xfId="21670" xr:uid="{00000000-0005-0000-0000-00007E790000}"/>
    <cellStyle name="40% - Accent4 136 2 2" xfId="43934" xr:uid="{00000000-0005-0000-0000-00007F790000}"/>
    <cellStyle name="40% - Accent4 136 3" xfId="32842" xr:uid="{00000000-0005-0000-0000-000080790000}"/>
    <cellStyle name="40% - Accent4 137" xfId="10587" xr:uid="{00000000-0005-0000-0000-000081790000}"/>
    <cellStyle name="40% - Accent4 137 2" xfId="21683" xr:uid="{00000000-0005-0000-0000-000082790000}"/>
    <cellStyle name="40% - Accent4 137 2 2" xfId="43947" xr:uid="{00000000-0005-0000-0000-000083790000}"/>
    <cellStyle name="40% - Accent4 137 3" xfId="32855" xr:uid="{00000000-0005-0000-0000-000084790000}"/>
    <cellStyle name="40% - Accent4 138" xfId="10613" xr:uid="{00000000-0005-0000-0000-000085790000}"/>
    <cellStyle name="40% - Accent4 138 2" xfId="21709" xr:uid="{00000000-0005-0000-0000-000086790000}"/>
    <cellStyle name="40% - Accent4 138 2 2" xfId="43973" xr:uid="{00000000-0005-0000-0000-000087790000}"/>
    <cellStyle name="40% - Accent4 138 3" xfId="32881" xr:uid="{00000000-0005-0000-0000-000088790000}"/>
    <cellStyle name="40% - Accent4 139" xfId="10626" xr:uid="{00000000-0005-0000-0000-000089790000}"/>
    <cellStyle name="40% - Accent4 139 2" xfId="21722" xr:uid="{00000000-0005-0000-0000-00008A790000}"/>
    <cellStyle name="40% - Accent4 139 2 2" xfId="43986" xr:uid="{00000000-0005-0000-0000-00008B790000}"/>
    <cellStyle name="40% - Accent4 139 3" xfId="32894" xr:uid="{00000000-0005-0000-0000-00008C790000}"/>
    <cellStyle name="40% - Accent4 14" xfId="302" xr:uid="{00000000-0005-0000-0000-00008D790000}"/>
    <cellStyle name="40% - Accent4 14 2" xfId="1428" xr:uid="{00000000-0005-0000-0000-00008E790000}"/>
    <cellStyle name="40% - Accent4 14 2 2" xfId="3246" xr:uid="{00000000-0005-0000-0000-00008F790000}"/>
    <cellStyle name="40% - Accent4 14 2 2 2" xfId="7829" xr:uid="{00000000-0005-0000-0000-000090790000}"/>
    <cellStyle name="40% - Accent4 14 2 2 2 2" xfId="18926" xr:uid="{00000000-0005-0000-0000-000091790000}"/>
    <cellStyle name="40% - Accent4 14 2 2 2 2 2" xfId="41190" xr:uid="{00000000-0005-0000-0000-000092790000}"/>
    <cellStyle name="40% - Accent4 14 2 2 2 3" xfId="30098" xr:uid="{00000000-0005-0000-0000-000093790000}"/>
    <cellStyle name="40% - Accent4 14 2 2 3" xfId="14343" xr:uid="{00000000-0005-0000-0000-000094790000}"/>
    <cellStyle name="40% - Accent4 14 2 2 3 2" xfId="36608" xr:uid="{00000000-0005-0000-0000-000095790000}"/>
    <cellStyle name="40% - Accent4 14 2 2 4" xfId="25516" xr:uid="{00000000-0005-0000-0000-000096790000}"/>
    <cellStyle name="40% - Accent4 14 2 3" xfId="6020" xr:uid="{00000000-0005-0000-0000-000097790000}"/>
    <cellStyle name="40% - Accent4 14 2 3 2" xfId="17117" xr:uid="{00000000-0005-0000-0000-000098790000}"/>
    <cellStyle name="40% - Accent4 14 2 3 2 2" xfId="39381" xr:uid="{00000000-0005-0000-0000-000099790000}"/>
    <cellStyle name="40% - Accent4 14 2 3 3" xfId="28289" xr:uid="{00000000-0005-0000-0000-00009A790000}"/>
    <cellStyle name="40% - Accent4 14 2 4" xfId="12533" xr:uid="{00000000-0005-0000-0000-00009B790000}"/>
    <cellStyle name="40% - Accent4 14 2 4 2" xfId="34798" xr:uid="{00000000-0005-0000-0000-00009C790000}"/>
    <cellStyle name="40% - Accent4 14 2 5" xfId="23706" xr:uid="{00000000-0005-0000-0000-00009D790000}"/>
    <cellStyle name="40% - Accent4 14 3" xfId="4170" xr:uid="{00000000-0005-0000-0000-00009E790000}"/>
    <cellStyle name="40% - Accent4 14 3 2" xfId="8753" xr:uid="{00000000-0005-0000-0000-00009F790000}"/>
    <cellStyle name="40% - Accent4 14 3 2 2" xfId="19850" xr:uid="{00000000-0005-0000-0000-0000A0790000}"/>
    <cellStyle name="40% - Accent4 14 3 2 2 2" xfId="42114" xr:uid="{00000000-0005-0000-0000-0000A1790000}"/>
    <cellStyle name="40% - Accent4 14 3 2 3" xfId="31022" xr:uid="{00000000-0005-0000-0000-0000A2790000}"/>
    <cellStyle name="40% - Accent4 14 3 3" xfId="15267" xr:uid="{00000000-0005-0000-0000-0000A3790000}"/>
    <cellStyle name="40% - Accent4 14 3 3 2" xfId="37532" xr:uid="{00000000-0005-0000-0000-0000A4790000}"/>
    <cellStyle name="40% - Accent4 14 3 4" xfId="26440" xr:uid="{00000000-0005-0000-0000-0000A5790000}"/>
    <cellStyle name="40% - Accent4 14 4" xfId="2361" xr:uid="{00000000-0005-0000-0000-0000A6790000}"/>
    <cellStyle name="40% - Accent4 14 4 2" xfId="6944" xr:uid="{00000000-0005-0000-0000-0000A7790000}"/>
    <cellStyle name="40% - Accent4 14 4 2 2" xfId="18041" xr:uid="{00000000-0005-0000-0000-0000A8790000}"/>
    <cellStyle name="40% - Accent4 14 4 2 2 2" xfId="40305" xr:uid="{00000000-0005-0000-0000-0000A9790000}"/>
    <cellStyle name="40% - Accent4 14 4 2 3" xfId="29213" xr:uid="{00000000-0005-0000-0000-0000AA790000}"/>
    <cellStyle name="40% - Accent4 14 4 3" xfId="13458" xr:uid="{00000000-0005-0000-0000-0000AB790000}"/>
    <cellStyle name="40% - Accent4 14 4 3 2" xfId="35723" xr:uid="{00000000-0005-0000-0000-0000AC790000}"/>
    <cellStyle name="40% - Accent4 14 4 4" xfId="24631" xr:uid="{00000000-0005-0000-0000-0000AD790000}"/>
    <cellStyle name="40% - Accent4 14 5" xfId="5095" xr:uid="{00000000-0005-0000-0000-0000AE790000}"/>
    <cellStyle name="40% - Accent4 14 5 2" xfId="16192" xr:uid="{00000000-0005-0000-0000-0000AF790000}"/>
    <cellStyle name="40% - Accent4 14 5 2 2" xfId="38456" xr:uid="{00000000-0005-0000-0000-0000B0790000}"/>
    <cellStyle name="40% - Accent4 14 5 3" xfId="27364" xr:uid="{00000000-0005-0000-0000-0000B1790000}"/>
    <cellStyle name="40% - Accent4 14 6" xfId="504" xr:uid="{00000000-0005-0000-0000-0000B2790000}"/>
    <cellStyle name="40% - Accent4 14 6 2" xfId="11620" xr:uid="{00000000-0005-0000-0000-0000B3790000}"/>
    <cellStyle name="40% - Accent4 14 6 2 2" xfId="33886" xr:uid="{00000000-0005-0000-0000-0000B4790000}"/>
    <cellStyle name="40% - Accent4 14 6 3" xfId="22794" xr:uid="{00000000-0005-0000-0000-0000B5790000}"/>
    <cellStyle name="40% - Accent4 14 7" xfId="11423" xr:uid="{00000000-0005-0000-0000-0000B6790000}"/>
    <cellStyle name="40% - Accent4 14 7 2" xfId="33689" xr:uid="{00000000-0005-0000-0000-0000B7790000}"/>
    <cellStyle name="40% - Accent4 14 8" xfId="22597" xr:uid="{00000000-0005-0000-0000-0000B8790000}"/>
    <cellStyle name="40% - Accent4 140" xfId="10639" xr:uid="{00000000-0005-0000-0000-0000B9790000}"/>
    <cellStyle name="40% - Accent4 140 2" xfId="21735" xr:uid="{00000000-0005-0000-0000-0000BA790000}"/>
    <cellStyle name="40% - Accent4 140 2 2" xfId="43999" xr:uid="{00000000-0005-0000-0000-0000BB790000}"/>
    <cellStyle name="40% - Accent4 140 3" xfId="32907" xr:uid="{00000000-0005-0000-0000-0000BC790000}"/>
    <cellStyle name="40% - Accent4 141" xfId="10652" xr:uid="{00000000-0005-0000-0000-0000BD790000}"/>
    <cellStyle name="40% - Accent4 141 2" xfId="21748" xr:uid="{00000000-0005-0000-0000-0000BE790000}"/>
    <cellStyle name="40% - Accent4 141 2 2" xfId="44012" xr:uid="{00000000-0005-0000-0000-0000BF790000}"/>
    <cellStyle name="40% - Accent4 141 3" xfId="32920" xr:uid="{00000000-0005-0000-0000-0000C0790000}"/>
    <cellStyle name="40% - Accent4 142" xfId="10665" xr:uid="{00000000-0005-0000-0000-0000C1790000}"/>
    <cellStyle name="40% - Accent4 142 2" xfId="21761" xr:uid="{00000000-0005-0000-0000-0000C2790000}"/>
    <cellStyle name="40% - Accent4 142 2 2" xfId="44025" xr:uid="{00000000-0005-0000-0000-0000C3790000}"/>
    <cellStyle name="40% - Accent4 142 3" xfId="32933" xr:uid="{00000000-0005-0000-0000-0000C4790000}"/>
    <cellStyle name="40% - Accent4 143" xfId="10678" xr:uid="{00000000-0005-0000-0000-0000C5790000}"/>
    <cellStyle name="40% - Accent4 143 2" xfId="21774" xr:uid="{00000000-0005-0000-0000-0000C6790000}"/>
    <cellStyle name="40% - Accent4 143 2 2" xfId="44038" xr:uid="{00000000-0005-0000-0000-0000C7790000}"/>
    <cellStyle name="40% - Accent4 143 3" xfId="32946" xr:uid="{00000000-0005-0000-0000-0000C8790000}"/>
    <cellStyle name="40% - Accent4 144" xfId="10691" xr:uid="{00000000-0005-0000-0000-0000C9790000}"/>
    <cellStyle name="40% - Accent4 144 2" xfId="21787" xr:uid="{00000000-0005-0000-0000-0000CA790000}"/>
    <cellStyle name="40% - Accent4 144 2 2" xfId="44051" xr:uid="{00000000-0005-0000-0000-0000CB790000}"/>
    <cellStyle name="40% - Accent4 144 3" xfId="32959" xr:uid="{00000000-0005-0000-0000-0000CC790000}"/>
    <cellStyle name="40% - Accent4 145" xfId="10704" xr:uid="{00000000-0005-0000-0000-0000CD790000}"/>
    <cellStyle name="40% - Accent4 145 2" xfId="21800" xr:uid="{00000000-0005-0000-0000-0000CE790000}"/>
    <cellStyle name="40% - Accent4 145 2 2" xfId="44064" xr:uid="{00000000-0005-0000-0000-0000CF790000}"/>
    <cellStyle name="40% - Accent4 145 3" xfId="32972" xr:uid="{00000000-0005-0000-0000-0000D0790000}"/>
    <cellStyle name="40% - Accent4 146" xfId="10717" xr:uid="{00000000-0005-0000-0000-0000D1790000}"/>
    <cellStyle name="40% - Accent4 146 2" xfId="21813" xr:uid="{00000000-0005-0000-0000-0000D2790000}"/>
    <cellStyle name="40% - Accent4 146 2 2" xfId="44077" xr:uid="{00000000-0005-0000-0000-0000D3790000}"/>
    <cellStyle name="40% - Accent4 146 3" xfId="32985" xr:uid="{00000000-0005-0000-0000-0000D4790000}"/>
    <cellStyle name="40% - Accent4 147" xfId="10730" xr:uid="{00000000-0005-0000-0000-0000D5790000}"/>
    <cellStyle name="40% - Accent4 147 2" xfId="21826" xr:uid="{00000000-0005-0000-0000-0000D6790000}"/>
    <cellStyle name="40% - Accent4 147 2 2" xfId="44090" xr:uid="{00000000-0005-0000-0000-0000D7790000}"/>
    <cellStyle name="40% - Accent4 147 3" xfId="32998" xr:uid="{00000000-0005-0000-0000-0000D8790000}"/>
    <cellStyle name="40% - Accent4 148" xfId="10743" xr:uid="{00000000-0005-0000-0000-0000D9790000}"/>
    <cellStyle name="40% - Accent4 148 2" xfId="21839" xr:uid="{00000000-0005-0000-0000-0000DA790000}"/>
    <cellStyle name="40% - Accent4 148 2 2" xfId="44103" xr:uid="{00000000-0005-0000-0000-0000DB790000}"/>
    <cellStyle name="40% - Accent4 148 3" xfId="33011" xr:uid="{00000000-0005-0000-0000-0000DC790000}"/>
    <cellStyle name="40% - Accent4 149" xfId="10756" xr:uid="{00000000-0005-0000-0000-0000DD790000}"/>
    <cellStyle name="40% - Accent4 149 2" xfId="21852" xr:uid="{00000000-0005-0000-0000-0000DE790000}"/>
    <cellStyle name="40% - Accent4 149 2 2" xfId="44116" xr:uid="{00000000-0005-0000-0000-0000DF790000}"/>
    <cellStyle name="40% - Accent4 149 3" xfId="33024" xr:uid="{00000000-0005-0000-0000-0000E0790000}"/>
    <cellStyle name="40% - Accent4 15" xfId="329" xr:uid="{00000000-0005-0000-0000-0000E1790000}"/>
    <cellStyle name="40% - Accent4 15 2" xfId="1441" xr:uid="{00000000-0005-0000-0000-0000E2790000}"/>
    <cellStyle name="40% - Accent4 15 2 2" xfId="3259" xr:uid="{00000000-0005-0000-0000-0000E3790000}"/>
    <cellStyle name="40% - Accent4 15 2 2 2" xfId="7842" xr:uid="{00000000-0005-0000-0000-0000E4790000}"/>
    <cellStyle name="40% - Accent4 15 2 2 2 2" xfId="18939" xr:uid="{00000000-0005-0000-0000-0000E5790000}"/>
    <cellStyle name="40% - Accent4 15 2 2 2 2 2" xfId="41203" xr:uid="{00000000-0005-0000-0000-0000E6790000}"/>
    <cellStyle name="40% - Accent4 15 2 2 2 3" xfId="30111" xr:uid="{00000000-0005-0000-0000-0000E7790000}"/>
    <cellStyle name="40% - Accent4 15 2 2 3" xfId="14356" xr:uid="{00000000-0005-0000-0000-0000E8790000}"/>
    <cellStyle name="40% - Accent4 15 2 2 3 2" xfId="36621" xr:uid="{00000000-0005-0000-0000-0000E9790000}"/>
    <cellStyle name="40% - Accent4 15 2 2 4" xfId="25529" xr:uid="{00000000-0005-0000-0000-0000EA790000}"/>
    <cellStyle name="40% - Accent4 15 2 3" xfId="6033" xr:uid="{00000000-0005-0000-0000-0000EB790000}"/>
    <cellStyle name="40% - Accent4 15 2 3 2" xfId="17130" xr:uid="{00000000-0005-0000-0000-0000EC790000}"/>
    <cellStyle name="40% - Accent4 15 2 3 2 2" xfId="39394" xr:uid="{00000000-0005-0000-0000-0000ED790000}"/>
    <cellStyle name="40% - Accent4 15 2 3 3" xfId="28302" xr:uid="{00000000-0005-0000-0000-0000EE790000}"/>
    <cellStyle name="40% - Accent4 15 2 4" xfId="12546" xr:uid="{00000000-0005-0000-0000-0000EF790000}"/>
    <cellStyle name="40% - Accent4 15 2 4 2" xfId="34811" xr:uid="{00000000-0005-0000-0000-0000F0790000}"/>
    <cellStyle name="40% - Accent4 15 2 5" xfId="23719" xr:uid="{00000000-0005-0000-0000-0000F1790000}"/>
    <cellStyle name="40% - Accent4 15 3" xfId="4183" xr:uid="{00000000-0005-0000-0000-0000F2790000}"/>
    <cellStyle name="40% - Accent4 15 3 2" xfId="8766" xr:uid="{00000000-0005-0000-0000-0000F3790000}"/>
    <cellStyle name="40% - Accent4 15 3 2 2" xfId="19863" xr:uid="{00000000-0005-0000-0000-0000F4790000}"/>
    <cellStyle name="40% - Accent4 15 3 2 2 2" xfId="42127" xr:uid="{00000000-0005-0000-0000-0000F5790000}"/>
    <cellStyle name="40% - Accent4 15 3 2 3" xfId="31035" xr:uid="{00000000-0005-0000-0000-0000F6790000}"/>
    <cellStyle name="40% - Accent4 15 3 3" xfId="15280" xr:uid="{00000000-0005-0000-0000-0000F7790000}"/>
    <cellStyle name="40% - Accent4 15 3 3 2" xfId="37545" xr:uid="{00000000-0005-0000-0000-0000F8790000}"/>
    <cellStyle name="40% - Accent4 15 3 4" xfId="26453" xr:uid="{00000000-0005-0000-0000-0000F9790000}"/>
    <cellStyle name="40% - Accent4 15 4" xfId="2374" xr:uid="{00000000-0005-0000-0000-0000FA790000}"/>
    <cellStyle name="40% - Accent4 15 4 2" xfId="6957" xr:uid="{00000000-0005-0000-0000-0000FB790000}"/>
    <cellStyle name="40% - Accent4 15 4 2 2" xfId="18054" xr:uid="{00000000-0005-0000-0000-0000FC790000}"/>
    <cellStyle name="40% - Accent4 15 4 2 2 2" xfId="40318" xr:uid="{00000000-0005-0000-0000-0000FD790000}"/>
    <cellStyle name="40% - Accent4 15 4 2 3" xfId="29226" xr:uid="{00000000-0005-0000-0000-0000FE790000}"/>
    <cellStyle name="40% - Accent4 15 4 3" xfId="13471" xr:uid="{00000000-0005-0000-0000-0000FF790000}"/>
    <cellStyle name="40% - Accent4 15 4 3 2" xfId="35736" xr:uid="{00000000-0005-0000-0000-0000007A0000}"/>
    <cellStyle name="40% - Accent4 15 4 4" xfId="24644" xr:uid="{00000000-0005-0000-0000-0000017A0000}"/>
    <cellStyle name="40% - Accent4 15 5" xfId="5108" xr:uid="{00000000-0005-0000-0000-0000027A0000}"/>
    <cellStyle name="40% - Accent4 15 5 2" xfId="16205" xr:uid="{00000000-0005-0000-0000-0000037A0000}"/>
    <cellStyle name="40% - Accent4 15 5 2 2" xfId="38469" xr:uid="{00000000-0005-0000-0000-0000047A0000}"/>
    <cellStyle name="40% - Accent4 15 5 3" xfId="27377" xr:uid="{00000000-0005-0000-0000-0000057A0000}"/>
    <cellStyle name="40% - Accent4 15 6" xfId="11450" xr:uid="{00000000-0005-0000-0000-0000067A0000}"/>
    <cellStyle name="40% - Accent4 15 6 2" xfId="33716" xr:uid="{00000000-0005-0000-0000-0000077A0000}"/>
    <cellStyle name="40% - Accent4 15 7" xfId="22624" xr:uid="{00000000-0005-0000-0000-0000087A0000}"/>
    <cellStyle name="40% - Accent4 150" xfId="10769" xr:uid="{00000000-0005-0000-0000-0000097A0000}"/>
    <cellStyle name="40% - Accent4 150 2" xfId="21865" xr:uid="{00000000-0005-0000-0000-00000A7A0000}"/>
    <cellStyle name="40% - Accent4 150 2 2" xfId="44129" xr:uid="{00000000-0005-0000-0000-00000B7A0000}"/>
    <cellStyle name="40% - Accent4 150 3" xfId="33037" xr:uid="{00000000-0005-0000-0000-00000C7A0000}"/>
    <cellStyle name="40% - Accent4 151" xfId="10795" xr:uid="{00000000-0005-0000-0000-00000D7A0000}"/>
    <cellStyle name="40% - Accent4 151 2" xfId="21891" xr:uid="{00000000-0005-0000-0000-00000E7A0000}"/>
    <cellStyle name="40% - Accent4 151 2 2" xfId="44155" xr:uid="{00000000-0005-0000-0000-00000F7A0000}"/>
    <cellStyle name="40% - Accent4 151 3" xfId="33063" xr:uid="{00000000-0005-0000-0000-0000107A0000}"/>
    <cellStyle name="40% - Accent4 152" xfId="10808" xr:uid="{00000000-0005-0000-0000-0000117A0000}"/>
    <cellStyle name="40% - Accent4 152 2" xfId="21904" xr:uid="{00000000-0005-0000-0000-0000127A0000}"/>
    <cellStyle name="40% - Accent4 152 2 2" xfId="44168" xr:uid="{00000000-0005-0000-0000-0000137A0000}"/>
    <cellStyle name="40% - Accent4 152 3" xfId="33076" xr:uid="{00000000-0005-0000-0000-0000147A0000}"/>
    <cellStyle name="40% - Accent4 153" xfId="10821" xr:uid="{00000000-0005-0000-0000-0000157A0000}"/>
    <cellStyle name="40% - Accent4 153 2" xfId="21917" xr:uid="{00000000-0005-0000-0000-0000167A0000}"/>
    <cellStyle name="40% - Accent4 153 2 2" xfId="44181" xr:uid="{00000000-0005-0000-0000-0000177A0000}"/>
    <cellStyle name="40% - Accent4 153 3" xfId="33089" xr:uid="{00000000-0005-0000-0000-0000187A0000}"/>
    <cellStyle name="40% - Accent4 154" xfId="10834" xr:uid="{00000000-0005-0000-0000-0000197A0000}"/>
    <cellStyle name="40% - Accent4 154 2" xfId="21930" xr:uid="{00000000-0005-0000-0000-00001A7A0000}"/>
    <cellStyle name="40% - Accent4 154 2 2" xfId="44194" xr:uid="{00000000-0005-0000-0000-00001B7A0000}"/>
    <cellStyle name="40% - Accent4 154 3" xfId="33102" xr:uid="{00000000-0005-0000-0000-00001C7A0000}"/>
    <cellStyle name="40% - Accent4 155" xfId="10847" xr:uid="{00000000-0005-0000-0000-00001D7A0000}"/>
    <cellStyle name="40% - Accent4 155 2" xfId="33115" xr:uid="{00000000-0005-0000-0000-00001E7A0000}"/>
    <cellStyle name="40% - Accent4 156" xfId="10860" xr:uid="{00000000-0005-0000-0000-00001F7A0000}"/>
    <cellStyle name="40% - Accent4 156 2" xfId="33128" xr:uid="{00000000-0005-0000-0000-0000207A0000}"/>
    <cellStyle name="40% - Accent4 157" xfId="10873" xr:uid="{00000000-0005-0000-0000-0000217A0000}"/>
    <cellStyle name="40% - Accent4 157 2" xfId="33141" xr:uid="{00000000-0005-0000-0000-0000227A0000}"/>
    <cellStyle name="40% - Accent4 158" xfId="10886" xr:uid="{00000000-0005-0000-0000-0000237A0000}"/>
    <cellStyle name="40% - Accent4 158 2" xfId="33154" xr:uid="{00000000-0005-0000-0000-0000247A0000}"/>
    <cellStyle name="40% - Accent4 159" xfId="10899" xr:uid="{00000000-0005-0000-0000-0000257A0000}"/>
    <cellStyle name="40% - Accent4 159 2" xfId="33167" xr:uid="{00000000-0005-0000-0000-0000267A0000}"/>
    <cellStyle name="40% - Accent4 16" xfId="517" xr:uid="{00000000-0005-0000-0000-0000277A0000}"/>
    <cellStyle name="40% - Accent4 16 2" xfId="1454" xr:uid="{00000000-0005-0000-0000-0000287A0000}"/>
    <cellStyle name="40% - Accent4 16 2 2" xfId="3272" xr:uid="{00000000-0005-0000-0000-0000297A0000}"/>
    <cellStyle name="40% - Accent4 16 2 2 2" xfId="7855" xr:uid="{00000000-0005-0000-0000-00002A7A0000}"/>
    <cellStyle name="40% - Accent4 16 2 2 2 2" xfId="18952" xr:uid="{00000000-0005-0000-0000-00002B7A0000}"/>
    <cellStyle name="40% - Accent4 16 2 2 2 2 2" xfId="41216" xr:uid="{00000000-0005-0000-0000-00002C7A0000}"/>
    <cellStyle name="40% - Accent4 16 2 2 2 3" xfId="30124" xr:uid="{00000000-0005-0000-0000-00002D7A0000}"/>
    <cellStyle name="40% - Accent4 16 2 2 3" xfId="14369" xr:uid="{00000000-0005-0000-0000-00002E7A0000}"/>
    <cellStyle name="40% - Accent4 16 2 2 3 2" xfId="36634" xr:uid="{00000000-0005-0000-0000-00002F7A0000}"/>
    <cellStyle name="40% - Accent4 16 2 2 4" xfId="25542" xr:uid="{00000000-0005-0000-0000-0000307A0000}"/>
    <cellStyle name="40% - Accent4 16 2 3" xfId="6046" xr:uid="{00000000-0005-0000-0000-0000317A0000}"/>
    <cellStyle name="40% - Accent4 16 2 3 2" xfId="17143" xr:uid="{00000000-0005-0000-0000-0000327A0000}"/>
    <cellStyle name="40% - Accent4 16 2 3 2 2" xfId="39407" xr:uid="{00000000-0005-0000-0000-0000337A0000}"/>
    <cellStyle name="40% - Accent4 16 2 3 3" xfId="28315" xr:uid="{00000000-0005-0000-0000-0000347A0000}"/>
    <cellStyle name="40% - Accent4 16 2 4" xfId="12559" xr:uid="{00000000-0005-0000-0000-0000357A0000}"/>
    <cellStyle name="40% - Accent4 16 2 4 2" xfId="34824" xr:uid="{00000000-0005-0000-0000-0000367A0000}"/>
    <cellStyle name="40% - Accent4 16 2 5" xfId="23732" xr:uid="{00000000-0005-0000-0000-0000377A0000}"/>
    <cellStyle name="40% - Accent4 16 3" xfId="4196" xr:uid="{00000000-0005-0000-0000-0000387A0000}"/>
    <cellStyle name="40% - Accent4 16 3 2" xfId="8779" xr:uid="{00000000-0005-0000-0000-0000397A0000}"/>
    <cellStyle name="40% - Accent4 16 3 2 2" xfId="19876" xr:uid="{00000000-0005-0000-0000-00003A7A0000}"/>
    <cellStyle name="40% - Accent4 16 3 2 2 2" xfId="42140" xr:uid="{00000000-0005-0000-0000-00003B7A0000}"/>
    <cellStyle name="40% - Accent4 16 3 2 3" xfId="31048" xr:uid="{00000000-0005-0000-0000-00003C7A0000}"/>
    <cellStyle name="40% - Accent4 16 3 3" xfId="15293" xr:uid="{00000000-0005-0000-0000-00003D7A0000}"/>
    <cellStyle name="40% - Accent4 16 3 3 2" xfId="37558" xr:uid="{00000000-0005-0000-0000-00003E7A0000}"/>
    <cellStyle name="40% - Accent4 16 3 4" xfId="26466" xr:uid="{00000000-0005-0000-0000-00003F7A0000}"/>
    <cellStyle name="40% - Accent4 16 4" xfId="2387" xr:uid="{00000000-0005-0000-0000-0000407A0000}"/>
    <cellStyle name="40% - Accent4 16 4 2" xfId="6970" xr:uid="{00000000-0005-0000-0000-0000417A0000}"/>
    <cellStyle name="40% - Accent4 16 4 2 2" xfId="18067" xr:uid="{00000000-0005-0000-0000-0000427A0000}"/>
    <cellStyle name="40% - Accent4 16 4 2 2 2" xfId="40331" xr:uid="{00000000-0005-0000-0000-0000437A0000}"/>
    <cellStyle name="40% - Accent4 16 4 2 3" xfId="29239" xr:uid="{00000000-0005-0000-0000-0000447A0000}"/>
    <cellStyle name="40% - Accent4 16 4 3" xfId="13484" xr:uid="{00000000-0005-0000-0000-0000457A0000}"/>
    <cellStyle name="40% - Accent4 16 4 3 2" xfId="35749" xr:uid="{00000000-0005-0000-0000-0000467A0000}"/>
    <cellStyle name="40% - Accent4 16 4 4" xfId="24657" xr:uid="{00000000-0005-0000-0000-0000477A0000}"/>
    <cellStyle name="40% - Accent4 16 5" xfId="5121" xr:uid="{00000000-0005-0000-0000-0000487A0000}"/>
    <cellStyle name="40% - Accent4 16 5 2" xfId="16218" xr:uid="{00000000-0005-0000-0000-0000497A0000}"/>
    <cellStyle name="40% - Accent4 16 5 2 2" xfId="38482" xr:uid="{00000000-0005-0000-0000-00004A7A0000}"/>
    <cellStyle name="40% - Accent4 16 5 3" xfId="27390" xr:uid="{00000000-0005-0000-0000-00004B7A0000}"/>
    <cellStyle name="40% - Accent4 16 6" xfId="11633" xr:uid="{00000000-0005-0000-0000-00004C7A0000}"/>
    <cellStyle name="40% - Accent4 16 6 2" xfId="33899" xr:uid="{00000000-0005-0000-0000-00004D7A0000}"/>
    <cellStyle name="40% - Accent4 16 7" xfId="22807" xr:uid="{00000000-0005-0000-0000-00004E7A0000}"/>
    <cellStyle name="40% - Accent4 160" xfId="10912" xr:uid="{00000000-0005-0000-0000-00004F7A0000}"/>
    <cellStyle name="40% - Accent4 160 2" xfId="33180" xr:uid="{00000000-0005-0000-0000-0000507A0000}"/>
    <cellStyle name="40% - Accent4 161" xfId="10925" xr:uid="{00000000-0005-0000-0000-0000517A0000}"/>
    <cellStyle name="40% - Accent4 161 2" xfId="33193" xr:uid="{00000000-0005-0000-0000-0000527A0000}"/>
    <cellStyle name="40% - Accent4 162" xfId="10938" xr:uid="{00000000-0005-0000-0000-0000537A0000}"/>
    <cellStyle name="40% - Accent4 162 2" xfId="33206" xr:uid="{00000000-0005-0000-0000-0000547A0000}"/>
    <cellStyle name="40% - Accent4 163" xfId="10951" xr:uid="{00000000-0005-0000-0000-0000557A0000}"/>
    <cellStyle name="40% - Accent4 163 2" xfId="33219" xr:uid="{00000000-0005-0000-0000-0000567A0000}"/>
    <cellStyle name="40% - Accent4 164" xfId="10964" xr:uid="{00000000-0005-0000-0000-0000577A0000}"/>
    <cellStyle name="40% - Accent4 164 2" xfId="33232" xr:uid="{00000000-0005-0000-0000-0000587A0000}"/>
    <cellStyle name="40% - Accent4 165" xfId="10977" xr:uid="{00000000-0005-0000-0000-0000597A0000}"/>
    <cellStyle name="40% - Accent4 165 2" xfId="33245" xr:uid="{00000000-0005-0000-0000-00005A7A0000}"/>
    <cellStyle name="40% - Accent4 166" xfId="10990" xr:uid="{00000000-0005-0000-0000-00005B7A0000}"/>
    <cellStyle name="40% - Accent4 166 2" xfId="33258" xr:uid="{00000000-0005-0000-0000-00005C7A0000}"/>
    <cellStyle name="40% - Accent4 167" xfId="11003" xr:uid="{00000000-0005-0000-0000-00005D7A0000}"/>
    <cellStyle name="40% - Accent4 167 2" xfId="33271" xr:uid="{00000000-0005-0000-0000-00005E7A0000}"/>
    <cellStyle name="40% - Accent4 168" xfId="11016" xr:uid="{00000000-0005-0000-0000-00005F7A0000}"/>
    <cellStyle name="40% - Accent4 168 2" xfId="33284" xr:uid="{00000000-0005-0000-0000-0000607A0000}"/>
    <cellStyle name="40% - Accent4 169" xfId="11029" xr:uid="{00000000-0005-0000-0000-0000617A0000}"/>
    <cellStyle name="40% - Accent4 169 2" xfId="33297" xr:uid="{00000000-0005-0000-0000-0000627A0000}"/>
    <cellStyle name="40% - Accent4 17" xfId="530" xr:uid="{00000000-0005-0000-0000-0000637A0000}"/>
    <cellStyle name="40% - Accent4 17 2" xfId="1467" xr:uid="{00000000-0005-0000-0000-0000647A0000}"/>
    <cellStyle name="40% - Accent4 17 2 2" xfId="3285" xr:uid="{00000000-0005-0000-0000-0000657A0000}"/>
    <cellStyle name="40% - Accent4 17 2 2 2" xfId="7868" xr:uid="{00000000-0005-0000-0000-0000667A0000}"/>
    <cellStyle name="40% - Accent4 17 2 2 2 2" xfId="18965" xr:uid="{00000000-0005-0000-0000-0000677A0000}"/>
    <cellStyle name="40% - Accent4 17 2 2 2 2 2" xfId="41229" xr:uid="{00000000-0005-0000-0000-0000687A0000}"/>
    <cellStyle name="40% - Accent4 17 2 2 2 3" xfId="30137" xr:uid="{00000000-0005-0000-0000-0000697A0000}"/>
    <cellStyle name="40% - Accent4 17 2 2 3" xfId="14382" xr:uid="{00000000-0005-0000-0000-00006A7A0000}"/>
    <cellStyle name="40% - Accent4 17 2 2 3 2" xfId="36647" xr:uid="{00000000-0005-0000-0000-00006B7A0000}"/>
    <cellStyle name="40% - Accent4 17 2 2 4" xfId="25555" xr:uid="{00000000-0005-0000-0000-00006C7A0000}"/>
    <cellStyle name="40% - Accent4 17 2 3" xfId="6059" xr:uid="{00000000-0005-0000-0000-00006D7A0000}"/>
    <cellStyle name="40% - Accent4 17 2 3 2" xfId="17156" xr:uid="{00000000-0005-0000-0000-00006E7A0000}"/>
    <cellStyle name="40% - Accent4 17 2 3 2 2" xfId="39420" xr:uid="{00000000-0005-0000-0000-00006F7A0000}"/>
    <cellStyle name="40% - Accent4 17 2 3 3" xfId="28328" xr:uid="{00000000-0005-0000-0000-0000707A0000}"/>
    <cellStyle name="40% - Accent4 17 2 4" xfId="12572" xr:uid="{00000000-0005-0000-0000-0000717A0000}"/>
    <cellStyle name="40% - Accent4 17 2 4 2" xfId="34837" xr:uid="{00000000-0005-0000-0000-0000727A0000}"/>
    <cellStyle name="40% - Accent4 17 2 5" xfId="23745" xr:uid="{00000000-0005-0000-0000-0000737A0000}"/>
    <cellStyle name="40% - Accent4 17 3" xfId="4209" xr:uid="{00000000-0005-0000-0000-0000747A0000}"/>
    <cellStyle name="40% - Accent4 17 3 2" xfId="8792" xr:uid="{00000000-0005-0000-0000-0000757A0000}"/>
    <cellStyle name="40% - Accent4 17 3 2 2" xfId="19889" xr:uid="{00000000-0005-0000-0000-0000767A0000}"/>
    <cellStyle name="40% - Accent4 17 3 2 2 2" xfId="42153" xr:uid="{00000000-0005-0000-0000-0000777A0000}"/>
    <cellStyle name="40% - Accent4 17 3 2 3" xfId="31061" xr:uid="{00000000-0005-0000-0000-0000787A0000}"/>
    <cellStyle name="40% - Accent4 17 3 3" xfId="15306" xr:uid="{00000000-0005-0000-0000-0000797A0000}"/>
    <cellStyle name="40% - Accent4 17 3 3 2" xfId="37571" xr:uid="{00000000-0005-0000-0000-00007A7A0000}"/>
    <cellStyle name="40% - Accent4 17 3 4" xfId="26479" xr:uid="{00000000-0005-0000-0000-00007B7A0000}"/>
    <cellStyle name="40% - Accent4 17 4" xfId="2400" xr:uid="{00000000-0005-0000-0000-00007C7A0000}"/>
    <cellStyle name="40% - Accent4 17 4 2" xfId="6983" xr:uid="{00000000-0005-0000-0000-00007D7A0000}"/>
    <cellStyle name="40% - Accent4 17 4 2 2" xfId="18080" xr:uid="{00000000-0005-0000-0000-00007E7A0000}"/>
    <cellStyle name="40% - Accent4 17 4 2 2 2" xfId="40344" xr:uid="{00000000-0005-0000-0000-00007F7A0000}"/>
    <cellStyle name="40% - Accent4 17 4 2 3" xfId="29252" xr:uid="{00000000-0005-0000-0000-0000807A0000}"/>
    <cellStyle name="40% - Accent4 17 4 3" xfId="13497" xr:uid="{00000000-0005-0000-0000-0000817A0000}"/>
    <cellStyle name="40% - Accent4 17 4 3 2" xfId="35762" xr:uid="{00000000-0005-0000-0000-0000827A0000}"/>
    <cellStyle name="40% - Accent4 17 4 4" xfId="24670" xr:uid="{00000000-0005-0000-0000-0000837A0000}"/>
    <cellStyle name="40% - Accent4 17 5" xfId="5134" xr:uid="{00000000-0005-0000-0000-0000847A0000}"/>
    <cellStyle name="40% - Accent4 17 5 2" xfId="16231" xr:uid="{00000000-0005-0000-0000-0000857A0000}"/>
    <cellStyle name="40% - Accent4 17 5 2 2" xfId="38495" xr:uid="{00000000-0005-0000-0000-0000867A0000}"/>
    <cellStyle name="40% - Accent4 17 5 3" xfId="27403" xr:uid="{00000000-0005-0000-0000-0000877A0000}"/>
    <cellStyle name="40% - Accent4 17 6" xfId="11646" xr:uid="{00000000-0005-0000-0000-0000887A0000}"/>
    <cellStyle name="40% - Accent4 17 6 2" xfId="33912" xr:uid="{00000000-0005-0000-0000-0000897A0000}"/>
    <cellStyle name="40% - Accent4 17 7" xfId="22820" xr:uid="{00000000-0005-0000-0000-00008A7A0000}"/>
    <cellStyle name="40% - Accent4 170" xfId="11042" xr:uid="{00000000-0005-0000-0000-00008B7A0000}"/>
    <cellStyle name="40% - Accent4 170 2" xfId="33310" xr:uid="{00000000-0005-0000-0000-00008C7A0000}"/>
    <cellStyle name="40% - Accent4 171" xfId="11055" xr:uid="{00000000-0005-0000-0000-00008D7A0000}"/>
    <cellStyle name="40% - Accent4 171 2" xfId="33323" xr:uid="{00000000-0005-0000-0000-00008E7A0000}"/>
    <cellStyle name="40% - Accent4 172" xfId="11068" xr:uid="{00000000-0005-0000-0000-00008F7A0000}"/>
    <cellStyle name="40% - Accent4 172 2" xfId="33336" xr:uid="{00000000-0005-0000-0000-0000907A0000}"/>
    <cellStyle name="40% - Accent4 173" xfId="11081" xr:uid="{00000000-0005-0000-0000-0000917A0000}"/>
    <cellStyle name="40% - Accent4 173 2" xfId="33349" xr:uid="{00000000-0005-0000-0000-0000927A0000}"/>
    <cellStyle name="40% - Accent4 174" xfId="11094" xr:uid="{00000000-0005-0000-0000-0000937A0000}"/>
    <cellStyle name="40% - Accent4 174 2" xfId="33362" xr:uid="{00000000-0005-0000-0000-0000947A0000}"/>
    <cellStyle name="40% - Accent4 175" xfId="11107" xr:uid="{00000000-0005-0000-0000-0000957A0000}"/>
    <cellStyle name="40% - Accent4 175 2" xfId="33375" xr:uid="{00000000-0005-0000-0000-0000967A0000}"/>
    <cellStyle name="40% - Accent4 176" xfId="11120" xr:uid="{00000000-0005-0000-0000-0000977A0000}"/>
    <cellStyle name="40% - Accent4 176 2" xfId="33388" xr:uid="{00000000-0005-0000-0000-0000987A0000}"/>
    <cellStyle name="40% - Accent4 177" xfId="11133" xr:uid="{00000000-0005-0000-0000-0000997A0000}"/>
    <cellStyle name="40% - Accent4 177 2" xfId="33401" xr:uid="{00000000-0005-0000-0000-00009A7A0000}"/>
    <cellStyle name="40% - Accent4 178" xfId="11146" xr:uid="{00000000-0005-0000-0000-00009B7A0000}"/>
    <cellStyle name="40% - Accent4 178 2" xfId="33414" xr:uid="{00000000-0005-0000-0000-00009C7A0000}"/>
    <cellStyle name="40% - Accent4 179" xfId="11159" xr:uid="{00000000-0005-0000-0000-00009D7A0000}"/>
    <cellStyle name="40% - Accent4 179 2" xfId="33427" xr:uid="{00000000-0005-0000-0000-00009E7A0000}"/>
    <cellStyle name="40% - Accent4 18" xfId="543" xr:uid="{00000000-0005-0000-0000-00009F7A0000}"/>
    <cellStyle name="40% - Accent4 18 2" xfId="1480" xr:uid="{00000000-0005-0000-0000-0000A07A0000}"/>
    <cellStyle name="40% - Accent4 18 2 2" xfId="3298" xr:uid="{00000000-0005-0000-0000-0000A17A0000}"/>
    <cellStyle name="40% - Accent4 18 2 2 2" xfId="7881" xr:uid="{00000000-0005-0000-0000-0000A27A0000}"/>
    <cellStyle name="40% - Accent4 18 2 2 2 2" xfId="18978" xr:uid="{00000000-0005-0000-0000-0000A37A0000}"/>
    <cellStyle name="40% - Accent4 18 2 2 2 2 2" xfId="41242" xr:uid="{00000000-0005-0000-0000-0000A47A0000}"/>
    <cellStyle name="40% - Accent4 18 2 2 2 3" xfId="30150" xr:uid="{00000000-0005-0000-0000-0000A57A0000}"/>
    <cellStyle name="40% - Accent4 18 2 2 3" xfId="14395" xr:uid="{00000000-0005-0000-0000-0000A67A0000}"/>
    <cellStyle name="40% - Accent4 18 2 2 3 2" xfId="36660" xr:uid="{00000000-0005-0000-0000-0000A77A0000}"/>
    <cellStyle name="40% - Accent4 18 2 2 4" xfId="25568" xr:uid="{00000000-0005-0000-0000-0000A87A0000}"/>
    <cellStyle name="40% - Accent4 18 2 3" xfId="6072" xr:uid="{00000000-0005-0000-0000-0000A97A0000}"/>
    <cellStyle name="40% - Accent4 18 2 3 2" xfId="17169" xr:uid="{00000000-0005-0000-0000-0000AA7A0000}"/>
    <cellStyle name="40% - Accent4 18 2 3 2 2" xfId="39433" xr:uid="{00000000-0005-0000-0000-0000AB7A0000}"/>
    <cellStyle name="40% - Accent4 18 2 3 3" xfId="28341" xr:uid="{00000000-0005-0000-0000-0000AC7A0000}"/>
    <cellStyle name="40% - Accent4 18 2 4" xfId="12585" xr:uid="{00000000-0005-0000-0000-0000AD7A0000}"/>
    <cellStyle name="40% - Accent4 18 2 4 2" xfId="34850" xr:uid="{00000000-0005-0000-0000-0000AE7A0000}"/>
    <cellStyle name="40% - Accent4 18 2 5" xfId="23758" xr:uid="{00000000-0005-0000-0000-0000AF7A0000}"/>
    <cellStyle name="40% - Accent4 18 3" xfId="4222" xr:uid="{00000000-0005-0000-0000-0000B07A0000}"/>
    <cellStyle name="40% - Accent4 18 3 2" xfId="8805" xr:uid="{00000000-0005-0000-0000-0000B17A0000}"/>
    <cellStyle name="40% - Accent4 18 3 2 2" xfId="19902" xr:uid="{00000000-0005-0000-0000-0000B27A0000}"/>
    <cellStyle name="40% - Accent4 18 3 2 2 2" xfId="42166" xr:uid="{00000000-0005-0000-0000-0000B37A0000}"/>
    <cellStyle name="40% - Accent4 18 3 2 3" xfId="31074" xr:uid="{00000000-0005-0000-0000-0000B47A0000}"/>
    <cellStyle name="40% - Accent4 18 3 3" xfId="15319" xr:uid="{00000000-0005-0000-0000-0000B57A0000}"/>
    <cellStyle name="40% - Accent4 18 3 3 2" xfId="37584" xr:uid="{00000000-0005-0000-0000-0000B67A0000}"/>
    <cellStyle name="40% - Accent4 18 3 4" xfId="26492" xr:uid="{00000000-0005-0000-0000-0000B77A0000}"/>
    <cellStyle name="40% - Accent4 18 4" xfId="2413" xr:uid="{00000000-0005-0000-0000-0000B87A0000}"/>
    <cellStyle name="40% - Accent4 18 4 2" xfId="6996" xr:uid="{00000000-0005-0000-0000-0000B97A0000}"/>
    <cellStyle name="40% - Accent4 18 4 2 2" xfId="18093" xr:uid="{00000000-0005-0000-0000-0000BA7A0000}"/>
    <cellStyle name="40% - Accent4 18 4 2 2 2" xfId="40357" xr:uid="{00000000-0005-0000-0000-0000BB7A0000}"/>
    <cellStyle name="40% - Accent4 18 4 2 3" xfId="29265" xr:uid="{00000000-0005-0000-0000-0000BC7A0000}"/>
    <cellStyle name="40% - Accent4 18 4 3" xfId="13510" xr:uid="{00000000-0005-0000-0000-0000BD7A0000}"/>
    <cellStyle name="40% - Accent4 18 4 3 2" xfId="35775" xr:uid="{00000000-0005-0000-0000-0000BE7A0000}"/>
    <cellStyle name="40% - Accent4 18 4 4" xfId="24683" xr:uid="{00000000-0005-0000-0000-0000BF7A0000}"/>
    <cellStyle name="40% - Accent4 18 5" xfId="5147" xr:uid="{00000000-0005-0000-0000-0000C07A0000}"/>
    <cellStyle name="40% - Accent4 18 5 2" xfId="16244" xr:uid="{00000000-0005-0000-0000-0000C17A0000}"/>
    <cellStyle name="40% - Accent4 18 5 2 2" xfId="38508" xr:uid="{00000000-0005-0000-0000-0000C27A0000}"/>
    <cellStyle name="40% - Accent4 18 5 3" xfId="27416" xr:uid="{00000000-0005-0000-0000-0000C37A0000}"/>
    <cellStyle name="40% - Accent4 18 6" xfId="11659" xr:uid="{00000000-0005-0000-0000-0000C47A0000}"/>
    <cellStyle name="40% - Accent4 18 6 2" xfId="33925" xr:uid="{00000000-0005-0000-0000-0000C57A0000}"/>
    <cellStyle name="40% - Accent4 18 7" xfId="22833" xr:uid="{00000000-0005-0000-0000-0000C67A0000}"/>
    <cellStyle name="40% - Accent4 180" xfId="11172" xr:uid="{00000000-0005-0000-0000-0000C77A0000}"/>
    <cellStyle name="40% - Accent4 180 2" xfId="33440" xr:uid="{00000000-0005-0000-0000-0000C87A0000}"/>
    <cellStyle name="40% - Accent4 181" xfId="11213" xr:uid="{00000000-0005-0000-0000-0000C97A0000}"/>
    <cellStyle name="40% - Accent4 181 2" xfId="33480" xr:uid="{00000000-0005-0000-0000-0000CA7A0000}"/>
    <cellStyle name="40% - Accent4 182" xfId="21943" xr:uid="{00000000-0005-0000-0000-0000CB7A0000}"/>
    <cellStyle name="40% - Accent4 182 2" xfId="44207" xr:uid="{00000000-0005-0000-0000-0000CC7A0000}"/>
    <cellStyle name="40% - Accent4 183" xfId="21956" xr:uid="{00000000-0005-0000-0000-0000CD7A0000}"/>
    <cellStyle name="40% - Accent4 183 2" xfId="44220" xr:uid="{00000000-0005-0000-0000-0000CE7A0000}"/>
    <cellStyle name="40% - Accent4 184" xfId="21970" xr:uid="{00000000-0005-0000-0000-0000CF7A0000}"/>
    <cellStyle name="40% - Accent4 184 2" xfId="44234" xr:uid="{00000000-0005-0000-0000-0000D07A0000}"/>
    <cellStyle name="40% - Accent4 185" xfId="21983" xr:uid="{00000000-0005-0000-0000-0000D17A0000}"/>
    <cellStyle name="40% - Accent4 185 2" xfId="44247" xr:uid="{00000000-0005-0000-0000-0000D27A0000}"/>
    <cellStyle name="40% - Accent4 186" xfId="21996" xr:uid="{00000000-0005-0000-0000-0000D37A0000}"/>
    <cellStyle name="40% - Accent4 186 2" xfId="44260" xr:uid="{00000000-0005-0000-0000-0000D47A0000}"/>
    <cellStyle name="40% - Accent4 187" xfId="22009" xr:uid="{00000000-0005-0000-0000-0000D57A0000}"/>
    <cellStyle name="40% - Accent4 187 2" xfId="44273" xr:uid="{00000000-0005-0000-0000-0000D67A0000}"/>
    <cellStyle name="40% - Accent4 188" xfId="22022" xr:uid="{00000000-0005-0000-0000-0000D77A0000}"/>
    <cellStyle name="40% - Accent4 188 2" xfId="44286" xr:uid="{00000000-0005-0000-0000-0000D87A0000}"/>
    <cellStyle name="40% - Accent4 189" xfId="22035" xr:uid="{00000000-0005-0000-0000-0000D97A0000}"/>
    <cellStyle name="40% - Accent4 189 2" xfId="44299" xr:uid="{00000000-0005-0000-0000-0000DA7A0000}"/>
    <cellStyle name="40% - Accent4 19" xfId="556" xr:uid="{00000000-0005-0000-0000-0000DB7A0000}"/>
    <cellStyle name="40% - Accent4 19 2" xfId="1493" xr:uid="{00000000-0005-0000-0000-0000DC7A0000}"/>
    <cellStyle name="40% - Accent4 19 2 2" xfId="3311" xr:uid="{00000000-0005-0000-0000-0000DD7A0000}"/>
    <cellStyle name="40% - Accent4 19 2 2 2" xfId="7894" xr:uid="{00000000-0005-0000-0000-0000DE7A0000}"/>
    <cellStyle name="40% - Accent4 19 2 2 2 2" xfId="18991" xr:uid="{00000000-0005-0000-0000-0000DF7A0000}"/>
    <cellStyle name="40% - Accent4 19 2 2 2 2 2" xfId="41255" xr:uid="{00000000-0005-0000-0000-0000E07A0000}"/>
    <cellStyle name="40% - Accent4 19 2 2 2 3" xfId="30163" xr:uid="{00000000-0005-0000-0000-0000E17A0000}"/>
    <cellStyle name="40% - Accent4 19 2 2 3" xfId="14408" xr:uid="{00000000-0005-0000-0000-0000E27A0000}"/>
    <cellStyle name="40% - Accent4 19 2 2 3 2" xfId="36673" xr:uid="{00000000-0005-0000-0000-0000E37A0000}"/>
    <cellStyle name="40% - Accent4 19 2 2 4" xfId="25581" xr:uid="{00000000-0005-0000-0000-0000E47A0000}"/>
    <cellStyle name="40% - Accent4 19 2 3" xfId="6085" xr:uid="{00000000-0005-0000-0000-0000E57A0000}"/>
    <cellStyle name="40% - Accent4 19 2 3 2" xfId="17182" xr:uid="{00000000-0005-0000-0000-0000E67A0000}"/>
    <cellStyle name="40% - Accent4 19 2 3 2 2" xfId="39446" xr:uid="{00000000-0005-0000-0000-0000E77A0000}"/>
    <cellStyle name="40% - Accent4 19 2 3 3" xfId="28354" xr:uid="{00000000-0005-0000-0000-0000E87A0000}"/>
    <cellStyle name="40% - Accent4 19 2 4" xfId="12598" xr:uid="{00000000-0005-0000-0000-0000E97A0000}"/>
    <cellStyle name="40% - Accent4 19 2 4 2" xfId="34863" xr:uid="{00000000-0005-0000-0000-0000EA7A0000}"/>
    <cellStyle name="40% - Accent4 19 2 5" xfId="23771" xr:uid="{00000000-0005-0000-0000-0000EB7A0000}"/>
    <cellStyle name="40% - Accent4 19 3" xfId="4235" xr:uid="{00000000-0005-0000-0000-0000EC7A0000}"/>
    <cellStyle name="40% - Accent4 19 3 2" xfId="8818" xr:uid="{00000000-0005-0000-0000-0000ED7A0000}"/>
    <cellStyle name="40% - Accent4 19 3 2 2" xfId="19915" xr:uid="{00000000-0005-0000-0000-0000EE7A0000}"/>
    <cellStyle name="40% - Accent4 19 3 2 2 2" xfId="42179" xr:uid="{00000000-0005-0000-0000-0000EF7A0000}"/>
    <cellStyle name="40% - Accent4 19 3 2 3" xfId="31087" xr:uid="{00000000-0005-0000-0000-0000F07A0000}"/>
    <cellStyle name="40% - Accent4 19 3 3" xfId="15332" xr:uid="{00000000-0005-0000-0000-0000F17A0000}"/>
    <cellStyle name="40% - Accent4 19 3 3 2" xfId="37597" xr:uid="{00000000-0005-0000-0000-0000F27A0000}"/>
    <cellStyle name="40% - Accent4 19 3 4" xfId="26505" xr:uid="{00000000-0005-0000-0000-0000F37A0000}"/>
    <cellStyle name="40% - Accent4 19 4" xfId="2426" xr:uid="{00000000-0005-0000-0000-0000F47A0000}"/>
    <cellStyle name="40% - Accent4 19 4 2" xfId="7009" xr:uid="{00000000-0005-0000-0000-0000F57A0000}"/>
    <cellStyle name="40% - Accent4 19 4 2 2" xfId="18106" xr:uid="{00000000-0005-0000-0000-0000F67A0000}"/>
    <cellStyle name="40% - Accent4 19 4 2 2 2" xfId="40370" xr:uid="{00000000-0005-0000-0000-0000F77A0000}"/>
    <cellStyle name="40% - Accent4 19 4 2 3" xfId="29278" xr:uid="{00000000-0005-0000-0000-0000F87A0000}"/>
    <cellStyle name="40% - Accent4 19 4 3" xfId="13523" xr:uid="{00000000-0005-0000-0000-0000F97A0000}"/>
    <cellStyle name="40% - Accent4 19 4 3 2" xfId="35788" xr:uid="{00000000-0005-0000-0000-0000FA7A0000}"/>
    <cellStyle name="40% - Accent4 19 4 4" xfId="24696" xr:uid="{00000000-0005-0000-0000-0000FB7A0000}"/>
    <cellStyle name="40% - Accent4 19 5" xfId="5160" xr:uid="{00000000-0005-0000-0000-0000FC7A0000}"/>
    <cellStyle name="40% - Accent4 19 5 2" xfId="16257" xr:uid="{00000000-0005-0000-0000-0000FD7A0000}"/>
    <cellStyle name="40% - Accent4 19 5 2 2" xfId="38521" xr:uid="{00000000-0005-0000-0000-0000FE7A0000}"/>
    <cellStyle name="40% - Accent4 19 5 3" xfId="27429" xr:uid="{00000000-0005-0000-0000-0000FF7A0000}"/>
    <cellStyle name="40% - Accent4 19 6" xfId="11672" xr:uid="{00000000-0005-0000-0000-0000007B0000}"/>
    <cellStyle name="40% - Accent4 19 6 2" xfId="33938" xr:uid="{00000000-0005-0000-0000-0000017B0000}"/>
    <cellStyle name="40% - Accent4 19 7" xfId="22846" xr:uid="{00000000-0005-0000-0000-0000027B0000}"/>
    <cellStyle name="40% - Accent4 190" xfId="22048" xr:uid="{00000000-0005-0000-0000-0000037B0000}"/>
    <cellStyle name="40% - Accent4 190 2" xfId="44312" xr:uid="{00000000-0005-0000-0000-0000047B0000}"/>
    <cellStyle name="40% - Accent4 191" xfId="22061" xr:uid="{00000000-0005-0000-0000-0000057B0000}"/>
    <cellStyle name="40% - Accent4 191 2" xfId="44325" xr:uid="{00000000-0005-0000-0000-0000067B0000}"/>
    <cellStyle name="40% - Accent4 192" xfId="22074" xr:uid="{00000000-0005-0000-0000-0000077B0000}"/>
    <cellStyle name="40% - Accent4 192 2" xfId="44338" xr:uid="{00000000-0005-0000-0000-0000087B0000}"/>
    <cellStyle name="40% - Accent4 193" xfId="22087" xr:uid="{00000000-0005-0000-0000-0000097B0000}"/>
    <cellStyle name="40% - Accent4 193 2" xfId="44351" xr:uid="{00000000-0005-0000-0000-00000A7B0000}"/>
    <cellStyle name="40% - Accent4 194" xfId="22100" xr:uid="{00000000-0005-0000-0000-00000B7B0000}"/>
    <cellStyle name="40% - Accent4 194 2" xfId="44364" xr:uid="{00000000-0005-0000-0000-00000C7B0000}"/>
    <cellStyle name="40% - Accent4 195" xfId="22113" xr:uid="{00000000-0005-0000-0000-00000D7B0000}"/>
    <cellStyle name="40% - Accent4 195 2" xfId="44377" xr:uid="{00000000-0005-0000-0000-00000E7B0000}"/>
    <cellStyle name="40% - Accent4 196" xfId="22126" xr:uid="{00000000-0005-0000-0000-00000F7B0000}"/>
    <cellStyle name="40% - Accent4 196 2" xfId="44390" xr:uid="{00000000-0005-0000-0000-0000107B0000}"/>
    <cellStyle name="40% - Accent4 197" xfId="22139" xr:uid="{00000000-0005-0000-0000-0000117B0000}"/>
    <cellStyle name="40% - Accent4 197 2" xfId="44403" xr:uid="{00000000-0005-0000-0000-0000127B0000}"/>
    <cellStyle name="40% - Accent4 198" xfId="22152" xr:uid="{00000000-0005-0000-0000-0000137B0000}"/>
    <cellStyle name="40% - Accent4 198 2" xfId="44416" xr:uid="{00000000-0005-0000-0000-0000147B0000}"/>
    <cellStyle name="40% - Accent4 199" xfId="22165" xr:uid="{00000000-0005-0000-0000-0000157B0000}"/>
    <cellStyle name="40% - Accent4 199 2" xfId="44429" xr:uid="{00000000-0005-0000-0000-0000167B0000}"/>
    <cellStyle name="40% - Accent4 2" xfId="19" xr:uid="{00000000-0005-0000-0000-0000177B0000}"/>
    <cellStyle name="40% - Accent4 2 10" xfId="9599" xr:uid="{00000000-0005-0000-0000-0000187B0000}"/>
    <cellStyle name="40% - Accent4 2 10 2" xfId="20695" xr:uid="{00000000-0005-0000-0000-0000197B0000}"/>
    <cellStyle name="40% - Accent4 2 10 2 2" xfId="42959" xr:uid="{00000000-0005-0000-0000-00001A7B0000}"/>
    <cellStyle name="40% - Accent4 2 10 3" xfId="31867" xr:uid="{00000000-0005-0000-0000-00001B7B0000}"/>
    <cellStyle name="40% - Accent4 2 11" xfId="9625" xr:uid="{00000000-0005-0000-0000-00001C7B0000}"/>
    <cellStyle name="40% - Accent4 2 11 2" xfId="20721" xr:uid="{00000000-0005-0000-0000-00001D7B0000}"/>
    <cellStyle name="40% - Accent4 2 11 2 2" xfId="42985" xr:uid="{00000000-0005-0000-0000-00001E7B0000}"/>
    <cellStyle name="40% - Accent4 2 11 3" xfId="31893" xr:uid="{00000000-0005-0000-0000-00001F7B0000}"/>
    <cellStyle name="40% - Accent4 2 12" xfId="9651" xr:uid="{00000000-0005-0000-0000-0000207B0000}"/>
    <cellStyle name="40% - Accent4 2 12 2" xfId="20747" xr:uid="{00000000-0005-0000-0000-0000217B0000}"/>
    <cellStyle name="40% - Accent4 2 12 2 2" xfId="43011" xr:uid="{00000000-0005-0000-0000-0000227B0000}"/>
    <cellStyle name="40% - Accent4 2 12 3" xfId="31919" xr:uid="{00000000-0005-0000-0000-0000237B0000}"/>
    <cellStyle name="40% - Accent4 2 13" xfId="9677" xr:uid="{00000000-0005-0000-0000-0000247B0000}"/>
    <cellStyle name="40% - Accent4 2 13 2" xfId="20773" xr:uid="{00000000-0005-0000-0000-0000257B0000}"/>
    <cellStyle name="40% - Accent4 2 13 2 2" xfId="43037" xr:uid="{00000000-0005-0000-0000-0000267B0000}"/>
    <cellStyle name="40% - Accent4 2 13 3" xfId="31945" xr:uid="{00000000-0005-0000-0000-0000277B0000}"/>
    <cellStyle name="40% - Accent4 2 14" xfId="9703" xr:uid="{00000000-0005-0000-0000-0000287B0000}"/>
    <cellStyle name="40% - Accent4 2 14 2" xfId="20799" xr:uid="{00000000-0005-0000-0000-0000297B0000}"/>
    <cellStyle name="40% - Accent4 2 14 2 2" xfId="43063" xr:uid="{00000000-0005-0000-0000-00002A7B0000}"/>
    <cellStyle name="40% - Accent4 2 14 3" xfId="31971" xr:uid="{00000000-0005-0000-0000-00002B7B0000}"/>
    <cellStyle name="40% - Accent4 2 15" xfId="9729" xr:uid="{00000000-0005-0000-0000-00002C7B0000}"/>
    <cellStyle name="40% - Accent4 2 15 2" xfId="20825" xr:uid="{00000000-0005-0000-0000-00002D7B0000}"/>
    <cellStyle name="40% - Accent4 2 15 2 2" xfId="43089" xr:uid="{00000000-0005-0000-0000-00002E7B0000}"/>
    <cellStyle name="40% - Accent4 2 15 3" xfId="31997" xr:uid="{00000000-0005-0000-0000-00002F7B0000}"/>
    <cellStyle name="40% - Accent4 2 16" xfId="9755" xr:uid="{00000000-0005-0000-0000-0000307B0000}"/>
    <cellStyle name="40% - Accent4 2 16 2" xfId="20851" xr:uid="{00000000-0005-0000-0000-0000317B0000}"/>
    <cellStyle name="40% - Accent4 2 16 2 2" xfId="43115" xr:uid="{00000000-0005-0000-0000-0000327B0000}"/>
    <cellStyle name="40% - Accent4 2 16 3" xfId="32023" xr:uid="{00000000-0005-0000-0000-0000337B0000}"/>
    <cellStyle name="40% - Accent4 2 17" xfId="9781" xr:uid="{00000000-0005-0000-0000-0000347B0000}"/>
    <cellStyle name="40% - Accent4 2 17 2" xfId="20877" xr:uid="{00000000-0005-0000-0000-0000357B0000}"/>
    <cellStyle name="40% - Accent4 2 17 2 2" xfId="43141" xr:uid="{00000000-0005-0000-0000-0000367B0000}"/>
    <cellStyle name="40% - Accent4 2 17 3" xfId="32049" xr:uid="{00000000-0005-0000-0000-0000377B0000}"/>
    <cellStyle name="40% - Accent4 2 18" xfId="9807" xr:uid="{00000000-0005-0000-0000-0000387B0000}"/>
    <cellStyle name="40% - Accent4 2 18 2" xfId="20903" xr:uid="{00000000-0005-0000-0000-0000397B0000}"/>
    <cellStyle name="40% - Accent4 2 18 2 2" xfId="43167" xr:uid="{00000000-0005-0000-0000-00003A7B0000}"/>
    <cellStyle name="40% - Accent4 2 18 3" xfId="32075" xr:uid="{00000000-0005-0000-0000-00003B7B0000}"/>
    <cellStyle name="40% - Accent4 2 19" xfId="9833" xr:uid="{00000000-0005-0000-0000-00003C7B0000}"/>
    <cellStyle name="40% - Accent4 2 19 2" xfId="20929" xr:uid="{00000000-0005-0000-0000-00003D7B0000}"/>
    <cellStyle name="40% - Accent4 2 19 2 2" xfId="43193" xr:uid="{00000000-0005-0000-0000-00003E7B0000}"/>
    <cellStyle name="40% - Accent4 2 19 3" xfId="32101" xr:uid="{00000000-0005-0000-0000-00003F7B0000}"/>
    <cellStyle name="40% - Accent4 2 2" xfId="106" xr:uid="{00000000-0005-0000-0000-0000407B0000}"/>
    <cellStyle name="40% - Accent4 2 2 2" xfId="3090" xr:uid="{00000000-0005-0000-0000-0000417B0000}"/>
    <cellStyle name="40% - Accent4 2 2 2 2" xfId="7673" xr:uid="{00000000-0005-0000-0000-0000427B0000}"/>
    <cellStyle name="40% - Accent4 2 2 2 2 2" xfId="18770" xr:uid="{00000000-0005-0000-0000-0000437B0000}"/>
    <cellStyle name="40% - Accent4 2 2 2 2 2 2" xfId="41034" xr:uid="{00000000-0005-0000-0000-0000447B0000}"/>
    <cellStyle name="40% - Accent4 2 2 2 2 3" xfId="29942" xr:uid="{00000000-0005-0000-0000-0000457B0000}"/>
    <cellStyle name="40% - Accent4 2 2 2 3" xfId="14187" xr:uid="{00000000-0005-0000-0000-0000467B0000}"/>
    <cellStyle name="40% - Accent4 2 2 2 3 2" xfId="36452" xr:uid="{00000000-0005-0000-0000-0000477B0000}"/>
    <cellStyle name="40% - Accent4 2 2 2 4" xfId="25360" xr:uid="{00000000-0005-0000-0000-0000487B0000}"/>
    <cellStyle name="40% - Accent4 2 2 3" xfId="5864" xr:uid="{00000000-0005-0000-0000-0000497B0000}"/>
    <cellStyle name="40% - Accent4 2 2 3 2" xfId="16961" xr:uid="{00000000-0005-0000-0000-00004A7B0000}"/>
    <cellStyle name="40% - Accent4 2 2 3 2 2" xfId="39225" xr:uid="{00000000-0005-0000-0000-00004B7B0000}"/>
    <cellStyle name="40% - Accent4 2 2 3 3" xfId="28133" xr:uid="{00000000-0005-0000-0000-00004C7B0000}"/>
    <cellStyle name="40% - Accent4 2 2 4" xfId="1270" xr:uid="{00000000-0005-0000-0000-00004D7B0000}"/>
    <cellStyle name="40% - Accent4 2 2 4 2" xfId="12377" xr:uid="{00000000-0005-0000-0000-00004E7B0000}"/>
    <cellStyle name="40% - Accent4 2 2 4 2 2" xfId="34642" xr:uid="{00000000-0005-0000-0000-00004F7B0000}"/>
    <cellStyle name="40% - Accent4 2 2 4 3" xfId="23550" xr:uid="{00000000-0005-0000-0000-0000507B0000}"/>
    <cellStyle name="40% - Accent4 2 2 5" xfId="11228" xr:uid="{00000000-0005-0000-0000-0000517B0000}"/>
    <cellStyle name="40% - Accent4 2 2 5 2" xfId="33495" xr:uid="{00000000-0005-0000-0000-0000527B0000}"/>
    <cellStyle name="40% - Accent4 2 2 6" xfId="22403" xr:uid="{00000000-0005-0000-0000-0000537B0000}"/>
    <cellStyle name="40% - Accent4 2 20" xfId="9859" xr:uid="{00000000-0005-0000-0000-0000547B0000}"/>
    <cellStyle name="40% - Accent4 2 20 2" xfId="20955" xr:uid="{00000000-0005-0000-0000-0000557B0000}"/>
    <cellStyle name="40% - Accent4 2 20 2 2" xfId="43219" xr:uid="{00000000-0005-0000-0000-0000567B0000}"/>
    <cellStyle name="40% - Accent4 2 20 3" xfId="32127" xr:uid="{00000000-0005-0000-0000-0000577B0000}"/>
    <cellStyle name="40% - Accent4 2 21" xfId="9885" xr:uid="{00000000-0005-0000-0000-0000587B0000}"/>
    <cellStyle name="40% - Accent4 2 21 2" xfId="20981" xr:uid="{00000000-0005-0000-0000-0000597B0000}"/>
    <cellStyle name="40% - Accent4 2 21 2 2" xfId="43245" xr:uid="{00000000-0005-0000-0000-00005A7B0000}"/>
    <cellStyle name="40% - Accent4 2 21 3" xfId="32153" xr:uid="{00000000-0005-0000-0000-00005B7B0000}"/>
    <cellStyle name="40% - Accent4 2 22" xfId="9924" xr:uid="{00000000-0005-0000-0000-00005C7B0000}"/>
    <cellStyle name="40% - Accent4 2 22 2" xfId="21020" xr:uid="{00000000-0005-0000-0000-00005D7B0000}"/>
    <cellStyle name="40% - Accent4 2 22 2 2" xfId="43284" xr:uid="{00000000-0005-0000-0000-00005E7B0000}"/>
    <cellStyle name="40% - Accent4 2 22 3" xfId="32192" xr:uid="{00000000-0005-0000-0000-00005F7B0000}"/>
    <cellStyle name="40% - Accent4 2 23" xfId="10262" xr:uid="{00000000-0005-0000-0000-0000607B0000}"/>
    <cellStyle name="40% - Accent4 2 23 2" xfId="21358" xr:uid="{00000000-0005-0000-0000-0000617B0000}"/>
    <cellStyle name="40% - Accent4 2 23 2 2" xfId="43622" xr:uid="{00000000-0005-0000-0000-0000627B0000}"/>
    <cellStyle name="40% - Accent4 2 23 3" xfId="32530" xr:uid="{00000000-0005-0000-0000-0000637B0000}"/>
    <cellStyle name="40% - Accent4 2 24" xfId="10288" xr:uid="{00000000-0005-0000-0000-0000647B0000}"/>
    <cellStyle name="40% - Accent4 2 24 2" xfId="21384" xr:uid="{00000000-0005-0000-0000-0000657B0000}"/>
    <cellStyle name="40% - Accent4 2 24 2 2" xfId="43648" xr:uid="{00000000-0005-0000-0000-0000667B0000}"/>
    <cellStyle name="40% - Accent4 2 24 3" xfId="32556" xr:uid="{00000000-0005-0000-0000-0000677B0000}"/>
    <cellStyle name="40% - Accent4 2 25" xfId="10340" xr:uid="{00000000-0005-0000-0000-0000687B0000}"/>
    <cellStyle name="40% - Accent4 2 25 2" xfId="21436" xr:uid="{00000000-0005-0000-0000-0000697B0000}"/>
    <cellStyle name="40% - Accent4 2 25 2 2" xfId="43700" xr:uid="{00000000-0005-0000-0000-00006A7B0000}"/>
    <cellStyle name="40% - Accent4 2 25 3" xfId="32608" xr:uid="{00000000-0005-0000-0000-00006B7B0000}"/>
    <cellStyle name="40% - Accent4 2 26" xfId="10366" xr:uid="{00000000-0005-0000-0000-00006C7B0000}"/>
    <cellStyle name="40% - Accent4 2 26 2" xfId="21462" xr:uid="{00000000-0005-0000-0000-00006D7B0000}"/>
    <cellStyle name="40% - Accent4 2 26 2 2" xfId="43726" xr:uid="{00000000-0005-0000-0000-00006E7B0000}"/>
    <cellStyle name="40% - Accent4 2 26 3" xfId="32634" xr:uid="{00000000-0005-0000-0000-00006F7B0000}"/>
    <cellStyle name="40% - Accent4 2 27" xfId="10392" xr:uid="{00000000-0005-0000-0000-0000707B0000}"/>
    <cellStyle name="40% - Accent4 2 27 2" xfId="21488" xr:uid="{00000000-0005-0000-0000-0000717B0000}"/>
    <cellStyle name="40% - Accent4 2 27 2 2" xfId="43752" xr:uid="{00000000-0005-0000-0000-0000727B0000}"/>
    <cellStyle name="40% - Accent4 2 27 3" xfId="32660" xr:uid="{00000000-0005-0000-0000-0000737B0000}"/>
    <cellStyle name="40% - Accent4 2 28" xfId="10418" xr:uid="{00000000-0005-0000-0000-0000747B0000}"/>
    <cellStyle name="40% - Accent4 2 28 2" xfId="21514" xr:uid="{00000000-0005-0000-0000-0000757B0000}"/>
    <cellStyle name="40% - Accent4 2 28 2 2" xfId="43778" xr:uid="{00000000-0005-0000-0000-0000767B0000}"/>
    <cellStyle name="40% - Accent4 2 28 3" xfId="32686" xr:uid="{00000000-0005-0000-0000-0000777B0000}"/>
    <cellStyle name="40% - Accent4 2 29" xfId="10444" xr:uid="{00000000-0005-0000-0000-0000787B0000}"/>
    <cellStyle name="40% - Accent4 2 29 2" xfId="21540" xr:uid="{00000000-0005-0000-0000-0000797B0000}"/>
    <cellStyle name="40% - Accent4 2 29 2 2" xfId="43804" xr:uid="{00000000-0005-0000-0000-00007A7B0000}"/>
    <cellStyle name="40% - Accent4 2 29 3" xfId="32712" xr:uid="{00000000-0005-0000-0000-00007B7B0000}"/>
    <cellStyle name="40% - Accent4 2 3" xfId="145" xr:uid="{00000000-0005-0000-0000-00007C7B0000}"/>
    <cellStyle name="40% - Accent4 2 3 2" xfId="8597" xr:uid="{00000000-0005-0000-0000-00007D7B0000}"/>
    <cellStyle name="40% - Accent4 2 3 2 2" xfId="19694" xr:uid="{00000000-0005-0000-0000-00007E7B0000}"/>
    <cellStyle name="40% - Accent4 2 3 2 2 2" xfId="41958" xr:uid="{00000000-0005-0000-0000-00007F7B0000}"/>
    <cellStyle name="40% - Accent4 2 3 2 3" xfId="30866" xr:uid="{00000000-0005-0000-0000-0000807B0000}"/>
    <cellStyle name="40% - Accent4 2 3 3" xfId="4014" xr:uid="{00000000-0005-0000-0000-0000817B0000}"/>
    <cellStyle name="40% - Accent4 2 3 3 2" xfId="15111" xr:uid="{00000000-0005-0000-0000-0000827B0000}"/>
    <cellStyle name="40% - Accent4 2 3 3 2 2" xfId="37376" xr:uid="{00000000-0005-0000-0000-0000837B0000}"/>
    <cellStyle name="40% - Accent4 2 3 3 3" xfId="26284" xr:uid="{00000000-0005-0000-0000-0000847B0000}"/>
    <cellStyle name="40% - Accent4 2 3 4" xfId="11267" xr:uid="{00000000-0005-0000-0000-0000857B0000}"/>
    <cellStyle name="40% - Accent4 2 3 4 2" xfId="33533" xr:uid="{00000000-0005-0000-0000-0000867B0000}"/>
    <cellStyle name="40% - Accent4 2 3 5" xfId="22441" xr:uid="{00000000-0005-0000-0000-0000877B0000}"/>
    <cellStyle name="40% - Accent4 2 30" xfId="10470" xr:uid="{00000000-0005-0000-0000-0000887B0000}"/>
    <cellStyle name="40% - Accent4 2 30 2" xfId="21566" xr:uid="{00000000-0005-0000-0000-0000897B0000}"/>
    <cellStyle name="40% - Accent4 2 30 2 2" xfId="43830" xr:uid="{00000000-0005-0000-0000-00008A7B0000}"/>
    <cellStyle name="40% - Accent4 2 30 3" xfId="32738" xr:uid="{00000000-0005-0000-0000-00008B7B0000}"/>
    <cellStyle name="40% - Accent4 2 31" xfId="10496" xr:uid="{00000000-0005-0000-0000-00008C7B0000}"/>
    <cellStyle name="40% - Accent4 2 31 2" xfId="21592" xr:uid="{00000000-0005-0000-0000-00008D7B0000}"/>
    <cellStyle name="40% - Accent4 2 31 2 2" xfId="43856" xr:uid="{00000000-0005-0000-0000-00008E7B0000}"/>
    <cellStyle name="40% - Accent4 2 31 3" xfId="32764" xr:uid="{00000000-0005-0000-0000-00008F7B0000}"/>
    <cellStyle name="40% - Accent4 2 32" xfId="10522" xr:uid="{00000000-0005-0000-0000-0000907B0000}"/>
    <cellStyle name="40% - Accent4 2 32 2" xfId="21618" xr:uid="{00000000-0005-0000-0000-0000917B0000}"/>
    <cellStyle name="40% - Accent4 2 32 2 2" xfId="43882" xr:uid="{00000000-0005-0000-0000-0000927B0000}"/>
    <cellStyle name="40% - Accent4 2 32 3" xfId="32790" xr:uid="{00000000-0005-0000-0000-0000937B0000}"/>
    <cellStyle name="40% - Accent4 2 33" xfId="10600" xr:uid="{00000000-0005-0000-0000-0000947B0000}"/>
    <cellStyle name="40% - Accent4 2 33 2" xfId="21696" xr:uid="{00000000-0005-0000-0000-0000957B0000}"/>
    <cellStyle name="40% - Accent4 2 33 2 2" xfId="43960" xr:uid="{00000000-0005-0000-0000-0000967B0000}"/>
    <cellStyle name="40% - Accent4 2 33 3" xfId="32868" xr:uid="{00000000-0005-0000-0000-0000977B0000}"/>
    <cellStyle name="40% - Accent4 2 34" xfId="10782" xr:uid="{00000000-0005-0000-0000-0000987B0000}"/>
    <cellStyle name="40% - Accent4 2 34 2" xfId="21878" xr:uid="{00000000-0005-0000-0000-0000997B0000}"/>
    <cellStyle name="40% - Accent4 2 34 2 2" xfId="44142" xr:uid="{00000000-0005-0000-0000-00009A7B0000}"/>
    <cellStyle name="40% - Accent4 2 34 3" xfId="33050" xr:uid="{00000000-0005-0000-0000-00009B7B0000}"/>
    <cellStyle name="40% - Accent4 2 35" xfId="11197" xr:uid="{00000000-0005-0000-0000-00009C7B0000}"/>
    <cellStyle name="40% - Accent4 2 35 2" xfId="33465" xr:uid="{00000000-0005-0000-0000-00009D7B0000}"/>
    <cellStyle name="40% - Accent4 2 36" xfId="22373" xr:uid="{00000000-0005-0000-0000-00009E7B0000}"/>
    <cellStyle name="40% - Accent4 2 4" xfId="172" xr:uid="{00000000-0005-0000-0000-00009F7B0000}"/>
    <cellStyle name="40% - Accent4 2 4 2" xfId="6788" xr:uid="{00000000-0005-0000-0000-0000A07B0000}"/>
    <cellStyle name="40% - Accent4 2 4 2 2" xfId="17885" xr:uid="{00000000-0005-0000-0000-0000A17B0000}"/>
    <cellStyle name="40% - Accent4 2 4 2 2 2" xfId="40149" xr:uid="{00000000-0005-0000-0000-0000A27B0000}"/>
    <cellStyle name="40% - Accent4 2 4 2 3" xfId="29057" xr:uid="{00000000-0005-0000-0000-0000A37B0000}"/>
    <cellStyle name="40% - Accent4 2 4 3" xfId="2205" xr:uid="{00000000-0005-0000-0000-0000A47B0000}"/>
    <cellStyle name="40% - Accent4 2 4 3 2" xfId="13302" xr:uid="{00000000-0005-0000-0000-0000A57B0000}"/>
    <cellStyle name="40% - Accent4 2 4 3 2 2" xfId="35567" xr:uid="{00000000-0005-0000-0000-0000A67B0000}"/>
    <cellStyle name="40% - Accent4 2 4 3 3" xfId="24475" xr:uid="{00000000-0005-0000-0000-0000A77B0000}"/>
    <cellStyle name="40% - Accent4 2 4 4" xfId="11293" xr:uid="{00000000-0005-0000-0000-0000A87B0000}"/>
    <cellStyle name="40% - Accent4 2 4 4 2" xfId="33559" xr:uid="{00000000-0005-0000-0000-0000A97B0000}"/>
    <cellStyle name="40% - Accent4 2 4 5" xfId="22467" xr:uid="{00000000-0005-0000-0000-0000AA7B0000}"/>
    <cellStyle name="40% - Accent4 2 5" xfId="276" xr:uid="{00000000-0005-0000-0000-0000AB7B0000}"/>
    <cellStyle name="40% - Accent4 2 5 2" xfId="9481" xr:uid="{00000000-0005-0000-0000-0000AC7B0000}"/>
    <cellStyle name="40% - Accent4 2 5 2 2" xfId="20578" xr:uid="{00000000-0005-0000-0000-0000AD7B0000}"/>
    <cellStyle name="40% - Accent4 2 5 2 2 2" xfId="42842" xr:uid="{00000000-0005-0000-0000-0000AE7B0000}"/>
    <cellStyle name="40% - Accent4 2 5 2 3" xfId="31750" xr:uid="{00000000-0005-0000-0000-0000AF7B0000}"/>
    <cellStyle name="40% - Accent4 2 5 3" xfId="4898" xr:uid="{00000000-0005-0000-0000-0000B07B0000}"/>
    <cellStyle name="40% - Accent4 2 5 3 2" xfId="15995" xr:uid="{00000000-0005-0000-0000-0000B17B0000}"/>
    <cellStyle name="40% - Accent4 2 5 3 2 2" xfId="38260" xr:uid="{00000000-0005-0000-0000-0000B27B0000}"/>
    <cellStyle name="40% - Accent4 2 5 3 3" xfId="27168" xr:uid="{00000000-0005-0000-0000-0000B37B0000}"/>
    <cellStyle name="40% - Accent4 2 5 4" xfId="11397" xr:uid="{00000000-0005-0000-0000-0000B47B0000}"/>
    <cellStyle name="40% - Accent4 2 5 4 2" xfId="33663" xr:uid="{00000000-0005-0000-0000-0000B57B0000}"/>
    <cellStyle name="40% - Accent4 2 5 5" xfId="22571" xr:uid="{00000000-0005-0000-0000-0000B67B0000}"/>
    <cellStyle name="40% - Accent4 2 6" xfId="315" xr:uid="{00000000-0005-0000-0000-0000B77B0000}"/>
    <cellStyle name="40% - Accent4 2 6 2" xfId="4939" xr:uid="{00000000-0005-0000-0000-0000B87B0000}"/>
    <cellStyle name="40% - Accent4 2 6 2 2" xfId="16036" xr:uid="{00000000-0005-0000-0000-0000B97B0000}"/>
    <cellStyle name="40% - Accent4 2 6 2 2 2" xfId="38300" xr:uid="{00000000-0005-0000-0000-0000BA7B0000}"/>
    <cellStyle name="40% - Accent4 2 6 2 3" xfId="27208" xr:uid="{00000000-0005-0000-0000-0000BB7B0000}"/>
    <cellStyle name="40% - Accent4 2 6 3" xfId="11436" xr:uid="{00000000-0005-0000-0000-0000BC7B0000}"/>
    <cellStyle name="40% - Accent4 2 6 3 2" xfId="33702" xr:uid="{00000000-0005-0000-0000-0000BD7B0000}"/>
    <cellStyle name="40% - Accent4 2 6 4" xfId="22610" xr:uid="{00000000-0005-0000-0000-0000BE7B0000}"/>
    <cellStyle name="40% - Accent4 2 7" xfId="344" xr:uid="{00000000-0005-0000-0000-0000BF7B0000}"/>
    <cellStyle name="40% - Accent4 2 7 2" xfId="11464" xr:uid="{00000000-0005-0000-0000-0000C07B0000}"/>
    <cellStyle name="40% - Accent4 2 7 2 2" xfId="33730" xr:uid="{00000000-0005-0000-0000-0000C17B0000}"/>
    <cellStyle name="40% - Accent4 2 7 3" xfId="22638" xr:uid="{00000000-0005-0000-0000-0000C27B0000}"/>
    <cellStyle name="40% - Accent4 2 8" xfId="9547" xr:uid="{00000000-0005-0000-0000-0000C37B0000}"/>
    <cellStyle name="40% - Accent4 2 8 2" xfId="20643" xr:uid="{00000000-0005-0000-0000-0000C47B0000}"/>
    <cellStyle name="40% - Accent4 2 8 2 2" xfId="42907" xr:uid="{00000000-0005-0000-0000-0000C57B0000}"/>
    <cellStyle name="40% - Accent4 2 8 3" xfId="31815" xr:uid="{00000000-0005-0000-0000-0000C67B0000}"/>
    <cellStyle name="40% - Accent4 2 9" xfId="9573" xr:uid="{00000000-0005-0000-0000-0000C77B0000}"/>
    <cellStyle name="40% - Accent4 2 9 2" xfId="20669" xr:uid="{00000000-0005-0000-0000-0000C87B0000}"/>
    <cellStyle name="40% - Accent4 2 9 2 2" xfId="42933" xr:uid="{00000000-0005-0000-0000-0000C97B0000}"/>
    <cellStyle name="40% - Accent4 2 9 3" xfId="31841" xr:uid="{00000000-0005-0000-0000-0000CA7B0000}"/>
    <cellStyle name="40% - Accent4 20" xfId="570" xr:uid="{00000000-0005-0000-0000-0000CB7B0000}"/>
    <cellStyle name="40% - Accent4 20 2" xfId="1507" xr:uid="{00000000-0005-0000-0000-0000CC7B0000}"/>
    <cellStyle name="40% - Accent4 20 2 2" xfId="3324" xr:uid="{00000000-0005-0000-0000-0000CD7B0000}"/>
    <cellStyle name="40% - Accent4 20 2 2 2" xfId="7907" xr:uid="{00000000-0005-0000-0000-0000CE7B0000}"/>
    <cellStyle name="40% - Accent4 20 2 2 2 2" xfId="19004" xr:uid="{00000000-0005-0000-0000-0000CF7B0000}"/>
    <cellStyle name="40% - Accent4 20 2 2 2 2 2" xfId="41268" xr:uid="{00000000-0005-0000-0000-0000D07B0000}"/>
    <cellStyle name="40% - Accent4 20 2 2 2 3" xfId="30176" xr:uid="{00000000-0005-0000-0000-0000D17B0000}"/>
    <cellStyle name="40% - Accent4 20 2 2 3" xfId="14421" xr:uid="{00000000-0005-0000-0000-0000D27B0000}"/>
    <cellStyle name="40% - Accent4 20 2 2 3 2" xfId="36686" xr:uid="{00000000-0005-0000-0000-0000D37B0000}"/>
    <cellStyle name="40% - Accent4 20 2 2 4" xfId="25594" xr:uid="{00000000-0005-0000-0000-0000D47B0000}"/>
    <cellStyle name="40% - Accent4 20 2 3" xfId="6098" xr:uid="{00000000-0005-0000-0000-0000D57B0000}"/>
    <cellStyle name="40% - Accent4 20 2 3 2" xfId="17195" xr:uid="{00000000-0005-0000-0000-0000D67B0000}"/>
    <cellStyle name="40% - Accent4 20 2 3 2 2" xfId="39459" xr:uid="{00000000-0005-0000-0000-0000D77B0000}"/>
    <cellStyle name="40% - Accent4 20 2 3 3" xfId="28367" xr:uid="{00000000-0005-0000-0000-0000D87B0000}"/>
    <cellStyle name="40% - Accent4 20 2 4" xfId="12611" xr:uid="{00000000-0005-0000-0000-0000D97B0000}"/>
    <cellStyle name="40% - Accent4 20 2 4 2" xfId="34876" xr:uid="{00000000-0005-0000-0000-0000DA7B0000}"/>
    <cellStyle name="40% - Accent4 20 2 5" xfId="23784" xr:uid="{00000000-0005-0000-0000-0000DB7B0000}"/>
    <cellStyle name="40% - Accent4 20 3" xfId="4248" xr:uid="{00000000-0005-0000-0000-0000DC7B0000}"/>
    <cellStyle name="40% - Accent4 20 3 2" xfId="8831" xr:uid="{00000000-0005-0000-0000-0000DD7B0000}"/>
    <cellStyle name="40% - Accent4 20 3 2 2" xfId="19928" xr:uid="{00000000-0005-0000-0000-0000DE7B0000}"/>
    <cellStyle name="40% - Accent4 20 3 2 2 2" xfId="42192" xr:uid="{00000000-0005-0000-0000-0000DF7B0000}"/>
    <cellStyle name="40% - Accent4 20 3 2 3" xfId="31100" xr:uid="{00000000-0005-0000-0000-0000E07B0000}"/>
    <cellStyle name="40% - Accent4 20 3 3" xfId="15345" xr:uid="{00000000-0005-0000-0000-0000E17B0000}"/>
    <cellStyle name="40% - Accent4 20 3 3 2" xfId="37610" xr:uid="{00000000-0005-0000-0000-0000E27B0000}"/>
    <cellStyle name="40% - Accent4 20 3 4" xfId="26518" xr:uid="{00000000-0005-0000-0000-0000E37B0000}"/>
    <cellStyle name="40% - Accent4 20 4" xfId="2439" xr:uid="{00000000-0005-0000-0000-0000E47B0000}"/>
    <cellStyle name="40% - Accent4 20 4 2" xfId="7022" xr:uid="{00000000-0005-0000-0000-0000E57B0000}"/>
    <cellStyle name="40% - Accent4 20 4 2 2" xfId="18119" xr:uid="{00000000-0005-0000-0000-0000E67B0000}"/>
    <cellStyle name="40% - Accent4 20 4 2 2 2" xfId="40383" xr:uid="{00000000-0005-0000-0000-0000E77B0000}"/>
    <cellStyle name="40% - Accent4 20 4 2 3" xfId="29291" xr:uid="{00000000-0005-0000-0000-0000E87B0000}"/>
    <cellStyle name="40% - Accent4 20 4 3" xfId="13536" xr:uid="{00000000-0005-0000-0000-0000E97B0000}"/>
    <cellStyle name="40% - Accent4 20 4 3 2" xfId="35801" xr:uid="{00000000-0005-0000-0000-0000EA7B0000}"/>
    <cellStyle name="40% - Accent4 20 4 4" xfId="24709" xr:uid="{00000000-0005-0000-0000-0000EB7B0000}"/>
    <cellStyle name="40% - Accent4 20 5" xfId="5173" xr:uid="{00000000-0005-0000-0000-0000EC7B0000}"/>
    <cellStyle name="40% - Accent4 20 5 2" xfId="16270" xr:uid="{00000000-0005-0000-0000-0000ED7B0000}"/>
    <cellStyle name="40% - Accent4 20 5 2 2" xfId="38534" xr:uid="{00000000-0005-0000-0000-0000EE7B0000}"/>
    <cellStyle name="40% - Accent4 20 5 3" xfId="27442" xr:uid="{00000000-0005-0000-0000-0000EF7B0000}"/>
    <cellStyle name="40% - Accent4 20 6" xfId="11685" xr:uid="{00000000-0005-0000-0000-0000F07B0000}"/>
    <cellStyle name="40% - Accent4 20 6 2" xfId="33951" xr:uid="{00000000-0005-0000-0000-0000F17B0000}"/>
    <cellStyle name="40% - Accent4 20 7" xfId="22859" xr:uid="{00000000-0005-0000-0000-0000F27B0000}"/>
    <cellStyle name="40% - Accent4 200" xfId="22178" xr:uid="{00000000-0005-0000-0000-0000F37B0000}"/>
    <cellStyle name="40% - Accent4 200 2" xfId="44442" xr:uid="{00000000-0005-0000-0000-0000F47B0000}"/>
    <cellStyle name="40% - Accent4 201" xfId="22191" xr:uid="{00000000-0005-0000-0000-0000F57B0000}"/>
    <cellStyle name="40% - Accent4 201 2" xfId="44455" xr:uid="{00000000-0005-0000-0000-0000F67B0000}"/>
    <cellStyle name="40% - Accent4 202" xfId="22204" xr:uid="{00000000-0005-0000-0000-0000F77B0000}"/>
    <cellStyle name="40% - Accent4 202 2" xfId="44468" xr:uid="{00000000-0005-0000-0000-0000F87B0000}"/>
    <cellStyle name="40% - Accent4 203" xfId="22217" xr:uid="{00000000-0005-0000-0000-0000F97B0000}"/>
    <cellStyle name="40% - Accent4 203 2" xfId="44481" xr:uid="{00000000-0005-0000-0000-0000FA7B0000}"/>
    <cellStyle name="40% - Accent4 204" xfId="22230" xr:uid="{00000000-0005-0000-0000-0000FB7B0000}"/>
    <cellStyle name="40% - Accent4 204 2" xfId="44494" xr:uid="{00000000-0005-0000-0000-0000FC7B0000}"/>
    <cellStyle name="40% - Accent4 205" xfId="22243" xr:uid="{00000000-0005-0000-0000-0000FD7B0000}"/>
    <cellStyle name="40% - Accent4 205 2" xfId="44507" xr:uid="{00000000-0005-0000-0000-0000FE7B0000}"/>
    <cellStyle name="40% - Accent4 206" xfId="22256" xr:uid="{00000000-0005-0000-0000-0000FF7B0000}"/>
    <cellStyle name="40% - Accent4 206 2" xfId="44520" xr:uid="{00000000-0005-0000-0000-0000007C0000}"/>
    <cellStyle name="40% - Accent4 207" xfId="22269" xr:uid="{00000000-0005-0000-0000-0000017C0000}"/>
    <cellStyle name="40% - Accent4 207 2" xfId="44533" xr:uid="{00000000-0005-0000-0000-0000027C0000}"/>
    <cellStyle name="40% - Accent4 208" xfId="22282" xr:uid="{00000000-0005-0000-0000-0000037C0000}"/>
    <cellStyle name="40% - Accent4 208 2" xfId="44546" xr:uid="{00000000-0005-0000-0000-0000047C0000}"/>
    <cellStyle name="40% - Accent4 209" xfId="22295" xr:uid="{00000000-0005-0000-0000-0000057C0000}"/>
    <cellStyle name="40% - Accent4 209 2" xfId="44559" xr:uid="{00000000-0005-0000-0000-0000067C0000}"/>
    <cellStyle name="40% - Accent4 21" xfId="583" xr:uid="{00000000-0005-0000-0000-0000077C0000}"/>
    <cellStyle name="40% - Accent4 21 2" xfId="1520" xr:uid="{00000000-0005-0000-0000-0000087C0000}"/>
    <cellStyle name="40% - Accent4 21 2 2" xfId="3337" xr:uid="{00000000-0005-0000-0000-0000097C0000}"/>
    <cellStyle name="40% - Accent4 21 2 2 2" xfId="7920" xr:uid="{00000000-0005-0000-0000-00000A7C0000}"/>
    <cellStyle name="40% - Accent4 21 2 2 2 2" xfId="19017" xr:uid="{00000000-0005-0000-0000-00000B7C0000}"/>
    <cellStyle name="40% - Accent4 21 2 2 2 2 2" xfId="41281" xr:uid="{00000000-0005-0000-0000-00000C7C0000}"/>
    <cellStyle name="40% - Accent4 21 2 2 2 3" xfId="30189" xr:uid="{00000000-0005-0000-0000-00000D7C0000}"/>
    <cellStyle name="40% - Accent4 21 2 2 3" xfId="14434" xr:uid="{00000000-0005-0000-0000-00000E7C0000}"/>
    <cellStyle name="40% - Accent4 21 2 2 3 2" xfId="36699" xr:uid="{00000000-0005-0000-0000-00000F7C0000}"/>
    <cellStyle name="40% - Accent4 21 2 2 4" xfId="25607" xr:uid="{00000000-0005-0000-0000-0000107C0000}"/>
    <cellStyle name="40% - Accent4 21 2 3" xfId="6111" xr:uid="{00000000-0005-0000-0000-0000117C0000}"/>
    <cellStyle name="40% - Accent4 21 2 3 2" xfId="17208" xr:uid="{00000000-0005-0000-0000-0000127C0000}"/>
    <cellStyle name="40% - Accent4 21 2 3 2 2" xfId="39472" xr:uid="{00000000-0005-0000-0000-0000137C0000}"/>
    <cellStyle name="40% - Accent4 21 2 3 3" xfId="28380" xr:uid="{00000000-0005-0000-0000-0000147C0000}"/>
    <cellStyle name="40% - Accent4 21 2 4" xfId="12624" xr:uid="{00000000-0005-0000-0000-0000157C0000}"/>
    <cellStyle name="40% - Accent4 21 2 4 2" xfId="34889" xr:uid="{00000000-0005-0000-0000-0000167C0000}"/>
    <cellStyle name="40% - Accent4 21 2 5" xfId="23797" xr:uid="{00000000-0005-0000-0000-0000177C0000}"/>
    <cellStyle name="40% - Accent4 21 3" xfId="4261" xr:uid="{00000000-0005-0000-0000-0000187C0000}"/>
    <cellStyle name="40% - Accent4 21 3 2" xfId="8844" xr:uid="{00000000-0005-0000-0000-0000197C0000}"/>
    <cellStyle name="40% - Accent4 21 3 2 2" xfId="19941" xr:uid="{00000000-0005-0000-0000-00001A7C0000}"/>
    <cellStyle name="40% - Accent4 21 3 2 2 2" xfId="42205" xr:uid="{00000000-0005-0000-0000-00001B7C0000}"/>
    <cellStyle name="40% - Accent4 21 3 2 3" xfId="31113" xr:uid="{00000000-0005-0000-0000-00001C7C0000}"/>
    <cellStyle name="40% - Accent4 21 3 3" xfId="15358" xr:uid="{00000000-0005-0000-0000-00001D7C0000}"/>
    <cellStyle name="40% - Accent4 21 3 3 2" xfId="37623" xr:uid="{00000000-0005-0000-0000-00001E7C0000}"/>
    <cellStyle name="40% - Accent4 21 3 4" xfId="26531" xr:uid="{00000000-0005-0000-0000-00001F7C0000}"/>
    <cellStyle name="40% - Accent4 21 4" xfId="2452" xr:uid="{00000000-0005-0000-0000-0000207C0000}"/>
    <cellStyle name="40% - Accent4 21 4 2" xfId="7035" xr:uid="{00000000-0005-0000-0000-0000217C0000}"/>
    <cellStyle name="40% - Accent4 21 4 2 2" xfId="18132" xr:uid="{00000000-0005-0000-0000-0000227C0000}"/>
    <cellStyle name="40% - Accent4 21 4 2 2 2" xfId="40396" xr:uid="{00000000-0005-0000-0000-0000237C0000}"/>
    <cellStyle name="40% - Accent4 21 4 2 3" xfId="29304" xr:uid="{00000000-0005-0000-0000-0000247C0000}"/>
    <cellStyle name="40% - Accent4 21 4 3" xfId="13549" xr:uid="{00000000-0005-0000-0000-0000257C0000}"/>
    <cellStyle name="40% - Accent4 21 4 3 2" xfId="35814" xr:uid="{00000000-0005-0000-0000-0000267C0000}"/>
    <cellStyle name="40% - Accent4 21 4 4" xfId="24722" xr:uid="{00000000-0005-0000-0000-0000277C0000}"/>
    <cellStyle name="40% - Accent4 21 5" xfId="5186" xr:uid="{00000000-0005-0000-0000-0000287C0000}"/>
    <cellStyle name="40% - Accent4 21 5 2" xfId="16283" xr:uid="{00000000-0005-0000-0000-0000297C0000}"/>
    <cellStyle name="40% - Accent4 21 5 2 2" xfId="38547" xr:uid="{00000000-0005-0000-0000-00002A7C0000}"/>
    <cellStyle name="40% - Accent4 21 5 3" xfId="27455" xr:uid="{00000000-0005-0000-0000-00002B7C0000}"/>
    <cellStyle name="40% - Accent4 21 6" xfId="11698" xr:uid="{00000000-0005-0000-0000-00002C7C0000}"/>
    <cellStyle name="40% - Accent4 21 6 2" xfId="33964" xr:uid="{00000000-0005-0000-0000-00002D7C0000}"/>
    <cellStyle name="40% - Accent4 21 7" xfId="22872" xr:uid="{00000000-0005-0000-0000-00002E7C0000}"/>
    <cellStyle name="40% - Accent4 210" xfId="22308" xr:uid="{00000000-0005-0000-0000-00002F7C0000}"/>
    <cellStyle name="40% - Accent4 210 2" xfId="44572" xr:uid="{00000000-0005-0000-0000-0000307C0000}"/>
    <cellStyle name="40% - Accent4 211" xfId="22321" xr:uid="{00000000-0005-0000-0000-0000317C0000}"/>
    <cellStyle name="40% - Accent4 211 2" xfId="44585" xr:uid="{00000000-0005-0000-0000-0000327C0000}"/>
    <cellStyle name="40% - Accent4 212" xfId="22334" xr:uid="{00000000-0005-0000-0000-0000337C0000}"/>
    <cellStyle name="40% - Accent4 212 2" xfId="44598" xr:uid="{00000000-0005-0000-0000-0000347C0000}"/>
    <cellStyle name="40% - Accent4 213" xfId="22347" xr:uid="{00000000-0005-0000-0000-0000357C0000}"/>
    <cellStyle name="40% - Accent4 213 2" xfId="44611" xr:uid="{00000000-0005-0000-0000-0000367C0000}"/>
    <cellStyle name="40% - Accent4 214" xfId="22388" xr:uid="{00000000-0005-0000-0000-0000377C0000}"/>
    <cellStyle name="40% - Accent4 22" xfId="596" xr:uid="{00000000-0005-0000-0000-0000387C0000}"/>
    <cellStyle name="40% - Accent4 22 2" xfId="1533" xr:uid="{00000000-0005-0000-0000-0000397C0000}"/>
    <cellStyle name="40% - Accent4 22 2 2" xfId="3350" xr:uid="{00000000-0005-0000-0000-00003A7C0000}"/>
    <cellStyle name="40% - Accent4 22 2 2 2" xfId="7933" xr:uid="{00000000-0005-0000-0000-00003B7C0000}"/>
    <cellStyle name="40% - Accent4 22 2 2 2 2" xfId="19030" xr:uid="{00000000-0005-0000-0000-00003C7C0000}"/>
    <cellStyle name="40% - Accent4 22 2 2 2 2 2" xfId="41294" xr:uid="{00000000-0005-0000-0000-00003D7C0000}"/>
    <cellStyle name="40% - Accent4 22 2 2 2 3" xfId="30202" xr:uid="{00000000-0005-0000-0000-00003E7C0000}"/>
    <cellStyle name="40% - Accent4 22 2 2 3" xfId="14447" xr:uid="{00000000-0005-0000-0000-00003F7C0000}"/>
    <cellStyle name="40% - Accent4 22 2 2 3 2" xfId="36712" xr:uid="{00000000-0005-0000-0000-0000407C0000}"/>
    <cellStyle name="40% - Accent4 22 2 2 4" xfId="25620" xr:uid="{00000000-0005-0000-0000-0000417C0000}"/>
    <cellStyle name="40% - Accent4 22 2 3" xfId="6124" xr:uid="{00000000-0005-0000-0000-0000427C0000}"/>
    <cellStyle name="40% - Accent4 22 2 3 2" xfId="17221" xr:uid="{00000000-0005-0000-0000-0000437C0000}"/>
    <cellStyle name="40% - Accent4 22 2 3 2 2" xfId="39485" xr:uid="{00000000-0005-0000-0000-0000447C0000}"/>
    <cellStyle name="40% - Accent4 22 2 3 3" xfId="28393" xr:uid="{00000000-0005-0000-0000-0000457C0000}"/>
    <cellStyle name="40% - Accent4 22 2 4" xfId="12637" xr:uid="{00000000-0005-0000-0000-0000467C0000}"/>
    <cellStyle name="40% - Accent4 22 2 4 2" xfId="34902" xr:uid="{00000000-0005-0000-0000-0000477C0000}"/>
    <cellStyle name="40% - Accent4 22 2 5" xfId="23810" xr:uid="{00000000-0005-0000-0000-0000487C0000}"/>
    <cellStyle name="40% - Accent4 22 3" xfId="4274" xr:uid="{00000000-0005-0000-0000-0000497C0000}"/>
    <cellStyle name="40% - Accent4 22 3 2" xfId="8857" xr:uid="{00000000-0005-0000-0000-00004A7C0000}"/>
    <cellStyle name="40% - Accent4 22 3 2 2" xfId="19954" xr:uid="{00000000-0005-0000-0000-00004B7C0000}"/>
    <cellStyle name="40% - Accent4 22 3 2 2 2" xfId="42218" xr:uid="{00000000-0005-0000-0000-00004C7C0000}"/>
    <cellStyle name="40% - Accent4 22 3 2 3" xfId="31126" xr:uid="{00000000-0005-0000-0000-00004D7C0000}"/>
    <cellStyle name="40% - Accent4 22 3 3" xfId="15371" xr:uid="{00000000-0005-0000-0000-00004E7C0000}"/>
    <cellStyle name="40% - Accent4 22 3 3 2" xfId="37636" xr:uid="{00000000-0005-0000-0000-00004F7C0000}"/>
    <cellStyle name="40% - Accent4 22 3 4" xfId="26544" xr:uid="{00000000-0005-0000-0000-0000507C0000}"/>
    <cellStyle name="40% - Accent4 22 4" xfId="2465" xr:uid="{00000000-0005-0000-0000-0000517C0000}"/>
    <cellStyle name="40% - Accent4 22 4 2" xfId="7048" xr:uid="{00000000-0005-0000-0000-0000527C0000}"/>
    <cellStyle name="40% - Accent4 22 4 2 2" xfId="18145" xr:uid="{00000000-0005-0000-0000-0000537C0000}"/>
    <cellStyle name="40% - Accent4 22 4 2 2 2" xfId="40409" xr:uid="{00000000-0005-0000-0000-0000547C0000}"/>
    <cellStyle name="40% - Accent4 22 4 2 3" xfId="29317" xr:uid="{00000000-0005-0000-0000-0000557C0000}"/>
    <cellStyle name="40% - Accent4 22 4 3" xfId="13562" xr:uid="{00000000-0005-0000-0000-0000567C0000}"/>
    <cellStyle name="40% - Accent4 22 4 3 2" xfId="35827" xr:uid="{00000000-0005-0000-0000-0000577C0000}"/>
    <cellStyle name="40% - Accent4 22 4 4" xfId="24735" xr:uid="{00000000-0005-0000-0000-0000587C0000}"/>
    <cellStyle name="40% - Accent4 22 5" xfId="5199" xr:uid="{00000000-0005-0000-0000-0000597C0000}"/>
    <cellStyle name="40% - Accent4 22 5 2" xfId="16296" xr:uid="{00000000-0005-0000-0000-00005A7C0000}"/>
    <cellStyle name="40% - Accent4 22 5 2 2" xfId="38560" xr:uid="{00000000-0005-0000-0000-00005B7C0000}"/>
    <cellStyle name="40% - Accent4 22 5 3" xfId="27468" xr:uid="{00000000-0005-0000-0000-00005C7C0000}"/>
    <cellStyle name="40% - Accent4 22 6" xfId="11711" xr:uid="{00000000-0005-0000-0000-00005D7C0000}"/>
    <cellStyle name="40% - Accent4 22 6 2" xfId="33977" xr:uid="{00000000-0005-0000-0000-00005E7C0000}"/>
    <cellStyle name="40% - Accent4 22 7" xfId="22885" xr:uid="{00000000-0005-0000-0000-00005F7C0000}"/>
    <cellStyle name="40% - Accent4 23" xfId="609" xr:uid="{00000000-0005-0000-0000-0000607C0000}"/>
    <cellStyle name="40% - Accent4 23 2" xfId="1546" xr:uid="{00000000-0005-0000-0000-0000617C0000}"/>
    <cellStyle name="40% - Accent4 23 2 2" xfId="3363" xr:uid="{00000000-0005-0000-0000-0000627C0000}"/>
    <cellStyle name="40% - Accent4 23 2 2 2" xfId="7946" xr:uid="{00000000-0005-0000-0000-0000637C0000}"/>
    <cellStyle name="40% - Accent4 23 2 2 2 2" xfId="19043" xr:uid="{00000000-0005-0000-0000-0000647C0000}"/>
    <cellStyle name="40% - Accent4 23 2 2 2 2 2" xfId="41307" xr:uid="{00000000-0005-0000-0000-0000657C0000}"/>
    <cellStyle name="40% - Accent4 23 2 2 2 3" xfId="30215" xr:uid="{00000000-0005-0000-0000-0000667C0000}"/>
    <cellStyle name="40% - Accent4 23 2 2 3" xfId="14460" xr:uid="{00000000-0005-0000-0000-0000677C0000}"/>
    <cellStyle name="40% - Accent4 23 2 2 3 2" xfId="36725" xr:uid="{00000000-0005-0000-0000-0000687C0000}"/>
    <cellStyle name="40% - Accent4 23 2 2 4" xfId="25633" xr:uid="{00000000-0005-0000-0000-0000697C0000}"/>
    <cellStyle name="40% - Accent4 23 2 3" xfId="6137" xr:uid="{00000000-0005-0000-0000-00006A7C0000}"/>
    <cellStyle name="40% - Accent4 23 2 3 2" xfId="17234" xr:uid="{00000000-0005-0000-0000-00006B7C0000}"/>
    <cellStyle name="40% - Accent4 23 2 3 2 2" xfId="39498" xr:uid="{00000000-0005-0000-0000-00006C7C0000}"/>
    <cellStyle name="40% - Accent4 23 2 3 3" xfId="28406" xr:uid="{00000000-0005-0000-0000-00006D7C0000}"/>
    <cellStyle name="40% - Accent4 23 2 4" xfId="12650" xr:uid="{00000000-0005-0000-0000-00006E7C0000}"/>
    <cellStyle name="40% - Accent4 23 2 4 2" xfId="34915" xr:uid="{00000000-0005-0000-0000-00006F7C0000}"/>
    <cellStyle name="40% - Accent4 23 2 5" xfId="23823" xr:uid="{00000000-0005-0000-0000-0000707C0000}"/>
    <cellStyle name="40% - Accent4 23 3" xfId="4287" xr:uid="{00000000-0005-0000-0000-0000717C0000}"/>
    <cellStyle name="40% - Accent4 23 3 2" xfId="8870" xr:uid="{00000000-0005-0000-0000-0000727C0000}"/>
    <cellStyle name="40% - Accent4 23 3 2 2" xfId="19967" xr:uid="{00000000-0005-0000-0000-0000737C0000}"/>
    <cellStyle name="40% - Accent4 23 3 2 2 2" xfId="42231" xr:uid="{00000000-0005-0000-0000-0000747C0000}"/>
    <cellStyle name="40% - Accent4 23 3 2 3" xfId="31139" xr:uid="{00000000-0005-0000-0000-0000757C0000}"/>
    <cellStyle name="40% - Accent4 23 3 3" xfId="15384" xr:uid="{00000000-0005-0000-0000-0000767C0000}"/>
    <cellStyle name="40% - Accent4 23 3 3 2" xfId="37649" xr:uid="{00000000-0005-0000-0000-0000777C0000}"/>
    <cellStyle name="40% - Accent4 23 3 4" xfId="26557" xr:uid="{00000000-0005-0000-0000-0000787C0000}"/>
    <cellStyle name="40% - Accent4 23 4" xfId="2478" xr:uid="{00000000-0005-0000-0000-0000797C0000}"/>
    <cellStyle name="40% - Accent4 23 4 2" xfId="7061" xr:uid="{00000000-0005-0000-0000-00007A7C0000}"/>
    <cellStyle name="40% - Accent4 23 4 2 2" xfId="18158" xr:uid="{00000000-0005-0000-0000-00007B7C0000}"/>
    <cellStyle name="40% - Accent4 23 4 2 2 2" xfId="40422" xr:uid="{00000000-0005-0000-0000-00007C7C0000}"/>
    <cellStyle name="40% - Accent4 23 4 2 3" xfId="29330" xr:uid="{00000000-0005-0000-0000-00007D7C0000}"/>
    <cellStyle name="40% - Accent4 23 4 3" xfId="13575" xr:uid="{00000000-0005-0000-0000-00007E7C0000}"/>
    <cellStyle name="40% - Accent4 23 4 3 2" xfId="35840" xr:uid="{00000000-0005-0000-0000-00007F7C0000}"/>
    <cellStyle name="40% - Accent4 23 4 4" xfId="24748" xr:uid="{00000000-0005-0000-0000-0000807C0000}"/>
    <cellStyle name="40% - Accent4 23 5" xfId="5212" xr:uid="{00000000-0005-0000-0000-0000817C0000}"/>
    <cellStyle name="40% - Accent4 23 5 2" xfId="16309" xr:uid="{00000000-0005-0000-0000-0000827C0000}"/>
    <cellStyle name="40% - Accent4 23 5 2 2" xfId="38573" xr:uid="{00000000-0005-0000-0000-0000837C0000}"/>
    <cellStyle name="40% - Accent4 23 5 3" xfId="27481" xr:uid="{00000000-0005-0000-0000-0000847C0000}"/>
    <cellStyle name="40% - Accent4 23 6" xfId="11724" xr:uid="{00000000-0005-0000-0000-0000857C0000}"/>
    <cellStyle name="40% - Accent4 23 6 2" xfId="33990" xr:uid="{00000000-0005-0000-0000-0000867C0000}"/>
    <cellStyle name="40% - Accent4 23 7" xfId="22898" xr:uid="{00000000-0005-0000-0000-0000877C0000}"/>
    <cellStyle name="40% - Accent4 24" xfId="622" xr:uid="{00000000-0005-0000-0000-0000887C0000}"/>
    <cellStyle name="40% - Accent4 24 2" xfId="1559" xr:uid="{00000000-0005-0000-0000-0000897C0000}"/>
    <cellStyle name="40% - Accent4 24 2 2" xfId="3376" xr:uid="{00000000-0005-0000-0000-00008A7C0000}"/>
    <cellStyle name="40% - Accent4 24 2 2 2" xfId="7959" xr:uid="{00000000-0005-0000-0000-00008B7C0000}"/>
    <cellStyle name="40% - Accent4 24 2 2 2 2" xfId="19056" xr:uid="{00000000-0005-0000-0000-00008C7C0000}"/>
    <cellStyle name="40% - Accent4 24 2 2 2 2 2" xfId="41320" xr:uid="{00000000-0005-0000-0000-00008D7C0000}"/>
    <cellStyle name="40% - Accent4 24 2 2 2 3" xfId="30228" xr:uid="{00000000-0005-0000-0000-00008E7C0000}"/>
    <cellStyle name="40% - Accent4 24 2 2 3" xfId="14473" xr:uid="{00000000-0005-0000-0000-00008F7C0000}"/>
    <cellStyle name="40% - Accent4 24 2 2 3 2" xfId="36738" xr:uid="{00000000-0005-0000-0000-0000907C0000}"/>
    <cellStyle name="40% - Accent4 24 2 2 4" xfId="25646" xr:uid="{00000000-0005-0000-0000-0000917C0000}"/>
    <cellStyle name="40% - Accent4 24 2 3" xfId="6150" xr:uid="{00000000-0005-0000-0000-0000927C0000}"/>
    <cellStyle name="40% - Accent4 24 2 3 2" xfId="17247" xr:uid="{00000000-0005-0000-0000-0000937C0000}"/>
    <cellStyle name="40% - Accent4 24 2 3 2 2" xfId="39511" xr:uid="{00000000-0005-0000-0000-0000947C0000}"/>
    <cellStyle name="40% - Accent4 24 2 3 3" xfId="28419" xr:uid="{00000000-0005-0000-0000-0000957C0000}"/>
    <cellStyle name="40% - Accent4 24 2 4" xfId="12663" xr:uid="{00000000-0005-0000-0000-0000967C0000}"/>
    <cellStyle name="40% - Accent4 24 2 4 2" xfId="34928" xr:uid="{00000000-0005-0000-0000-0000977C0000}"/>
    <cellStyle name="40% - Accent4 24 2 5" xfId="23836" xr:uid="{00000000-0005-0000-0000-0000987C0000}"/>
    <cellStyle name="40% - Accent4 24 3" xfId="4300" xr:uid="{00000000-0005-0000-0000-0000997C0000}"/>
    <cellStyle name="40% - Accent4 24 3 2" xfId="8883" xr:uid="{00000000-0005-0000-0000-00009A7C0000}"/>
    <cellStyle name="40% - Accent4 24 3 2 2" xfId="19980" xr:uid="{00000000-0005-0000-0000-00009B7C0000}"/>
    <cellStyle name="40% - Accent4 24 3 2 2 2" xfId="42244" xr:uid="{00000000-0005-0000-0000-00009C7C0000}"/>
    <cellStyle name="40% - Accent4 24 3 2 3" xfId="31152" xr:uid="{00000000-0005-0000-0000-00009D7C0000}"/>
    <cellStyle name="40% - Accent4 24 3 3" xfId="15397" xr:uid="{00000000-0005-0000-0000-00009E7C0000}"/>
    <cellStyle name="40% - Accent4 24 3 3 2" xfId="37662" xr:uid="{00000000-0005-0000-0000-00009F7C0000}"/>
    <cellStyle name="40% - Accent4 24 3 4" xfId="26570" xr:uid="{00000000-0005-0000-0000-0000A07C0000}"/>
    <cellStyle name="40% - Accent4 24 4" xfId="2491" xr:uid="{00000000-0005-0000-0000-0000A17C0000}"/>
    <cellStyle name="40% - Accent4 24 4 2" xfId="7074" xr:uid="{00000000-0005-0000-0000-0000A27C0000}"/>
    <cellStyle name="40% - Accent4 24 4 2 2" xfId="18171" xr:uid="{00000000-0005-0000-0000-0000A37C0000}"/>
    <cellStyle name="40% - Accent4 24 4 2 2 2" xfId="40435" xr:uid="{00000000-0005-0000-0000-0000A47C0000}"/>
    <cellStyle name="40% - Accent4 24 4 2 3" xfId="29343" xr:uid="{00000000-0005-0000-0000-0000A57C0000}"/>
    <cellStyle name="40% - Accent4 24 4 3" xfId="13588" xr:uid="{00000000-0005-0000-0000-0000A67C0000}"/>
    <cellStyle name="40% - Accent4 24 4 3 2" xfId="35853" xr:uid="{00000000-0005-0000-0000-0000A77C0000}"/>
    <cellStyle name="40% - Accent4 24 4 4" xfId="24761" xr:uid="{00000000-0005-0000-0000-0000A87C0000}"/>
    <cellStyle name="40% - Accent4 24 5" xfId="5225" xr:uid="{00000000-0005-0000-0000-0000A97C0000}"/>
    <cellStyle name="40% - Accent4 24 5 2" xfId="16322" xr:uid="{00000000-0005-0000-0000-0000AA7C0000}"/>
    <cellStyle name="40% - Accent4 24 5 2 2" xfId="38586" xr:uid="{00000000-0005-0000-0000-0000AB7C0000}"/>
    <cellStyle name="40% - Accent4 24 5 3" xfId="27494" xr:uid="{00000000-0005-0000-0000-0000AC7C0000}"/>
    <cellStyle name="40% - Accent4 24 6" xfId="11737" xr:uid="{00000000-0005-0000-0000-0000AD7C0000}"/>
    <cellStyle name="40% - Accent4 24 6 2" xfId="34003" xr:uid="{00000000-0005-0000-0000-0000AE7C0000}"/>
    <cellStyle name="40% - Accent4 24 7" xfId="22911" xr:uid="{00000000-0005-0000-0000-0000AF7C0000}"/>
    <cellStyle name="40% - Accent4 25" xfId="636" xr:uid="{00000000-0005-0000-0000-0000B07C0000}"/>
    <cellStyle name="40% - Accent4 25 2" xfId="1573" xr:uid="{00000000-0005-0000-0000-0000B17C0000}"/>
    <cellStyle name="40% - Accent4 25 2 2" xfId="3389" xr:uid="{00000000-0005-0000-0000-0000B27C0000}"/>
    <cellStyle name="40% - Accent4 25 2 2 2" xfId="7972" xr:uid="{00000000-0005-0000-0000-0000B37C0000}"/>
    <cellStyle name="40% - Accent4 25 2 2 2 2" xfId="19069" xr:uid="{00000000-0005-0000-0000-0000B47C0000}"/>
    <cellStyle name="40% - Accent4 25 2 2 2 2 2" xfId="41333" xr:uid="{00000000-0005-0000-0000-0000B57C0000}"/>
    <cellStyle name="40% - Accent4 25 2 2 2 3" xfId="30241" xr:uid="{00000000-0005-0000-0000-0000B67C0000}"/>
    <cellStyle name="40% - Accent4 25 2 2 3" xfId="14486" xr:uid="{00000000-0005-0000-0000-0000B77C0000}"/>
    <cellStyle name="40% - Accent4 25 2 2 3 2" xfId="36751" xr:uid="{00000000-0005-0000-0000-0000B87C0000}"/>
    <cellStyle name="40% - Accent4 25 2 2 4" xfId="25659" xr:uid="{00000000-0005-0000-0000-0000B97C0000}"/>
    <cellStyle name="40% - Accent4 25 2 3" xfId="6163" xr:uid="{00000000-0005-0000-0000-0000BA7C0000}"/>
    <cellStyle name="40% - Accent4 25 2 3 2" xfId="17260" xr:uid="{00000000-0005-0000-0000-0000BB7C0000}"/>
    <cellStyle name="40% - Accent4 25 2 3 2 2" xfId="39524" xr:uid="{00000000-0005-0000-0000-0000BC7C0000}"/>
    <cellStyle name="40% - Accent4 25 2 3 3" xfId="28432" xr:uid="{00000000-0005-0000-0000-0000BD7C0000}"/>
    <cellStyle name="40% - Accent4 25 2 4" xfId="12676" xr:uid="{00000000-0005-0000-0000-0000BE7C0000}"/>
    <cellStyle name="40% - Accent4 25 2 4 2" xfId="34941" xr:uid="{00000000-0005-0000-0000-0000BF7C0000}"/>
    <cellStyle name="40% - Accent4 25 2 5" xfId="23849" xr:uid="{00000000-0005-0000-0000-0000C07C0000}"/>
    <cellStyle name="40% - Accent4 25 3" xfId="4313" xr:uid="{00000000-0005-0000-0000-0000C17C0000}"/>
    <cellStyle name="40% - Accent4 25 3 2" xfId="8896" xr:uid="{00000000-0005-0000-0000-0000C27C0000}"/>
    <cellStyle name="40% - Accent4 25 3 2 2" xfId="19993" xr:uid="{00000000-0005-0000-0000-0000C37C0000}"/>
    <cellStyle name="40% - Accent4 25 3 2 2 2" xfId="42257" xr:uid="{00000000-0005-0000-0000-0000C47C0000}"/>
    <cellStyle name="40% - Accent4 25 3 2 3" xfId="31165" xr:uid="{00000000-0005-0000-0000-0000C57C0000}"/>
    <cellStyle name="40% - Accent4 25 3 3" xfId="15410" xr:uid="{00000000-0005-0000-0000-0000C67C0000}"/>
    <cellStyle name="40% - Accent4 25 3 3 2" xfId="37675" xr:uid="{00000000-0005-0000-0000-0000C77C0000}"/>
    <cellStyle name="40% - Accent4 25 3 4" xfId="26583" xr:uid="{00000000-0005-0000-0000-0000C87C0000}"/>
    <cellStyle name="40% - Accent4 25 4" xfId="2504" xr:uid="{00000000-0005-0000-0000-0000C97C0000}"/>
    <cellStyle name="40% - Accent4 25 4 2" xfId="7087" xr:uid="{00000000-0005-0000-0000-0000CA7C0000}"/>
    <cellStyle name="40% - Accent4 25 4 2 2" xfId="18184" xr:uid="{00000000-0005-0000-0000-0000CB7C0000}"/>
    <cellStyle name="40% - Accent4 25 4 2 2 2" xfId="40448" xr:uid="{00000000-0005-0000-0000-0000CC7C0000}"/>
    <cellStyle name="40% - Accent4 25 4 2 3" xfId="29356" xr:uid="{00000000-0005-0000-0000-0000CD7C0000}"/>
    <cellStyle name="40% - Accent4 25 4 3" xfId="13601" xr:uid="{00000000-0005-0000-0000-0000CE7C0000}"/>
    <cellStyle name="40% - Accent4 25 4 3 2" xfId="35866" xr:uid="{00000000-0005-0000-0000-0000CF7C0000}"/>
    <cellStyle name="40% - Accent4 25 4 4" xfId="24774" xr:uid="{00000000-0005-0000-0000-0000D07C0000}"/>
    <cellStyle name="40% - Accent4 25 5" xfId="5238" xr:uid="{00000000-0005-0000-0000-0000D17C0000}"/>
    <cellStyle name="40% - Accent4 25 5 2" xfId="16335" xr:uid="{00000000-0005-0000-0000-0000D27C0000}"/>
    <cellStyle name="40% - Accent4 25 5 2 2" xfId="38599" xr:uid="{00000000-0005-0000-0000-0000D37C0000}"/>
    <cellStyle name="40% - Accent4 25 5 3" xfId="27507" xr:uid="{00000000-0005-0000-0000-0000D47C0000}"/>
    <cellStyle name="40% - Accent4 25 6" xfId="11750" xr:uid="{00000000-0005-0000-0000-0000D57C0000}"/>
    <cellStyle name="40% - Accent4 25 6 2" xfId="34016" xr:uid="{00000000-0005-0000-0000-0000D67C0000}"/>
    <cellStyle name="40% - Accent4 25 7" xfId="22924" xr:uid="{00000000-0005-0000-0000-0000D77C0000}"/>
    <cellStyle name="40% - Accent4 26" xfId="649" xr:uid="{00000000-0005-0000-0000-0000D87C0000}"/>
    <cellStyle name="40% - Accent4 26 2" xfId="1586" xr:uid="{00000000-0005-0000-0000-0000D97C0000}"/>
    <cellStyle name="40% - Accent4 26 2 2" xfId="3402" xr:uid="{00000000-0005-0000-0000-0000DA7C0000}"/>
    <cellStyle name="40% - Accent4 26 2 2 2" xfId="7985" xr:uid="{00000000-0005-0000-0000-0000DB7C0000}"/>
    <cellStyle name="40% - Accent4 26 2 2 2 2" xfId="19082" xr:uid="{00000000-0005-0000-0000-0000DC7C0000}"/>
    <cellStyle name="40% - Accent4 26 2 2 2 2 2" xfId="41346" xr:uid="{00000000-0005-0000-0000-0000DD7C0000}"/>
    <cellStyle name="40% - Accent4 26 2 2 2 3" xfId="30254" xr:uid="{00000000-0005-0000-0000-0000DE7C0000}"/>
    <cellStyle name="40% - Accent4 26 2 2 3" xfId="14499" xr:uid="{00000000-0005-0000-0000-0000DF7C0000}"/>
    <cellStyle name="40% - Accent4 26 2 2 3 2" xfId="36764" xr:uid="{00000000-0005-0000-0000-0000E07C0000}"/>
    <cellStyle name="40% - Accent4 26 2 2 4" xfId="25672" xr:uid="{00000000-0005-0000-0000-0000E17C0000}"/>
    <cellStyle name="40% - Accent4 26 2 3" xfId="6176" xr:uid="{00000000-0005-0000-0000-0000E27C0000}"/>
    <cellStyle name="40% - Accent4 26 2 3 2" xfId="17273" xr:uid="{00000000-0005-0000-0000-0000E37C0000}"/>
    <cellStyle name="40% - Accent4 26 2 3 2 2" xfId="39537" xr:uid="{00000000-0005-0000-0000-0000E47C0000}"/>
    <cellStyle name="40% - Accent4 26 2 3 3" xfId="28445" xr:uid="{00000000-0005-0000-0000-0000E57C0000}"/>
    <cellStyle name="40% - Accent4 26 2 4" xfId="12689" xr:uid="{00000000-0005-0000-0000-0000E67C0000}"/>
    <cellStyle name="40% - Accent4 26 2 4 2" xfId="34954" xr:uid="{00000000-0005-0000-0000-0000E77C0000}"/>
    <cellStyle name="40% - Accent4 26 2 5" xfId="23862" xr:uid="{00000000-0005-0000-0000-0000E87C0000}"/>
    <cellStyle name="40% - Accent4 26 3" xfId="4326" xr:uid="{00000000-0005-0000-0000-0000E97C0000}"/>
    <cellStyle name="40% - Accent4 26 3 2" xfId="8909" xr:uid="{00000000-0005-0000-0000-0000EA7C0000}"/>
    <cellStyle name="40% - Accent4 26 3 2 2" xfId="20006" xr:uid="{00000000-0005-0000-0000-0000EB7C0000}"/>
    <cellStyle name="40% - Accent4 26 3 2 2 2" xfId="42270" xr:uid="{00000000-0005-0000-0000-0000EC7C0000}"/>
    <cellStyle name="40% - Accent4 26 3 2 3" xfId="31178" xr:uid="{00000000-0005-0000-0000-0000ED7C0000}"/>
    <cellStyle name="40% - Accent4 26 3 3" xfId="15423" xr:uid="{00000000-0005-0000-0000-0000EE7C0000}"/>
    <cellStyle name="40% - Accent4 26 3 3 2" xfId="37688" xr:uid="{00000000-0005-0000-0000-0000EF7C0000}"/>
    <cellStyle name="40% - Accent4 26 3 4" xfId="26596" xr:uid="{00000000-0005-0000-0000-0000F07C0000}"/>
    <cellStyle name="40% - Accent4 26 4" xfId="2517" xr:uid="{00000000-0005-0000-0000-0000F17C0000}"/>
    <cellStyle name="40% - Accent4 26 4 2" xfId="7100" xr:uid="{00000000-0005-0000-0000-0000F27C0000}"/>
    <cellStyle name="40% - Accent4 26 4 2 2" xfId="18197" xr:uid="{00000000-0005-0000-0000-0000F37C0000}"/>
    <cellStyle name="40% - Accent4 26 4 2 2 2" xfId="40461" xr:uid="{00000000-0005-0000-0000-0000F47C0000}"/>
    <cellStyle name="40% - Accent4 26 4 2 3" xfId="29369" xr:uid="{00000000-0005-0000-0000-0000F57C0000}"/>
    <cellStyle name="40% - Accent4 26 4 3" xfId="13614" xr:uid="{00000000-0005-0000-0000-0000F67C0000}"/>
    <cellStyle name="40% - Accent4 26 4 3 2" xfId="35879" xr:uid="{00000000-0005-0000-0000-0000F77C0000}"/>
    <cellStyle name="40% - Accent4 26 4 4" xfId="24787" xr:uid="{00000000-0005-0000-0000-0000F87C0000}"/>
    <cellStyle name="40% - Accent4 26 5" xfId="5251" xr:uid="{00000000-0005-0000-0000-0000F97C0000}"/>
    <cellStyle name="40% - Accent4 26 5 2" xfId="16348" xr:uid="{00000000-0005-0000-0000-0000FA7C0000}"/>
    <cellStyle name="40% - Accent4 26 5 2 2" xfId="38612" xr:uid="{00000000-0005-0000-0000-0000FB7C0000}"/>
    <cellStyle name="40% - Accent4 26 5 3" xfId="27520" xr:uid="{00000000-0005-0000-0000-0000FC7C0000}"/>
    <cellStyle name="40% - Accent4 26 6" xfId="11763" xr:uid="{00000000-0005-0000-0000-0000FD7C0000}"/>
    <cellStyle name="40% - Accent4 26 6 2" xfId="34029" xr:uid="{00000000-0005-0000-0000-0000FE7C0000}"/>
    <cellStyle name="40% - Accent4 26 7" xfId="22937" xr:uid="{00000000-0005-0000-0000-0000FF7C0000}"/>
    <cellStyle name="40% - Accent4 27" xfId="662" xr:uid="{00000000-0005-0000-0000-0000007D0000}"/>
    <cellStyle name="40% - Accent4 27 2" xfId="1599" xr:uid="{00000000-0005-0000-0000-0000017D0000}"/>
    <cellStyle name="40% - Accent4 27 2 2" xfId="3415" xr:uid="{00000000-0005-0000-0000-0000027D0000}"/>
    <cellStyle name="40% - Accent4 27 2 2 2" xfId="7998" xr:uid="{00000000-0005-0000-0000-0000037D0000}"/>
    <cellStyle name="40% - Accent4 27 2 2 2 2" xfId="19095" xr:uid="{00000000-0005-0000-0000-0000047D0000}"/>
    <cellStyle name="40% - Accent4 27 2 2 2 2 2" xfId="41359" xr:uid="{00000000-0005-0000-0000-0000057D0000}"/>
    <cellStyle name="40% - Accent4 27 2 2 2 3" xfId="30267" xr:uid="{00000000-0005-0000-0000-0000067D0000}"/>
    <cellStyle name="40% - Accent4 27 2 2 3" xfId="14512" xr:uid="{00000000-0005-0000-0000-0000077D0000}"/>
    <cellStyle name="40% - Accent4 27 2 2 3 2" xfId="36777" xr:uid="{00000000-0005-0000-0000-0000087D0000}"/>
    <cellStyle name="40% - Accent4 27 2 2 4" xfId="25685" xr:uid="{00000000-0005-0000-0000-0000097D0000}"/>
    <cellStyle name="40% - Accent4 27 2 3" xfId="6189" xr:uid="{00000000-0005-0000-0000-00000A7D0000}"/>
    <cellStyle name="40% - Accent4 27 2 3 2" xfId="17286" xr:uid="{00000000-0005-0000-0000-00000B7D0000}"/>
    <cellStyle name="40% - Accent4 27 2 3 2 2" xfId="39550" xr:uid="{00000000-0005-0000-0000-00000C7D0000}"/>
    <cellStyle name="40% - Accent4 27 2 3 3" xfId="28458" xr:uid="{00000000-0005-0000-0000-00000D7D0000}"/>
    <cellStyle name="40% - Accent4 27 2 4" xfId="12702" xr:uid="{00000000-0005-0000-0000-00000E7D0000}"/>
    <cellStyle name="40% - Accent4 27 2 4 2" xfId="34967" xr:uid="{00000000-0005-0000-0000-00000F7D0000}"/>
    <cellStyle name="40% - Accent4 27 2 5" xfId="23875" xr:uid="{00000000-0005-0000-0000-0000107D0000}"/>
    <cellStyle name="40% - Accent4 27 3" xfId="4339" xr:uid="{00000000-0005-0000-0000-0000117D0000}"/>
    <cellStyle name="40% - Accent4 27 3 2" xfId="8922" xr:uid="{00000000-0005-0000-0000-0000127D0000}"/>
    <cellStyle name="40% - Accent4 27 3 2 2" xfId="20019" xr:uid="{00000000-0005-0000-0000-0000137D0000}"/>
    <cellStyle name="40% - Accent4 27 3 2 2 2" xfId="42283" xr:uid="{00000000-0005-0000-0000-0000147D0000}"/>
    <cellStyle name="40% - Accent4 27 3 2 3" xfId="31191" xr:uid="{00000000-0005-0000-0000-0000157D0000}"/>
    <cellStyle name="40% - Accent4 27 3 3" xfId="15436" xr:uid="{00000000-0005-0000-0000-0000167D0000}"/>
    <cellStyle name="40% - Accent4 27 3 3 2" xfId="37701" xr:uid="{00000000-0005-0000-0000-0000177D0000}"/>
    <cellStyle name="40% - Accent4 27 3 4" xfId="26609" xr:uid="{00000000-0005-0000-0000-0000187D0000}"/>
    <cellStyle name="40% - Accent4 27 4" xfId="2530" xr:uid="{00000000-0005-0000-0000-0000197D0000}"/>
    <cellStyle name="40% - Accent4 27 4 2" xfId="7113" xr:uid="{00000000-0005-0000-0000-00001A7D0000}"/>
    <cellStyle name="40% - Accent4 27 4 2 2" xfId="18210" xr:uid="{00000000-0005-0000-0000-00001B7D0000}"/>
    <cellStyle name="40% - Accent4 27 4 2 2 2" xfId="40474" xr:uid="{00000000-0005-0000-0000-00001C7D0000}"/>
    <cellStyle name="40% - Accent4 27 4 2 3" xfId="29382" xr:uid="{00000000-0005-0000-0000-00001D7D0000}"/>
    <cellStyle name="40% - Accent4 27 4 3" xfId="13627" xr:uid="{00000000-0005-0000-0000-00001E7D0000}"/>
    <cellStyle name="40% - Accent4 27 4 3 2" xfId="35892" xr:uid="{00000000-0005-0000-0000-00001F7D0000}"/>
    <cellStyle name="40% - Accent4 27 4 4" xfId="24800" xr:uid="{00000000-0005-0000-0000-0000207D0000}"/>
    <cellStyle name="40% - Accent4 27 5" xfId="5264" xr:uid="{00000000-0005-0000-0000-0000217D0000}"/>
    <cellStyle name="40% - Accent4 27 5 2" xfId="16361" xr:uid="{00000000-0005-0000-0000-0000227D0000}"/>
    <cellStyle name="40% - Accent4 27 5 2 2" xfId="38625" xr:uid="{00000000-0005-0000-0000-0000237D0000}"/>
    <cellStyle name="40% - Accent4 27 5 3" xfId="27533" xr:uid="{00000000-0005-0000-0000-0000247D0000}"/>
    <cellStyle name="40% - Accent4 27 6" xfId="11776" xr:uid="{00000000-0005-0000-0000-0000257D0000}"/>
    <cellStyle name="40% - Accent4 27 6 2" xfId="34042" xr:uid="{00000000-0005-0000-0000-0000267D0000}"/>
    <cellStyle name="40% - Accent4 27 7" xfId="22950" xr:uid="{00000000-0005-0000-0000-0000277D0000}"/>
    <cellStyle name="40% - Accent4 28" xfId="675" xr:uid="{00000000-0005-0000-0000-0000287D0000}"/>
    <cellStyle name="40% - Accent4 28 2" xfId="1612" xr:uid="{00000000-0005-0000-0000-0000297D0000}"/>
    <cellStyle name="40% - Accent4 28 2 2" xfId="3428" xr:uid="{00000000-0005-0000-0000-00002A7D0000}"/>
    <cellStyle name="40% - Accent4 28 2 2 2" xfId="8011" xr:uid="{00000000-0005-0000-0000-00002B7D0000}"/>
    <cellStyle name="40% - Accent4 28 2 2 2 2" xfId="19108" xr:uid="{00000000-0005-0000-0000-00002C7D0000}"/>
    <cellStyle name="40% - Accent4 28 2 2 2 2 2" xfId="41372" xr:uid="{00000000-0005-0000-0000-00002D7D0000}"/>
    <cellStyle name="40% - Accent4 28 2 2 2 3" xfId="30280" xr:uid="{00000000-0005-0000-0000-00002E7D0000}"/>
    <cellStyle name="40% - Accent4 28 2 2 3" xfId="14525" xr:uid="{00000000-0005-0000-0000-00002F7D0000}"/>
    <cellStyle name="40% - Accent4 28 2 2 3 2" xfId="36790" xr:uid="{00000000-0005-0000-0000-0000307D0000}"/>
    <cellStyle name="40% - Accent4 28 2 2 4" xfId="25698" xr:uid="{00000000-0005-0000-0000-0000317D0000}"/>
    <cellStyle name="40% - Accent4 28 2 3" xfId="6202" xr:uid="{00000000-0005-0000-0000-0000327D0000}"/>
    <cellStyle name="40% - Accent4 28 2 3 2" xfId="17299" xr:uid="{00000000-0005-0000-0000-0000337D0000}"/>
    <cellStyle name="40% - Accent4 28 2 3 2 2" xfId="39563" xr:uid="{00000000-0005-0000-0000-0000347D0000}"/>
    <cellStyle name="40% - Accent4 28 2 3 3" xfId="28471" xr:uid="{00000000-0005-0000-0000-0000357D0000}"/>
    <cellStyle name="40% - Accent4 28 2 4" xfId="12715" xr:uid="{00000000-0005-0000-0000-0000367D0000}"/>
    <cellStyle name="40% - Accent4 28 2 4 2" xfId="34980" xr:uid="{00000000-0005-0000-0000-0000377D0000}"/>
    <cellStyle name="40% - Accent4 28 2 5" xfId="23888" xr:uid="{00000000-0005-0000-0000-0000387D0000}"/>
    <cellStyle name="40% - Accent4 28 3" xfId="4352" xr:uid="{00000000-0005-0000-0000-0000397D0000}"/>
    <cellStyle name="40% - Accent4 28 3 2" xfId="8935" xr:uid="{00000000-0005-0000-0000-00003A7D0000}"/>
    <cellStyle name="40% - Accent4 28 3 2 2" xfId="20032" xr:uid="{00000000-0005-0000-0000-00003B7D0000}"/>
    <cellStyle name="40% - Accent4 28 3 2 2 2" xfId="42296" xr:uid="{00000000-0005-0000-0000-00003C7D0000}"/>
    <cellStyle name="40% - Accent4 28 3 2 3" xfId="31204" xr:uid="{00000000-0005-0000-0000-00003D7D0000}"/>
    <cellStyle name="40% - Accent4 28 3 3" xfId="15449" xr:uid="{00000000-0005-0000-0000-00003E7D0000}"/>
    <cellStyle name="40% - Accent4 28 3 3 2" xfId="37714" xr:uid="{00000000-0005-0000-0000-00003F7D0000}"/>
    <cellStyle name="40% - Accent4 28 3 4" xfId="26622" xr:uid="{00000000-0005-0000-0000-0000407D0000}"/>
    <cellStyle name="40% - Accent4 28 4" xfId="2543" xr:uid="{00000000-0005-0000-0000-0000417D0000}"/>
    <cellStyle name="40% - Accent4 28 4 2" xfId="7126" xr:uid="{00000000-0005-0000-0000-0000427D0000}"/>
    <cellStyle name="40% - Accent4 28 4 2 2" xfId="18223" xr:uid="{00000000-0005-0000-0000-0000437D0000}"/>
    <cellStyle name="40% - Accent4 28 4 2 2 2" xfId="40487" xr:uid="{00000000-0005-0000-0000-0000447D0000}"/>
    <cellStyle name="40% - Accent4 28 4 2 3" xfId="29395" xr:uid="{00000000-0005-0000-0000-0000457D0000}"/>
    <cellStyle name="40% - Accent4 28 4 3" xfId="13640" xr:uid="{00000000-0005-0000-0000-0000467D0000}"/>
    <cellStyle name="40% - Accent4 28 4 3 2" xfId="35905" xr:uid="{00000000-0005-0000-0000-0000477D0000}"/>
    <cellStyle name="40% - Accent4 28 4 4" xfId="24813" xr:uid="{00000000-0005-0000-0000-0000487D0000}"/>
    <cellStyle name="40% - Accent4 28 5" xfId="5277" xr:uid="{00000000-0005-0000-0000-0000497D0000}"/>
    <cellStyle name="40% - Accent4 28 5 2" xfId="16374" xr:uid="{00000000-0005-0000-0000-00004A7D0000}"/>
    <cellStyle name="40% - Accent4 28 5 2 2" xfId="38638" xr:uid="{00000000-0005-0000-0000-00004B7D0000}"/>
    <cellStyle name="40% - Accent4 28 5 3" xfId="27546" xr:uid="{00000000-0005-0000-0000-00004C7D0000}"/>
    <cellStyle name="40% - Accent4 28 6" xfId="11789" xr:uid="{00000000-0005-0000-0000-00004D7D0000}"/>
    <cellStyle name="40% - Accent4 28 6 2" xfId="34055" xr:uid="{00000000-0005-0000-0000-00004E7D0000}"/>
    <cellStyle name="40% - Accent4 28 7" xfId="22963" xr:uid="{00000000-0005-0000-0000-00004F7D0000}"/>
    <cellStyle name="40% - Accent4 29" xfId="688" xr:uid="{00000000-0005-0000-0000-0000507D0000}"/>
    <cellStyle name="40% - Accent4 29 2" xfId="1625" xr:uid="{00000000-0005-0000-0000-0000517D0000}"/>
    <cellStyle name="40% - Accent4 29 2 2" xfId="3441" xr:uid="{00000000-0005-0000-0000-0000527D0000}"/>
    <cellStyle name="40% - Accent4 29 2 2 2" xfId="8024" xr:uid="{00000000-0005-0000-0000-0000537D0000}"/>
    <cellStyle name="40% - Accent4 29 2 2 2 2" xfId="19121" xr:uid="{00000000-0005-0000-0000-0000547D0000}"/>
    <cellStyle name="40% - Accent4 29 2 2 2 2 2" xfId="41385" xr:uid="{00000000-0005-0000-0000-0000557D0000}"/>
    <cellStyle name="40% - Accent4 29 2 2 2 3" xfId="30293" xr:uid="{00000000-0005-0000-0000-0000567D0000}"/>
    <cellStyle name="40% - Accent4 29 2 2 3" xfId="14538" xr:uid="{00000000-0005-0000-0000-0000577D0000}"/>
    <cellStyle name="40% - Accent4 29 2 2 3 2" xfId="36803" xr:uid="{00000000-0005-0000-0000-0000587D0000}"/>
    <cellStyle name="40% - Accent4 29 2 2 4" xfId="25711" xr:uid="{00000000-0005-0000-0000-0000597D0000}"/>
    <cellStyle name="40% - Accent4 29 2 3" xfId="6215" xr:uid="{00000000-0005-0000-0000-00005A7D0000}"/>
    <cellStyle name="40% - Accent4 29 2 3 2" xfId="17312" xr:uid="{00000000-0005-0000-0000-00005B7D0000}"/>
    <cellStyle name="40% - Accent4 29 2 3 2 2" xfId="39576" xr:uid="{00000000-0005-0000-0000-00005C7D0000}"/>
    <cellStyle name="40% - Accent4 29 2 3 3" xfId="28484" xr:uid="{00000000-0005-0000-0000-00005D7D0000}"/>
    <cellStyle name="40% - Accent4 29 2 4" xfId="12728" xr:uid="{00000000-0005-0000-0000-00005E7D0000}"/>
    <cellStyle name="40% - Accent4 29 2 4 2" xfId="34993" xr:uid="{00000000-0005-0000-0000-00005F7D0000}"/>
    <cellStyle name="40% - Accent4 29 2 5" xfId="23901" xr:uid="{00000000-0005-0000-0000-0000607D0000}"/>
    <cellStyle name="40% - Accent4 29 3" xfId="4365" xr:uid="{00000000-0005-0000-0000-0000617D0000}"/>
    <cellStyle name="40% - Accent4 29 3 2" xfId="8948" xr:uid="{00000000-0005-0000-0000-0000627D0000}"/>
    <cellStyle name="40% - Accent4 29 3 2 2" xfId="20045" xr:uid="{00000000-0005-0000-0000-0000637D0000}"/>
    <cellStyle name="40% - Accent4 29 3 2 2 2" xfId="42309" xr:uid="{00000000-0005-0000-0000-0000647D0000}"/>
    <cellStyle name="40% - Accent4 29 3 2 3" xfId="31217" xr:uid="{00000000-0005-0000-0000-0000657D0000}"/>
    <cellStyle name="40% - Accent4 29 3 3" xfId="15462" xr:uid="{00000000-0005-0000-0000-0000667D0000}"/>
    <cellStyle name="40% - Accent4 29 3 3 2" xfId="37727" xr:uid="{00000000-0005-0000-0000-0000677D0000}"/>
    <cellStyle name="40% - Accent4 29 3 4" xfId="26635" xr:uid="{00000000-0005-0000-0000-0000687D0000}"/>
    <cellStyle name="40% - Accent4 29 4" xfId="2556" xr:uid="{00000000-0005-0000-0000-0000697D0000}"/>
    <cellStyle name="40% - Accent4 29 4 2" xfId="7139" xr:uid="{00000000-0005-0000-0000-00006A7D0000}"/>
    <cellStyle name="40% - Accent4 29 4 2 2" xfId="18236" xr:uid="{00000000-0005-0000-0000-00006B7D0000}"/>
    <cellStyle name="40% - Accent4 29 4 2 2 2" xfId="40500" xr:uid="{00000000-0005-0000-0000-00006C7D0000}"/>
    <cellStyle name="40% - Accent4 29 4 2 3" xfId="29408" xr:uid="{00000000-0005-0000-0000-00006D7D0000}"/>
    <cellStyle name="40% - Accent4 29 4 3" xfId="13653" xr:uid="{00000000-0005-0000-0000-00006E7D0000}"/>
    <cellStyle name="40% - Accent4 29 4 3 2" xfId="35918" xr:uid="{00000000-0005-0000-0000-00006F7D0000}"/>
    <cellStyle name="40% - Accent4 29 4 4" xfId="24826" xr:uid="{00000000-0005-0000-0000-0000707D0000}"/>
    <cellStyle name="40% - Accent4 29 5" xfId="5290" xr:uid="{00000000-0005-0000-0000-0000717D0000}"/>
    <cellStyle name="40% - Accent4 29 5 2" xfId="16387" xr:uid="{00000000-0005-0000-0000-0000727D0000}"/>
    <cellStyle name="40% - Accent4 29 5 2 2" xfId="38651" xr:uid="{00000000-0005-0000-0000-0000737D0000}"/>
    <cellStyle name="40% - Accent4 29 5 3" xfId="27559" xr:uid="{00000000-0005-0000-0000-0000747D0000}"/>
    <cellStyle name="40% - Accent4 29 6" xfId="11802" xr:uid="{00000000-0005-0000-0000-0000757D0000}"/>
    <cellStyle name="40% - Accent4 29 6 2" xfId="34068" xr:uid="{00000000-0005-0000-0000-0000767D0000}"/>
    <cellStyle name="40% - Accent4 29 7" xfId="22976" xr:uid="{00000000-0005-0000-0000-0000777D0000}"/>
    <cellStyle name="40% - Accent4 3" xfId="20" xr:uid="{00000000-0005-0000-0000-0000787D0000}"/>
    <cellStyle name="40% - Accent4 3 2" xfId="289" xr:uid="{00000000-0005-0000-0000-0000797D0000}"/>
    <cellStyle name="40% - Accent4 3 2 2" xfId="3103" xr:uid="{00000000-0005-0000-0000-00007A7D0000}"/>
    <cellStyle name="40% - Accent4 3 2 2 2" xfId="7686" xr:uid="{00000000-0005-0000-0000-00007B7D0000}"/>
    <cellStyle name="40% - Accent4 3 2 2 2 2" xfId="18783" xr:uid="{00000000-0005-0000-0000-00007C7D0000}"/>
    <cellStyle name="40% - Accent4 3 2 2 2 2 2" xfId="41047" xr:uid="{00000000-0005-0000-0000-00007D7D0000}"/>
    <cellStyle name="40% - Accent4 3 2 2 2 3" xfId="29955" xr:uid="{00000000-0005-0000-0000-00007E7D0000}"/>
    <cellStyle name="40% - Accent4 3 2 2 3" xfId="14200" xr:uid="{00000000-0005-0000-0000-00007F7D0000}"/>
    <cellStyle name="40% - Accent4 3 2 2 3 2" xfId="36465" xr:uid="{00000000-0005-0000-0000-0000807D0000}"/>
    <cellStyle name="40% - Accent4 3 2 2 4" xfId="25373" xr:uid="{00000000-0005-0000-0000-0000817D0000}"/>
    <cellStyle name="40% - Accent4 3 2 3" xfId="5877" xr:uid="{00000000-0005-0000-0000-0000827D0000}"/>
    <cellStyle name="40% - Accent4 3 2 3 2" xfId="16974" xr:uid="{00000000-0005-0000-0000-0000837D0000}"/>
    <cellStyle name="40% - Accent4 3 2 3 2 2" xfId="39238" xr:uid="{00000000-0005-0000-0000-0000847D0000}"/>
    <cellStyle name="40% - Accent4 3 2 3 3" xfId="28146" xr:uid="{00000000-0005-0000-0000-0000857D0000}"/>
    <cellStyle name="40% - Accent4 3 2 4" xfId="1283" xr:uid="{00000000-0005-0000-0000-0000867D0000}"/>
    <cellStyle name="40% - Accent4 3 2 4 2" xfId="12390" xr:uid="{00000000-0005-0000-0000-0000877D0000}"/>
    <cellStyle name="40% - Accent4 3 2 4 2 2" xfId="34655" xr:uid="{00000000-0005-0000-0000-0000887D0000}"/>
    <cellStyle name="40% - Accent4 3 2 4 3" xfId="23563" xr:uid="{00000000-0005-0000-0000-0000897D0000}"/>
    <cellStyle name="40% - Accent4 3 2 5" xfId="11410" xr:uid="{00000000-0005-0000-0000-00008A7D0000}"/>
    <cellStyle name="40% - Accent4 3 2 5 2" xfId="33676" xr:uid="{00000000-0005-0000-0000-00008B7D0000}"/>
    <cellStyle name="40% - Accent4 3 2 6" xfId="22584" xr:uid="{00000000-0005-0000-0000-00008C7D0000}"/>
    <cellStyle name="40% - Accent4 3 3" xfId="4027" xr:uid="{00000000-0005-0000-0000-00008D7D0000}"/>
    <cellStyle name="40% - Accent4 3 3 2" xfId="8610" xr:uid="{00000000-0005-0000-0000-00008E7D0000}"/>
    <cellStyle name="40% - Accent4 3 3 2 2" xfId="19707" xr:uid="{00000000-0005-0000-0000-00008F7D0000}"/>
    <cellStyle name="40% - Accent4 3 3 2 2 2" xfId="41971" xr:uid="{00000000-0005-0000-0000-0000907D0000}"/>
    <cellStyle name="40% - Accent4 3 3 2 3" xfId="30879" xr:uid="{00000000-0005-0000-0000-0000917D0000}"/>
    <cellStyle name="40% - Accent4 3 3 3" xfId="15124" xr:uid="{00000000-0005-0000-0000-0000927D0000}"/>
    <cellStyle name="40% - Accent4 3 3 3 2" xfId="37389" xr:uid="{00000000-0005-0000-0000-0000937D0000}"/>
    <cellStyle name="40% - Accent4 3 3 4" xfId="26297" xr:uid="{00000000-0005-0000-0000-0000947D0000}"/>
    <cellStyle name="40% - Accent4 3 4" xfId="2218" xr:uid="{00000000-0005-0000-0000-0000957D0000}"/>
    <cellStyle name="40% - Accent4 3 4 2" xfId="6801" xr:uid="{00000000-0005-0000-0000-0000967D0000}"/>
    <cellStyle name="40% - Accent4 3 4 2 2" xfId="17898" xr:uid="{00000000-0005-0000-0000-0000977D0000}"/>
    <cellStyle name="40% - Accent4 3 4 2 2 2" xfId="40162" xr:uid="{00000000-0005-0000-0000-0000987D0000}"/>
    <cellStyle name="40% - Accent4 3 4 2 3" xfId="29070" xr:uid="{00000000-0005-0000-0000-0000997D0000}"/>
    <cellStyle name="40% - Accent4 3 4 3" xfId="13315" xr:uid="{00000000-0005-0000-0000-00009A7D0000}"/>
    <cellStyle name="40% - Accent4 3 4 3 2" xfId="35580" xr:uid="{00000000-0005-0000-0000-00009B7D0000}"/>
    <cellStyle name="40% - Accent4 3 4 4" xfId="24488" xr:uid="{00000000-0005-0000-0000-00009C7D0000}"/>
    <cellStyle name="40% - Accent4 3 5" xfId="4952" xr:uid="{00000000-0005-0000-0000-00009D7D0000}"/>
    <cellStyle name="40% - Accent4 3 5 2" xfId="16049" xr:uid="{00000000-0005-0000-0000-00009E7D0000}"/>
    <cellStyle name="40% - Accent4 3 5 2 2" xfId="38313" xr:uid="{00000000-0005-0000-0000-00009F7D0000}"/>
    <cellStyle name="40% - Accent4 3 5 3" xfId="27221" xr:uid="{00000000-0005-0000-0000-0000A07D0000}"/>
    <cellStyle name="40% - Accent4 3 6" xfId="359" xr:uid="{00000000-0005-0000-0000-0000A17D0000}"/>
    <cellStyle name="40% - Accent4 3 6 2" xfId="11477" xr:uid="{00000000-0005-0000-0000-0000A27D0000}"/>
    <cellStyle name="40% - Accent4 3 6 2 2" xfId="33743" xr:uid="{00000000-0005-0000-0000-0000A37D0000}"/>
    <cellStyle name="40% - Accent4 3 6 3" xfId="22651" xr:uid="{00000000-0005-0000-0000-0000A47D0000}"/>
    <cellStyle name="40% - Accent4 3 7" xfId="11198" xr:uid="{00000000-0005-0000-0000-0000A57D0000}"/>
    <cellStyle name="40% - Accent4 3 7 2" xfId="33466" xr:uid="{00000000-0005-0000-0000-0000A67D0000}"/>
    <cellStyle name="40% - Accent4 3 8" xfId="22374" xr:uid="{00000000-0005-0000-0000-0000A77D0000}"/>
    <cellStyle name="40% - Accent4 30" xfId="701" xr:uid="{00000000-0005-0000-0000-0000A87D0000}"/>
    <cellStyle name="40% - Accent4 30 2" xfId="1638" xr:uid="{00000000-0005-0000-0000-0000A97D0000}"/>
    <cellStyle name="40% - Accent4 30 2 2" xfId="3454" xr:uid="{00000000-0005-0000-0000-0000AA7D0000}"/>
    <cellStyle name="40% - Accent4 30 2 2 2" xfId="8037" xr:uid="{00000000-0005-0000-0000-0000AB7D0000}"/>
    <cellStyle name="40% - Accent4 30 2 2 2 2" xfId="19134" xr:uid="{00000000-0005-0000-0000-0000AC7D0000}"/>
    <cellStyle name="40% - Accent4 30 2 2 2 2 2" xfId="41398" xr:uid="{00000000-0005-0000-0000-0000AD7D0000}"/>
    <cellStyle name="40% - Accent4 30 2 2 2 3" xfId="30306" xr:uid="{00000000-0005-0000-0000-0000AE7D0000}"/>
    <cellStyle name="40% - Accent4 30 2 2 3" xfId="14551" xr:uid="{00000000-0005-0000-0000-0000AF7D0000}"/>
    <cellStyle name="40% - Accent4 30 2 2 3 2" xfId="36816" xr:uid="{00000000-0005-0000-0000-0000B07D0000}"/>
    <cellStyle name="40% - Accent4 30 2 2 4" xfId="25724" xr:uid="{00000000-0005-0000-0000-0000B17D0000}"/>
    <cellStyle name="40% - Accent4 30 2 3" xfId="6228" xr:uid="{00000000-0005-0000-0000-0000B27D0000}"/>
    <cellStyle name="40% - Accent4 30 2 3 2" xfId="17325" xr:uid="{00000000-0005-0000-0000-0000B37D0000}"/>
    <cellStyle name="40% - Accent4 30 2 3 2 2" xfId="39589" xr:uid="{00000000-0005-0000-0000-0000B47D0000}"/>
    <cellStyle name="40% - Accent4 30 2 3 3" xfId="28497" xr:uid="{00000000-0005-0000-0000-0000B57D0000}"/>
    <cellStyle name="40% - Accent4 30 2 4" xfId="12741" xr:uid="{00000000-0005-0000-0000-0000B67D0000}"/>
    <cellStyle name="40% - Accent4 30 2 4 2" xfId="35006" xr:uid="{00000000-0005-0000-0000-0000B77D0000}"/>
    <cellStyle name="40% - Accent4 30 2 5" xfId="23914" xr:uid="{00000000-0005-0000-0000-0000B87D0000}"/>
    <cellStyle name="40% - Accent4 30 3" xfId="4378" xr:uid="{00000000-0005-0000-0000-0000B97D0000}"/>
    <cellStyle name="40% - Accent4 30 3 2" xfId="8961" xr:uid="{00000000-0005-0000-0000-0000BA7D0000}"/>
    <cellStyle name="40% - Accent4 30 3 2 2" xfId="20058" xr:uid="{00000000-0005-0000-0000-0000BB7D0000}"/>
    <cellStyle name="40% - Accent4 30 3 2 2 2" xfId="42322" xr:uid="{00000000-0005-0000-0000-0000BC7D0000}"/>
    <cellStyle name="40% - Accent4 30 3 2 3" xfId="31230" xr:uid="{00000000-0005-0000-0000-0000BD7D0000}"/>
    <cellStyle name="40% - Accent4 30 3 3" xfId="15475" xr:uid="{00000000-0005-0000-0000-0000BE7D0000}"/>
    <cellStyle name="40% - Accent4 30 3 3 2" xfId="37740" xr:uid="{00000000-0005-0000-0000-0000BF7D0000}"/>
    <cellStyle name="40% - Accent4 30 3 4" xfId="26648" xr:uid="{00000000-0005-0000-0000-0000C07D0000}"/>
    <cellStyle name="40% - Accent4 30 4" xfId="2569" xr:uid="{00000000-0005-0000-0000-0000C17D0000}"/>
    <cellStyle name="40% - Accent4 30 4 2" xfId="7152" xr:uid="{00000000-0005-0000-0000-0000C27D0000}"/>
    <cellStyle name="40% - Accent4 30 4 2 2" xfId="18249" xr:uid="{00000000-0005-0000-0000-0000C37D0000}"/>
    <cellStyle name="40% - Accent4 30 4 2 2 2" xfId="40513" xr:uid="{00000000-0005-0000-0000-0000C47D0000}"/>
    <cellStyle name="40% - Accent4 30 4 2 3" xfId="29421" xr:uid="{00000000-0005-0000-0000-0000C57D0000}"/>
    <cellStyle name="40% - Accent4 30 4 3" xfId="13666" xr:uid="{00000000-0005-0000-0000-0000C67D0000}"/>
    <cellStyle name="40% - Accent4 30 4 3 2" xfId="35931" xr:uid="{00000000-0005-0000-0000-0000C77D0000}"/>
    <cellStyle name="40% - Accent4 30 4 4" xfId="24839" xr:uid="{00000000-0005-0000-0000-0000C87D0000}"/>
    <cellStyle name="40% - Accent4 30 5" xfId="5303" xr:uid="{00000000-0005-0000-0000-0000C97D0000}"/>
    <cellStyle name="40% - Accent4 30 5 2" xfId="16400" xr:uid="{00000000-0005-0000-0000-0000CA7D0000}"/>
    <cellStyle name="40% - Accent4 30 5 2 2" xfId="38664" xr:uid="{00000000-0005-0000-0000-0000CB7D0000}"/>
    <cellStyle name="40% - Accent4 30 5 3" xfId="27572" xr:uid="{00000000-0005-0000-0000-0000CC7D0000}"/>
    <cellStyle name="40% - Accent4 30 6" xfId="11815" xr:uid="{00000000-0005-0000-0000-0000CD7D0000}"/>
    <cellStyle name="40% - Accent4 30 6 2" xfId="34081" xr:uid="{00000000-0005-0000-0000-0000CE7D0000}"/>
    <cellStyle name="40% - Accent4 30 7" xfId="22989" xr:uid="{00000000-0005-0000-0000-0000CF7D0000}"/>
    <cellStyle name="40% - Accent4 31" xfId="714" xr:uid="{00000000-0005-0000-0000-0000D07D0000}"/>
    <cellStyle name="40% - Accent4 31 2" xfId="1651" xr:uid="{00000000-0005-0000-0000-0000D17D0000}"/>
    <cellStyle name="40% - Accent4 31 2 2" xfId="3467" xr:uid="{00000000-0005-0000-0000-0000D27D0000}"/>
    <cellStyle name="40% - Accent4 31 2 2 2" xfId="8050" xr:uid="{00000000-0005-0000-0000-0000D37D0000}"/>
    <cellStyle name="40% - Accent4 31 2 2 2 2" xfId="19147" xr:uid="{00000000-0005-0000-0000-0000D47D0000}"/>
    <cellStyle name="40% - Accent4 31 2 2 2 2 2" xfId="41411" xr:uid="{00000000-0005-0000-0000-0000D57D0000}"/>
    <cellStyle name="40% - Accent4 31 2 2 2 3" xfId="30319" xr:uid="{00000000-0005-0000-0000-0000D67D0000}"/>
    <cellStyle name="40% - Accent4 31 2 2 3" xfId="14564" xr:uid="{00000000-0005-0000-0000-0000D77D0000}"/>
    <cellStyle name="40% - Accent4 31 2 2 3 2" xfId="36829" xr:uid="{00000000-0005-0000-0000-0000D87D0000}"/>
    <cellStyle name="40% - Accent4 31 2 2 4" xfId="25737" xr:uid="{00000000-0005-0000-0000-0000D97D0000}"/>
    <cellStyle name="40% - Accent4 31 2 3" xfId="6241" xr:uid="{00000000-0005-0000-0000-0000DA7D0000}"/>
    <cellStyle name="40% - Accent4 31 2 3 2" xfId="17338" xr:uid="{00000000-0005-0000-0000-0000DB7D0000}"/>
    <cellStyle name="40% - Accent4 31 2 3 2 2" xfId="39602" xr:uid="{00000000-0005-0000-0000-0000DC7D0000}"/>
    <cellStyle name="40% - Accent4 31 2 3 3" xfId="28510" xr:uid="{00000000-0005-0000-0000-0000DD7D0000}"/>
    <cellStyle name="40% - Accent4 31 2 4" xfId="12754" xr:uid="{00000000-0005-0000-0000-0000DE7D0000}"/>
    <cellStyle name="40% - Accent4 31 2 4 2" xfId="35019" xr:uid="{00000000-0005-0000-0000-0000DF7D0000}"/>
    <cellStyle name="40% - Accent4 31 2 5" xfId="23927" xr:uid="{00000000-0005-0000-0000-0000E07D0000}"/>
    <cellStyle name="40% - Accent4 31 3" xfId="4391" xr:uid="{00000000-0005-0000-0000-0000E17D0000}"/>
    <cellStyle name="40% - Accent4 31 3 2" xfId="8974" xr:uid="{00000000-0005-0000-0000-0000E27D0000}"/>
    <cellStyle name="40% - Accent4 31 3 2 2" xfId="20071" xr:uid="{00000000-0005-0000-0000-0000E37D0000}"/>
    <cellStyle name="40% - Accent4 31 3 2 2 2" xfId="42335" xr:uid="{00000000-0005-0000-0000-0000E47D0000}"/>
    <cellStyle name="40% - Accent4 31 3 2 3" xfId="31243" xr:uid="{00000000-0005-0000-0000-0000E57D0000}"/>
    <cellStyle name="40% - Accent4 31 3 3" xfId="15488" xr:uid="{00000000-0005-0000-0000-0000E67D0000}"/>
    <cellStyle name="40% - Accent4 31 3 3 2" xfId="37753" xr:uid="{00000000-0005-0000-0000-0000E77D0000}"/>
    <cellStyle name="40% - Accent4 31 3 4" xfId="26661" xr:uid="{00000000-0005-0000-0000-0000E87D0000}"/>
    <cellStyle name="40% - Accent4 31 4" xfId="2582" xr:uid="{00000000-0005-0000-0000-0000E97D0000}"/>
    <cellStyle name="40% - Accent4 31 4 2" xfId="7165" xr:uid="{00000000-0005-0000-0000-0000EA7D0000}"/>
    <cellStyle name="40% - Accent4 31 4 2 2" xfId="18262" xr:uid="{00000000-0005-0000-0000-0000EB7D0000}"/>
    <cellStyle name="40% - Accent4 31 4 2 2 2" xfId="40526" xr:uid="{00000000-0005-0000-0000-0000EC7D0000}"/>
    <cellStyle name="40% - Accent4 31 4 2 3" xfId="29434" xr:uid="{00000000-0005-0000-0000-0000ED7D0000}"/>
    <cellStyle name="40% - Accent4 31 4 3" xfId="13679" xr:uid="{00000000-0005-0000-0000-0000EE7D0000}"/>
    <cellStyle name="40% - Accent4 31 4 3 2" xfId="35944" xr:uid="{00000000-0005-0000-0000-0000EF7D0000}"/>
    <cellStyle name="40% - Accent4 31 4 4" xfId="24852" xr:uid="{00000000-0005-0000-0000-0000F07D0000}"/>
    <cellStyle name="40% - Accent4 31 5" xfId="5316" xr:uid="{00000000-0005-0000-0000-0000F17D0000}"/>
    <cellStyle name="40% - Accent4 31 5 2" xfId="16413" xr:uid="{00000000-0005-0000-0000-0000F27D0000}"/>
    <cellStyle name="40% - Accent4 31 5 2 2" xfId="38677" xr:uid="{00000000-0005-0000-0000-0000F37D0000}"/>
    <cellStyle name="40% - Accent4 31 5 3" xfId="27585" xr:uid="{00000000-0005-0000-0000-0000F47D0000}"/>
    <cellStyle name="40% - Accent4 31 6" xfId="11828" xr:uid="{00000000-0005-0000-0000-0000F57D0000}"/>
    <cellStyle name="40% - Accent4 31 6 2" xfId="34094" xr:uid="{00000000-0005-0000-0000-0000F67D0000}"/>
    <cellStyle name="40% - Accent4 31 7" xfId="23002" xr:uid="{00000000-0005-0000-0000-0000F77D0000}"/>
    <cellStyle name="40% - Accent4 32" xfId="727" xr:uid="{00000000-0005-0000-0000-0000F87D0000}"/>
    <cellStyle name="40% - Accent4 32 2" xfId="1664" xr:uid="{00000000-0005-0000-0000-0000F97D0000}"/>
    <cellStyle name="40% - Accent4 32 2 2" xfId="3480" xr:uid="{00000000-0005-0000-0000-0000FA7D0000}"/>
    <cellStyle name="40% - Accent4 32 2 2 2" xfId="8063" xr:uid="{00000000-0005-0000-0000-0000FB7D0000}"/>
    <cellStyle name="40% - Accent4 32 2 2 2 2" xfId="19160" xr:uid="{00000000-0005-0000-0000-0000FC7D0000}"/>
    <cellStyle name="40% - Accent4 32 2 2 2 2 2" xfId="41424" xr:uid="{00000000-0005-0000-0000-0000FD7D0000}"/>
    <cellStyle name="40% - Accent4 32 2 2 2 3" xfId="30332" xr:uid="{00000000-0005-0000-0000-0000FE7D0000}"/>
    <cellStyle name="40% - Accent4 32 2 2 3" xfId="14577" xr:uid="{00000000-0005-0000-0000-0000FF7D0000}"/>
    <cellStyle name="40% - Accent4 32 2 2 3 2" xfId="36842" xr:uid="{00000000-0005-0000-0000-0000007E0000}"/>
    <cellStyle name="40% - Accent4 32 2 2 4" xfId="25750" xr:uid="{00000000-0005-0000-0000-0000017E0000}"/>
    <cellStyle name="40% - Accent4 32 2 3" xfId="6254" xr:uid="{00000000-0005-0000-0000-0000027E0000}"/>
    <cellStyle name="40% - Accent4 32 2 3 2" xfId="17351" xr:uid="{00000000-0005-0000-0000-0000037E0000}"/>
    <cellStyle name="40% - Accent4 32 2 3 2 2" xfId="39615" xr:uid="{00000000-0005-0000-0000-0000047E0000}"/>
    <cellStyle name="40% - Accent4 32 2 3 3" xfId="28523" xr:uid="{00000000-0005-0000-0000-0000057E0000}"/>
    <cellStyle name="40% - Accent4 32 2 4" xfId="12767" xr:uid="{00000000-0005-0000-0000-0000067E0000}"/>
    <cellStyle name="40% - Accent4 32 2 4 2" xfId="35032" xr:uid="{00000000-0005-0000-0000-0000077E0000}"/>
    <cellStyle name="40% - Accent4 32 2 5" xfId="23940" xr:uid="{00000000-0005-0000-0000-0000087E0000}"/>
    <cellStyle name="40% - Accent4 32 3" xfId="4404" xr:uid="{00000000-0005-0000-0000-0000097E0000}"/>
    <cellStyle name="40% - Accent4 32 3 2" xfId="8987" xr:uid="{00000000-0005-0000-0000-00000A7E0000}"/>
    <cellStyle name="40% - Accent4 32 3 2 2" xfId="20084" xr:uid="{00000000-0005-0000-0000-00000B7E0000}"/>
    <cellStyle name="40% - Accent4 32 3 2 2 2" xfId="42348" xr:uid="{00000000-0005-0000-0000-00000C7E0000}"/>
    <cellStyle name="40% - Accent4 32 3 2 3" xfId="31256" xr:uid="{00000000-0005-0000-0000-00000D7E0000}"/>
    <cellStyle name="40% - Accent4 32 3 3" xfId="15501" xr:uid="{00000000-0005-0000-0000-00000E7E0000}"/>
    <cellStyle name="40% - Accent4 32 3 3 2" xfId="37766" xr:uid="{00000000-0005-0000-0000-00000F7E0000}"/>
    <cellStyle name="40% - Accent4 32 3 4" xfId="26674" xr:uid="{00000000-0005-0000-0000-0000107E0000}"/>
    <cellStyle name="40% - Accent4 32 4" xfId="2595" xr:uid="{00000000-0005-0000-0000-0000117E0000}"/>
    <cellStyle name="40% - Accent4 32 4 2" xfId="7178" xr:uid="{00000000-0005-0000-0000-0000127E0000}"/>
    <cellStyle name="40% - Accent4 32 4 2 2" xfId="18275" xr:uid="{00000000-0005-0000-0000-0000137E0000}"/>
    <cellStyle name="40% - Accent4 32 4 2 2 2" xfId="40539" xr:uid="{00000000-0005-0000-0000-0000147E0000}"/>
    <cellStyle name="40% - Accent4 32 4 2 3" xfId="29447" xr:uid="{00000000-0005-0000-0000-0000157E0000}"/>
    <cellStyle name="40% - Accent4 32 4 3" xfId="13692" xr:uid="{00000000-0005-0000-0000-0000167E0000}"/>
    <cellStyle name="40% - Accent4 32 4 3 2" xfId="35957" xr:uid="{00000000-0005-0000-0000-0000177E0000}"/>
    <cellStyle name="40% - Accent4 32 4 4" xfId="24865" xr:uid="{00000000-0005-0000-0000-0000187E0000}"/>
    <cellStyle name="40% - Accent4 32 5" xfId="5329" xr:uid="{00000000-0005-0000-0000-0000197E0000}"/>
    <cellStyle name="40% - Accent4 32 5 2" xfId="16426" xr:uid="{00000000-0005-0000-0000-00001A7E0000}"/>
    <cellStyle name="40% - Accent4 32 5 2 2" xfId="38690" xr:uid="{00000000-0005-0000-0000-00001B7E0000}"/>
    <cellStyle name="40% - Accent4 32 5 3" xfId="27598" xr:uid="{00000000-0005-0000-0000-00001C7E0000}"/>
    <cellStyle name="40% - Accent4 32 6" xfId="11841" xr:uid="{00000000-0005-0000-0000-00001D7E0000}"/>
    <cellStyle name="40% - Accent4 32 6 2" xfId="34107" xr:uid="{00000000-0005-0000-0000-00001E7E0000}"/>
    <cellStyle name="40% - Accent4 32 7" xfId="23015" xr:uid="{00000000-0005-0000-0000-00001F7E0000}"/>
    <cellStyle name="40% - Accent4 33" xfId="741" xr:uid="{00000000-0005-0000-0000-0000207E0000}"/>
    <cellStyle name="40% - Accent4 33 2" xfId="1678" xr:uid="{00000000-0005-0000-0000-0000217E0000}"/>
    <cellStyle name="40% - Accent4 33 2 2" xfId="3493" xr:uid="{00000000-0005-0000-0000-0000227E0000}"/>
    <cellStyle name="40% - Accent4 33 2 2 2" xfId="8076" xr:uid="{00000000-0005-0000-0000-0000237E0000}"/>
    <cellStyle name="40% - Accent4 33 2 2 2 2" xfId="19173" xr:uid="{00000000-0005-0000-0000-0000247E0000}"/>
    <cellStyle name="40% - Accent4 33 2 2 2 2 2" xfId="41437" xr:uid="{00000000-0005-0000-0000-0000257E0000}"/>
    <cellStyle name="40% - Accent4 33 2 2 2 3" xfId="30345" xr:uid="{00000000-0005-0000-0000-0000267E0000}"/>
    <cellStyle name="40% - Accent4 33 2 2 3" xfId="14590" xr:uid="{00000000-0005-0000-0000-0000277E0000}"/>
    <cellStyle name="40% - Accent4 33 2 2 3 2" xfId="36855" xr:uid="{00000000-0005-0000-0000-0000287E0000}"/>
    <cellStyle name="40% - Accent4 33 2 2 4" xfId="25763" xr:uid="{00000000-0005-0000-0000-0000297E0000}"/>
    <cellStyle name="40% - Accent4 33 2 3" xfId="6267" xr:uid="{00000000-0005-0000-0000-00002A7E0000}"/>
    <cellStyle name="40% - Accent4 33 2 3 2" xfId="17364" xr:uid="{00000000-0005-0000-0000-00002B7E0000}"/>
    <cellStyle name="40% - Accent4 33 2 3 2 2" xfId="39628" xr:uid="{00000000-0005-0000-0000-00002C7E0000}"/>
    <cellStyle name="40% - Accent4 33 2 3 3" xfId="28536" xr:uid="{00000000-0005-0000-0000-00002D7E0000}"/>
    <cellStyle name="40% - Accent4 33 2 4" xfId="12780" xr:uid="{00000000-0005-0000-0000-00002E7E0000}"/>
    <cellStyle name="40% - Accent4 33 2 4 2" xfId="35045" xr:uid="{00000000-0005-0000-0000-00002F7E0000}"/>
    <cellStyle name="40% - Accent4 33 2 5" xfId="23953" xr:uid="{00000000-0005-0000-0000-0000307E0000}"/>
    <cellStyle name="40% - Accent4 33 3" xfId="4417" xr:uid="{00000000-0005-0000-0000-0000317E0000}"/>
    <cellStyle name="40% - Accent4 33 3 2" xfId="9000" xr:uid="{00000000-0005-0000-0000-0000327E0000}"/>
    <cellStyle name="40% - Accent4 33 3 2 2" xfId="20097" xr:uid="{00000000-0005-0000-0000-0000337E0000}"/>
    <cellStyle name="40% - Accent4 33 3 2 2 2" xfId="42361" xr:uid="{00000000-0005-0000-0000-0000347E0000}"/>
    <cellStyle name="40% - Accent4 33 3 2 3" xfId="31269" xr:uid="{00000000-0005-0000-0000-0000357E0000}"/>
    <cellStyle name="40% - Accent4 33 3 3" xfId="15514" xr:uid="{00000000-0005-0000-0000-0000367E0000}"/>
    <cellStyle name="40% - Accent4 33 3 3 2" xfId="37779" xr:uid="{00000000-0005-0000-0000-0000377E0000}"/>
    <cellStyle name="40% - Accent4 33 3 4" xfId="26687" xr:uid="{00000000-0005-0000-0000-0000387E0000}"/>
    <cellStyle name="40% - Accent4 33 4" xfId="2608" xr:uid="{00000000-0005-0000-0000-0000397E0000}"/>
    <cellStyle name="40% - Accent4 33 4 2" xfId="7191" xr:uid="{00000000-0005-0000-0000-00003A7E0000}"/>
    <cellStyle name="40% - Accent4 33 4 2 2" xfId="18288" xr:uid="{00000000-0005-0000-0000-00003B7E0000}"/>
    <cellStyle name="40% - Accent4 33 4 2 2 2" xfId="40552" xr:uid="{00000000-0005-0000-0000-00003C7E0000}"/>
    <cellStyle name="40% - Accent4 33 4 2 3" xfId="29460" xr:uid="{00000000-0005-0000-0000-00003D7E0000}"/>
    <cellStyle name="40% - Accent4 33 4 3" xfId="13705" xr:uid="{00000000-0005-0000-0000-00003E7E0000}"/>
    <cellStyle name="40% - Accent4 33 4 3 2" xfId="35970" xr:uid="{00000000-0005-0000-0000-00003F7E0000}"/>
    <cellStyle name="40% - Accent4 33 4 4" xfId="24878" xr:uid="{00000000-0005-0000-0000-0000407E0000}"/>
    <cellStyle name="40% - Accent4 33 5" xfId="5342" xr:uid="{00000000-0005-0000-0000-0000417E0000}"/>
    <cellStyle name="40% - Accent4 33 5 2" xfId="16439" xr:uid="{00000000-0005-0000-0000-0000427E0000}"/>
    <cellStyle name="40% - Accent4 33 5 2 2" xfId="38703" xr:uid="{00000000-0005-0000-0000-0000437E0000}"/>
    <cellStyle name="40% - Accent4 33 5 3" xfId="27611" xr:uid="{00000000-0005-0000-0000-0000447E0000}"/>
    <cellStyle name="40% - Accent4 33 6" xfId="11854" xr:uid="{00000000-0005-0000-0000-0000457E0000}"/>
    <cellStyle name="40% - Accent4 33 6 2" xfId="34120" xr:uid="{00000000-0005-0000-0000-0000467E0000}"/>
    <cellStyle name="40% - Accent4 33 7" xfId="23028" xr:uid="{00000000-0005-0000-0000-0000477E0000}"/>
    <cellStyle name="40% - Accent4 34" xfId="754" xr:uid="{00000000-0005-0000-0000-0000487E0000}"/>
    <cellStyle name="40% - Accent4 34 2" xfId="1691" xr:uid="{00000000-0005-0000-0000-0000497E0000}"/>
    <cellStyle name="40% - Accent4 34 2 2" xfId="3506" xr:uid="{00000000-0005-0000-0000-00004A7E0000}"/>
    <cellStyle name="40% - Accent4 34 2 2 2" xfId="8089" xr:uid="{00000000-0005-0000-0000-00004B7E0000}"/>
    <cellStyle name="40% - Accent4 34 2 2 2 2" xfId="19186" xr:uid="{00000000-0005-0000-0000-00004C7E0000}"/>
    <cellStyle name="40% - Accent4 34 2 2 2 2 2" xfId="41450" xr:uid="{00000000-0005-0000-0000-00004D7E0000}"/>
    <cellStyle name="40% - Accent4 34 2 2 2 3" xfId="30358" xr:uid="{00000000-0005-0000-0000-00004E7E0000}"/>
    <cellStyle name="40% - Accent4 34 2 2 3" xfId="14603" xr:uid="{00000000-0005-0000-0000-00004F7E0000}"/>
    <cellStyle name="40% - Accent4 34 2 2 3 2" xfId="36868" xr:uid="{00000000-0005-0000-0000-0000507E0000}"/>
    <cellStyle name="40% - Accent4 34 2 2 4" xfId="25776" xr:uid="{00000000-0005-0000-0000-0000517E0000}"/>
    <cellStyle name="40% - Accent4 34 2 3" xfId="6280" xr:uid="{00000000-0005-0000-0000-0000527E0000}"/>
    <cellStyle name="40% - Accent4 34 2 3 2" xfId="17377" xr:uid="{00000000-0005-0000-0000-0000537E0000}"/>
    <cellStyle name="40% - Accent4 34 2 3 2 2" xfId="39641" xr:uid="{00000000-0005-0000-0000-0000547E0000}"/>
    <cellStyle name="40% - Accent4 34 2 3 3" xfId="28549" xr:uid="{00000000-0005-0000-0000-0000557E0000}"/>
    <cellStyle name="40% - Accent4 34 2 4" xfId="12793" xr:uid="{00000000-0005-0000-0000-0000567E0000}"/>
    <cellStyle name="40% - Accent4 34 2 4 2" xfId="35058" xr:uid="{00000000-0005-0000-0000-0000577E0000}"/>
    <cellStyle name="40% - Accent4 34 2 5" xfId="23966" xr:uid="{00000000-0005-0000-0000-0000587E0000}"/>
    <cellStyle name="40% - Accent4 34 3" xfId="4430" xr:uid="{00000000-0005-0000-0000-0000597E0000}"/>
    <cellStyle name="40% - Accent4 34 3 2" xfId="9013" xr:uid="{00000000-0005-0000-0000-00005A7E0000}"/>
    <cellStyle name="40% - Accent4 34 3 2 2" xfId="20110" xr:uid="{00000000-0005-0000-0000-00005B7E0000}"/>
    <cellStyle name="40% - Accent4 34 3 2 2 2" xfId="42374" xr:uid="{00000000-0005-0000-0000-00005C7E0000}"/>
    <cellStyle name="40% - Accent4 34 3 2 3" xfId="31282" xr:uid="{00000000-0005-0000-0000-00005D7E0000}"/>
    <cellStyle name="40% - Accent4 34 3 3" xfId="15527" xr:uid="{00000000-0005-0000-0000-00005E7E0000}"/>
    <cellStyle name="40% - Accent4 34 3 3 2" xfId="37792" xr:uid="{00000000-0005-0000-0000-00005F7E0000}"/>
    <cellStyle name="40% - Accent4 34 3 4" xfId="26700" xr:uid="{00000000-0005-0000-0000-0000607E0000}"/>
    <cellStyle name="40% - Accent4 34 4" xfId="2621" xr:uid="{00000000-0005-0000-0000-0000617E0000}"/>
    <cellStyle name="40% - Accent4 34 4 2" xfId="7204" xr:uid="{00000000-0005-0000-0000-0000627E0000}"/>
    <cellStyle name="40% - Accent4 34 4 2 2" xfId="18301" xr:uid="{00000000-0005-0000-0000-0000637E0000}"/>
    <cellStyle name="40% - Accent4 34 4 2 2 2" xfId="40565" xr:uid="{00000000-0005-0000-0000-0000647E0000}"/>
    <cellStyle name="40% - Accent4 34 4 2 3" xfId="29473" xr:uid="{00000000-0005-0000-0000-0000657E0000}"/>
    <cellStyle name="40% - Accent4 34 4 3" xfId="13718" xr:uid="{00000000-0005-0000-0000-0000667E0000}"/>
    <cellStyle name="40% - Accent4 34 4 3 2" xfId="35983" xr:uid="{00000000-0005-0000-0000-0000677E0000}"/>
    <cellStyle name="40% - Accent4 34 4 4" xfId="24891" xr:uid="{00000000-0005-0000-0000-0000687E0000}"/>
    <cellStyle name="40% - Accent4 34 5" xfId="5355" xr:uid="{00000000-0005-0000-0000-0000697E0000}"/>
    <cellStyle name="40% - Accent4 34 5 2" xfId="16452" xr:uid="{00000000-0005-0000-0000-00006A7E0000}"/>
    <cellStyle name="40% - Accent4 34 5 2 2" xfId="38716" xr:uid="{00000000-0005-0000-0000-00006B7E0000}"/>
    <cellStyle name="40% - Accent4 34 5 3" xfId="27624" xr:uid="{00000000-0005-0000-0000-00006C7E0000}"/>
    <cellStyle name="40% - Accent4 34 6" xfId="11867" xr:uid="{00000000-0005-0000-0000-00006D7E0000}"/>
    <cellStyle name="40% - Accent4 34 6 2" xfId="34133" xr:uid="{00000000-0005-0000-0000-00006E7E0000}"/>
    <cellStyle name="40% - Accent4 34 7" xfId="23041" xr:uid="{00000000-0005-0000-0000-00006F7E0000}"/>
    <cellStyle name="40% - Accent4 35" xfId="767" xr:uid="{00000000-0005-0000-0000-0000707E0000}"/>
    <cellStyle name="40% - Accent4 35 2" xfId="1704" xr:uid="{00000000-0005-0000-0000-0000717E0000}"/>
    <cellStyle name="40% - Accent4 35 2 2" xfId="3519" xr:uid="{00000000-0005-0000-0000-0000727E0000}"/>
    <cellStyle name="40% - Accent4 35 2 2 2" xfId="8102" xr:uid="{00000000-0005-0000-0000-0000737E0000}"/>
    <cellStyle name="40% - Accent4 35 2 2 2 2" xfId="19199" xr:uid="{00000000-0005-0000-0000-0000747E0000}"/>
    <cellStyle name="40% - Accent4 35 2 2 2 2 2" xfId="41463" xr:uid="{00000000-0005-0000-0000-0000757E0000}"/>
    <cellStyle name="40% - Accent4 35 2 2 2 3" xfId="30371" xr:uid="{00000000-0005-0000-0000-0000767E0000}"/>
    <cellStyle name="40% - Accent4 35 2 2 3" xfId="14616" xr:uid="{00000000-0005-0000-0000-0000777E0000}"/>
    <cellStyle name="40% - Accent4 35 2 2 3 2" xfId="36881" xr:uid="{00000000-0005-0000-0000-0000787E0000}"/>
    <cellStyle name="40% - Accent4 35 2 2 4" xfId="25789" xr:uid="{00000000-0005-0000-0000-0000797E0000}"/>
    <cellStyle name="40% - Accent4 35 2 3" xfId="6293" xr:uid="{00000000-0005-0000-0000-00007A7E0000}"/>
    <cellStyle name="40% - Accent4 35 2 3 2" xfId="17390" xr:uid="{00000000-0005-0000-0000-00007B7E0000}"/>
    <cellStyle name="40% - Accent4 35 2 3 2 2" xfId="39654" xr:uid="{00000000-0005-0000-0000-00007C7E0000}"/>
    <cellStyle name="40% - Accent4 35 2 3 3" xfId="28562" xr:uid="{00000000-0005-0000-0000-00007D7E0000}"/>
    <cellStyle name="40% - Accent4 35 2 4" xfId="12806" xr:uid="{00000000-0005-0000-0000-00007E7E0000}"/>
    <cellStyle name="40% - Accent4 35 2 4 2" xfId="35071" xr:uid="{00000000-0005-0000-0000-00007F7E0000}"/>
    <cellStyle name="40% - Accent4 35 2 5" xfId="23979" xr:uid="{00000000-0005-0000-0000-0000807E0000}"/>
    <cellStyle name="40% - Accent4 35 3" xfId="4443" xr:uid="{00000000-0005-0000-0000-0000817E0000}"/>
    <cellStyle name="40% - Accent4 35 3 2" xfId="9026" xr:uid="{00000000-0005-0000-0000-0000827E0000}"/>
    <cellStyle name="40% - Accent4 35 3 2 2" xfId="20123" xr:uid="{00000000-0005-0000-0000-0000837E0000}"/>
    <cellStyle name="40% - Accent4 35 3 2 2 2" xfId="42387" xr:uid="{00000000-0005-0000-0000-0000847E0000}"/>
    <cellStyle name="40% - Accent4 35 3 2 3" xfId="31295" xr:uid="{00000000-0005-0000-0000-0000857E0000}"/>
    <cellStyle name="40% - Accent4 35 3 3" xfId="15540" xr:uid="{00000000-0005-0000-0000-0000867E0000}"/>
    <cellStyle name="40% - Accent4 35 3 3 2" xfId="37805" xr:uid="{00000000-0005-0000-0000-0000877E0000}"/>
    <cellStyle name="40% - Accent4 35 3 4" xfId="26713" xr:uid="{00000000-0005-0000-0000-0000887E0000}"/>
    <cellStyle name="40% - Accent4 35 4" xfId="2634" xr:uid="{00000000-0005-0000-0000-0000897E0000}"/>
    <cellStyle name="40% - Accent4 35 4 2" xfId="7217" xr:uid="{00000000-0005-0000-0000-00008A7E0000}"/>
    <cellStyle name="40% - Accent4 35 4 2 2" xfId="18314" xr:uid="{00000000-0005-0000-0000-00008B7E0000}"/>
    <cellStyle name="40% - Accent4 35 4 2 2 2" xfId="40578" xr:uid="{00000000-0005-0000-0000-00008C7E0000}"/>
    <cellStyle name="40% - Accent4 35 4 2 3" xfId="29486" xr:uid="{00000000-0005-0000-0000-00008D7E0000}"/>
    <cellStyle name="40% - Accent4 35 4 3" xfId="13731" xr:uid="{00000000-0005-0000-0000-00008E7E0000}"/>
    <cellStyle name="40% - Accent4 35 4 3 2" xfId="35996" xr:uid="{00000000-0005-0000-0000-00008F7E0000}"/>
    <cellStyle name="40% - Accent4 35 4 4" xfId="24904" xr:uid="{00000000-0005-0000-0000-0000907E0000}"/>
    <cellStyle name="40% - Accent4 35 5" xfId="5368" xr:uid="{00000000-0005-0000-0000-0000917E0000}"/>
    <cellStyle name="40% - Accent4 35 5 2" xfId="16465" xr:uid="{00000000-0005-0000-0000-0000927E0000}"/>
    <cellStyle name="40% - Accent4 35 5 2 2" xfId="38729" xr:uid="{00000000-0005-0000-0000-0000937E0000}"/>
    <cellStyle name="40% - Accent4 35 5 3" xfId="27637" xr:uid="{00000000-0005-0000-0000-0000947E0000}"/>
    <cellStyle name="40% - Accent4 35 6" xfId="11880" xr:uid="{00000000-0005-0000-0000-0000957E0000}"/>
    <cellStyle name="40% - Accent4 35 6 2" xfId="34146" xr:uid="{00000000-0005-0000-0000-0000967E0000}"/>
    <cellStyle name="40% - Accent4 35 7" xfId="23054" xr:uid="{00000000-0005-0000-0000-0000977E0000}"/>
    <cellStyle name="40% - Accent4 36" xfId="780" xr:uid="{00000000-0005-0000-0000-0000987E0000}"/>
    <cellStyle name="40% - Accent4 36 2" xfId="1717" xr:uid="{00000000-0005-0000-0000-0000997E0000}"/>
    <cellStyle name="40% - Accent4 36 2 2" xfId="3532" xr:uid="{00000000-0005-0000-0000-00009A7E0000}"/>
    <cellStyle name="40% - Accent4 36 2 2 2" xfId="8115" xr:uid="{00000000-0005-0000-0000-00009B7E0000}"/>
    <cellStyle name="40% - Accent4 36 2 2 2 2" xfId="19212" xr:uid="{00000000-0005-0000-0000-00009C7E0000}"/>
    <cellStyle name="40% - Accent4 36 2 2 2 2 2" xfId="41476" xr:uid="{00000000-0005-0000-0000-00009D7E0000}"/>
    <cellStyle name="40% - Accent4 36 2 2 2 3" xfId="30384" xr:uid="{00000000-0005-0000-0000-00009E7E0000}"/>
    <cellStyle name="40% - Accent4 36 2 2 3" xfId="14629" xr:uid="{00000000-0005-0000-0000-00009F7E0000}"/>
    <cellStyle name="40% - Accent4 36 2 2 3 2" xfId="36894" xr:uid="{00000000-0005-0000-0000-0000A07E0000}"/>
    <cellStyle name="40% - Accent4 36 2 2 4" xfId="25802" xr:uid="{00000000-0005-0000-0000-0000A17E0000}"/>
    <cellStyle name="40% - Accent4 36 2 3" xfId="6306" xr:uid="{00000000-0005-0000-0000-0000A27E0000}"/>
    <cellStyle name="40% - Accent4 36 2 3 2" xfId="17403" xr:uid="{00000000-0005-0000-0000-0000A37E0000}"/>
    <cellStyle name="40% - Accent4 36 2 3 2 2" xfId="39667" xr:uid="{00000000-0005-0000-0000-0000A47E0000}"/>
    <cellStyle name="40% - Accent4 36 2 3 3" xfId="28575" xr:uid="{00000000-0005-0000-0000-0000A57E0000}"/>
    <cellStyle name="40% - Accent4 36 2 4" xfId="12819" xr:uid="{00000000-0005-0000-0000-0000A67E0000}"/>
    <cellStyle name="40% - Accent4 36 2 4 2" xfId="35084" xr:uid="{00000000-0005-0000-0000-0000A77E0000}"/>
    <cellStyle name="40% - Accent4 36 2 5" xfId="23992" xr:uid="{00000000-0005-0000-0000-0000A87E0000}"/>
    <cellStyle name="40% - Accent4 36 3" xfId="4456" xr:uid="{00000000-0005-0000-0000-0000A97E0000}"/>
    <cellStyle name="40% - Accent4 36 3 2" xfId="9039" xr:uid="{00000000-0005-0000-0000-0000AA7E0000}"/>
    <cellStyle name="40% - Accent4 36 3 2 2" xfId="20136" xr:uid="{00000000-0005-0000-0000-0000AB7E0000}"/>
    <cellStyle name="40% - Accent4 36 3 2 2 2" xfId="42400" xr:uid="{00000000-0005-0000-0000-0000AC7E0000}"/>
    <cellStyle name="40% - Accent4 36 3 2 3" xfId="31308" xr:uid="{00000000-0005-0000-0000-0000AD7E0000}"/>
    <cellStyle name="40% - Accent4 36 3 3" xfId="15553" xr:uid="{00000000-0005-0000-0000-0000AE7E0000}"/>
    <cellStyle name="40% - Accent4 36 3 3 2" xfId="37818" xr:uid="{00000000-0005-0000-0000-0000AF7E0000}"/>
    <cellStyle name="40% - Accent4 36 3 4" xfId="26726" xr:uid="{00000000-0005-0000-0000-0000B07E0000}"/>
    <cellStyle name="40% - Accent4 36 4" xfId="2647" xr:uid="{00000000-0005-0000-0000-0000B17E0000}"/>
    <cellStyle name="40% - Accent4 36 4 2" xfId="7230" xr:uid="{00000000-0005-0000-0000-0000B27E0000}"/>
    <cellStyle name="40% - Accent4 36 4 2 2" xfId="18327" xr:uid="{00000000-0005-0000-0000-0000B37E0000}"/>
    <cellStyle name="40% - Accent4 36 4 2 2 2" xfId="40591" xr:uid="{00000000-0005-0000-0000-0000B47E0000}"/>
    <cellStyle name="40% - Accent4 36 4 2 3" xfId="29499" xr:uid="{00000000-0005-0000-0000-0000B57E0000}"/>
    <cellStyle name="40% - Accent4 36 4 3" xfId="13744" xr:uid="{00000000-0005-0000-0000-0000B67E0000}"/>
    <cellStyle name="40% - Accent4 36 4 3 2" xfId="36009" xr:uid="{00000000-0005-0000-0000-0000B77E0000}"/>
    <cellStyle name="40% - Accent4 36 4 4" xfId="24917" xr:uid="{00000000-0005-0000-0000-0000B87E0000}"/>
    <cellStyle name="40% - Accent4 36 5" xfId="5381" xr:uid="{00000000-0005-0000-0000-0000B97E0000}"/>
    <cellStyle name="40% - Accent4 36 5 2" xfId="16478" xr:uid="{00000000-0005-0000-0000-0000BA7E0000}"/>
    <cellStyle name="40% - Accent4 36 5 2 2" xfId="38742" xr:uid="{00000000-0005-0000-0000-0000BB7E0000}"/>
    <cellStyle name="40% - Accent4 36 5 3" xfId="27650" xr:uid="{00000000-0005-0000-0000-0000BC7E0000}"/>
    <cellStyle name="40% - Accent4 36 6" xfId="11893" xr:uid="{00000000-0005-0000-0000-0000BD7E0000}"/>
    <cellStyle name="40% - Accent4 36 6 2" xfId="34159" xr:uid="{00000000-0005-0000-0000-0000BE7E0000}"/>
    <cellStyle name="40% - Accent4 36 7" xfId="23067" xr:uid="{00000000-0005-0000-0000-0000BF7E0000}"/>
    <cellStyle name="40% - Accent4 37" xfId="793" xr:uid="{00000000-0005-0000-0000-0000C07E0000}"/>
    <cellStyle name="40% - Accent4 37 2" xfId="1730" xr:uid="{00000000-0005-0000-0000-0000C17E0000}"/>
    <cellStyle name="40% - Accent4 37 2 2" xfId="3545" xr:uid="{00000000-0005-0000-0000-0000C27E0000}"/>
    <cellStyle name="40% - Accent4 37 2 2 2" xfId="8128" xr:uid="{00000000-0005-0000-0000-0000C37E0000}"/>
    <cellStyle name="40% - Accent4 37 2 2 2 2" xfId="19225" xr:uid="{00000000-0005-0000-0000-0000C47E0000}"/>
    <cellStyle name="40% - Accent4 37 2 2 2 2 2" xfId="41489" xr:uid="{00000000-0005-0000-0000-0000C57E0000}"/>
    <cellStyle name="40% - Accent4 37 2 2 2 3" xfId="30397" xr:uid="{00000000-0005-0000-0000-0000C67E0000}"/>
    <cellStyle name="40% - Accent4 37 2 2 3" xfId="14642" xr:uid="{00000000-0005-0000-0000-0000C77E0000}"/>
    <cellStyle name="40% - Accent4 37 2 2 3 2" xfId="36907" xr:uid="{00000000-0005-0000-0000-0000C87E0000}"/>
    <cellStyle name="40% - Accent4 37 2 2 4" xfId="25815" xr:uid="{00000000-0005-0000-0000-0000C97E0000}"/>
    <cellStyle name="40% - Accent4 37 2 3" xfId="6319" xr:uid="{00000000-0005-0000-0000-0000CA7E0000}"/>
    <cellStyle name="40% - Accent4 37 2 3 2" xfId="17416" xr:uid="{00000000-0005-0000-0000-0000CB7E0000}"/>
    <cellStyle name="40% - Accent4 37 2 3 2 2" xfId="39680" xr:uid="{00000000-0005-0000-0000-0000CC7E0000}"/>
    <cellStyle name="40% - Accent4 37 2 3 3" xfId="28588" xr:uid="{00000000-0005-0000-0000-0000CD7E0000}"/>
    <cellStyle name="40% - Accent4 37 2 4" xfId="12832" xr:uid="{00000000-0005-0000-0000-0000CE7E0000}"/>
    <cellStyle name="40% - Accent4 37 2 4 2" xfId="35097" xr:uid="{00000000-0005-0000-0000-0000CF7E0000}"/>
    <cellStyle name="40% - Accent4 37 2 5" xfId="24005" xr:uid="{00000000-0005-0000-0000-0000D07E0000}"/>
    <cellStyle name="40% - Accent4 37 3" xfId="4469" xr:uid="{00000000-0005-0000-0000-0000D17E0000}"/>
    <cellStyle name="40% - Accent4 37 3 2" xfId="9052" xr:uid="{00000000-0005-0000-0000-0000D27E0000}"/>
    <cellStyle name="40% - Accent4 37 3 2 2" xfId="20149" xr:uid="{00000000-0005-0000-0000-0000D37E0000}"/>
    <cellStyle name="40% - Accent4 37 3 2 2 2" xfId="42413" xr:uid="{00000000-0005-0000-0000-0000D47E0000}"/>
    <cellStyle name="40% - Accent4 37 3 2 3" xfId="31321" xr:uid="{00000000-0005-0000-0000-0000D57E0000}"/>
    <cellStyle name="40% - Accent4 37 3 3" xfId="15566" xr:uid="{00000000-0005-0000-0000-0000D67E0000}"/>
    <cellStyle name="40% - Accent4 37 3 3 2" xfId="37831" xr:uid="{00000000-0005-0000-0000-0000D77E0000}"/>
    <cellStyle name="40% - Accent4 37 3 4" xfId="26739" xr:uid="{00000000-0005-0000-0000-0000D87E0000}"/>
    <cellStyle name="40% - Accent4 37 4" xfId="2660" xr:uid="{00000000-0005-0000-0000-0000D97E0000}"/>
    <cellStyle name="40% - Accent4 37 4 2" xfId="7243" xr:uid="{00000000-0005-0000-0000-0000DA7E0000}"/>
    <cellStyle name="40% - Accent4 37 4 2 2" xfId="18340" xr:uid="{00000000-0005-0000-0000-0000DB7E0000}"/>
    <cellStyle name="40% - Accent4 37 4 2 2 2" xfId="40604" xr:uid="{00000000-0005-0000-0000-0000DC7E0000}"/>
    <cellStyle name="40% - Accent4 37 4 2 3" xfId="29512" xr:uid="{00000000-0005-0000-0000-0000DD7E0000}"/>
    <cellStyle name="40% - Accent4 37 4 3" xfId="13757" xr:uid="{00000000-0005-0000-0000-0000DE7E0000}"/>
    <cellStyle name="40% - Accent4 37 4 3 2" xfId="36022" xr:uid="{00000000-0005-0000-0000-0000DF7E0000}"/>
    <cellStyle name="40% - Accent4 37 4 4" xfId="24930" xr:uid="{00000000-0005-0000-0000-0000E07E0000}"/>
    <cellStyle name="40% - Accent4 37 5" xfId="5394" xr:uid="{00000000-0005-0000-0000-0000E17E0000}"/>
    <cellStyle name="40% - Accent4 37 5 2" xfId="16491" xr:uid="{00000000-0005-0000-0000-0000E27E0000}"/>
    <cellStyle name="40% - Accent4 37 5 2 2" xfId="38755" xr:uid="{00000000-0005-0000-0000-0000E37E0000}"/>
    <cellStyle name="40% - Accent4 37 5 3" xfId="27663" xr:uid="{00000000-0005-0000-0000-0000E47E0000}"/>
    <cellStyle name="40% - Accent4 37 6" xfId="11906" xr:uid="{00000000-0005-0000-0000-0000E57E0000}"/>
    <cellStyle name="40% - Accent4 37 6 2" xfId="34172" xr:uid="{00000000-0005-0000-0000-0000E67E0000}"/>
    <cellStyle name="40% - Accent4 37 7" xfId="23080" xr:uid="{00000000-0005-0000-0000-0000E77E0000}"/>
    <cellStyle name="40% - Accent4 38" xfId="807" xr:uid="{00000000-0005-0000-0000-0000E87E0000}"/>
    <cellStyle name="40% - Accent4 38 2" xfId="1744" xr:uid="{00000000-0005-0000-0000-0000E97E0000}"/>
    <cellStyle name="40% - Accent4 38 2 2" xfId="3558" xr:uid="{00000000-0005-0000-0000-0000EA7E0000}"/>
    <cellStyle name="40% - Accent4 38 2 2 2" xfId="8141" xr:uid="{00000000-0005-0000-0000-0000EB7E0000}"/>
    <cellStyle name="40% - Accent4 38 2 2 2 2" xfId="19238" xr:uid="{00000000-0005-0000-0000-0000EC7E0000}"/>
    <cellStyle name="40% - Accent4 38 2 2 2 2 2" xfId="41502" xr:uid="{00000000-0005-0000-0000-0000ED7E0000}"/>
    <cellStyle name="40% - Accent4 38 2 2 2 3" xfId="30410" xr:uid="{00000000-0005-0000-0000-0000EE7E0000}"/>
    <cellStyle name="40% - Accent4 38 2 2 3" xfId="14655" xr:uid="{00000000-0005-0000-0000-0000EF7E0000}"/>
    <cellStyle name="40% - Accent4 38 2 2 3 2" xfId="36920" xr:uid="{00000000-0005-0000-0000-0000F07E0000}"/>
    <cellStyle name="40% - Accent4 38 2 2 4" xfId="25828" xr:uid="{00000000-0005-0000-0000-0000F17E0000}"/>
    <cellStyle name="40% - Accent4 38 2 3" xfId="6332" xr:uid="{00000000-0005-0000-0000-0000F27E0000}"/>
    <cellStyle name="40% - Accent4 38 2 3 2" xfId="17429" xr:uid="{00000000-0005-0000-0000-0000F37E0000}"/>
    <cellStyle name="40% - Accent4 38 2 3 2 2" xfId="39693" xr:uid="{00000000-0005-0000-0000-0000F47E0000}"/>
    <cellStyle name="40% - Accent4 38 2 3 3" xfId="28601" xr:uid="{00000000-0005-0000-0000-0000F57E0000}"/>
    <cellStyle name="40% - Accent4 38 2 4" xfId="12845" xr:uid="{00000000-0005-0000-0000-0000F67E0000}"/>
    <cellStyle name="40% - Accent4 38 2 4 2" xfId="35110" xr:uid="{00000000-0005-0000-0000-0000F77E0000}"/>
    <cellStyle name="40% - Accent4 38 2 5" xfId="24018" xr:uid="{00000000-0005-0000-0000-0000F87E0000}"/>
    <cellStyle name="40% - Accent4 38 3" xfId="4482" xr:uid="{00000000-0005-0000-0000-0000F97E0000}"/>
    <cellStyle name="40% - Accent4 38 3 2" xfId="9065" xr:uid="{00000000-0005-0000-0000-0000FA7E0000}"/>
    <cellStyle name="40% - Accent4 38 3 2 2" xfId="20162" xr:uid="{00000000-0005-0000-0000-0000FB7E0000}"/>
    <cellStyle name="40% - Accent4 38 3 2 2 2" xfId="42426" xr:uid="{00000000-0005-0000-0000-0000FC7E0000}"/>
    <cellStyle name="40% - Accent4 38 3 2 3" xfId="31334" xr:uid="{00000000-0005-0000-0000-0000FD7E0000}"/>
    <cellStyle name="40% - Accent4 38 3 3" xfId="15579" xr:uid="{00000000-0005-0000-0000-0000FE7E0000}"/>
    <cellStyle name="40% - Accent4 38 3 3 2" xfId="37844" xr:uid="{00000000-0005-0000-0000-0000FF7E0000}"/>
    <cellStyle name="40% - Accent4 38 3 4" xfId="26752" xr:uid="{00000000-0005-0000-0000-0000007F0000}"/>
    <cellStyle name="40% - Accent4 38 4" xfId="2673" xr:uid="{00000000-0005-0000-0000-0000017F0000}"/>
    <cellStyle name="40% - Accent4 38 4 2" xfId="7256" xr:uid="{00000000-0005-0000-0000-0000027F0000}"/>
    <cellStyle name="40% - Accent4 38 4 2 2" xfId="18353" xr:uid="{00000000-0005-0000-0000-0000037F0000}"/>
    <cellStyle name="40% - Accent4 38 4 2 2 2" xfId="40617" xr:uid="{00000000-0005-0000-0000-0000047F0000}"/>
    <cellStyle name="40% - Accent4 38 4 2 3" xfId="29525" xr:uid="{00000000-0005-0000-0000-0000057F0000}"/>
    <cellStyle name="40% - Accent4 38 4 3" xfId="13770" xr:uid="{00000000-0005-0000-0000-0000067F0000}"/>
    <cellStyle name="40% - Accent4 38 4 3 2" xfId="36035" xr:uid="{00000000-0005-0000-0000-0000077F0000}"/>
    <cellStyle name="40% - Accent4 38 4 4" xfId="24943" xr:uid="{00000000-0005-0000-0000-0000087F0000}"/>
    <cellStyle name="40% - Accent4 38 5" xfId="5407" xr:uid="{00000000-0005-0000-0000-0000097F0000}"/>
    <cellStyle name="40% - Accent4 38 5 2" xfId="16504" xr:uid="{00000000-0005-0000-0000-00000A7F0000}"/>
    <cellStyle name="40% - Accent4 38 5 2 2" xfId="38768" xr:uid="{00000000-0005-0000-0000-00000B7F0000}"/>
    <cellStyle name="40% - Accent4 38 5 3" xfId="27676" xr:uid="{00000000-0005-0000-0000-00000C7F0000}"/>
    <cellStyle name="40% - Accent4 38 6" xfId="11919" xr:uid="{00000000-0005-0000-0000-00000D7F0000}"/>
    <cellStyle name="40% - Accent4 38 6 2" xfId="34185" xr:uid="{00000000-0005-0000-0000-00000E7F0000}"/>
    <cellStyle name="40% - Accent4 38 7" xfId="23093" xr:uid="{00000000-0005-0000-0000-00000F7F0000}"/>
    <cellStyle name="40% - Accent4 39" xfId="820" xr:uid="{00000000-0005-0000-0000-0000107F0000}"/>
    <cellStyle name="40% - Accent4 39 2" xfId="1757" xr:uid="{00000000-0005-0000-0000-0000117F0000}"/>
    <cellStyle name="40% - Accent4 39 2 2" xfId="3571" xr:uid="{00000000-0005-0000-0000-0000127F0000}"/>
    <cellStyle name="40% - Accent4 39 2 2 2" xfId="8154" xr:uid="{00000000-0005-0000-0000-0000137F0000}"/>
    <cellStyle name="40% - Accent4 39 2 2 2 2" xfId="19251" xr:uid="{00000000-0005-0000-0000-0000147F0000}"/>
    <cellStyle name="40% - Accent4 39 2 2 2 2 2" xfId="41515" xr:uid="{00000000-0005-0000-0000-0000157F0000}"/>
    <cellStyle name="40% - Accent4 39 2 2 2 3" xfId="30423" xr:uid="{00000000-0005-0000-0000-0000167F0000}"/>
    <cellStyle name="40% - Accent4 39 2 2 3" xfId="14668" xr:uid="{00000000-0005-0000-0000-0000177F0000}"/>
    <cellStyle name="40% - Accent4 39 2 2 3 2" xfId="36933" xr:uid="{00000000-0005-0000-0000-0000187F0000}"/>
    <cellStyle name="40% - Accent4 39 2 2 4" xfId="25841" xr:uid="{00000000-0005-0000-0000-0000197F0000}"/>
    <cellStyle name="40% - Accent4 39 2 3" xfId="6345" xr:uid="{00000000-0005-0000-0000-00001A7F0000}"/>
    <cellStyle name="40% - Accent4 39 2 3 2" xfId="17442" xr:uid="{00000000-0005-0000-0000-00001B7F0000}"/>
    <cellStyle name="40% - Accent4 39 2 3 2 2" xfId="39706" xr:uid="{00000000-0005-0000-0000-00001C7F0000}"/>
    <cellStyle name="40% - Accent4 39 2 3 3" xfId="28614" xr:uid="{00000000-0005-0000-0000-00001D7F0000}"/>
    <cellStyle name="40% - Accent4 39 2 4" xfId="12858" xr:uid="{00000000-0005-0000-0000-00001E7F0000}"/>
    <cellStyle name="40% - Accent4 39 2 4 2" xfId="35123" xr:uid="{00000000-0005-0000-0000-00001F7F0000}"/>
    <cellStyle name="40% - Accent4 39 2 5" xfId="24031" xr:uid="{00000000-0005-0000-0000-0000207F0000}"/>
    <cellStyle name="40% - Accent4 39 3" xfId="4495" xr:uid="{00000000-0005-0000-0000-0000217F0000}"/>
    <cellStyle name="40% - Accent4 39 3 2" xfId="9078" xr:uid="{00000000-0005-0000-0000-0000227F0000}"/>
    <cellStyle name="40% - Accent4 39 3 2 2" xfId="20175" xr:uid="{00000000-0005-0000-0000-0000237F0000}"/>
    <cellStyle name="40% - Accent4 39 3 2 2 2" xfId="42439" xr:uid="{00000000-0005-0000-0000-0000247F0000}"/>
    <cellStyle name="40% - Accent4 39 3 2 3" xfId="31347" xr:uid="{00000000-0005-0000-0000-0000257F0000}"/>
    <cellStyle name="40% - Accent4 39 3 3" xfId="15592" xr:uid="{00000000-0005-0000-0000-0000267F0000}"/>
    <cellStyle name="40% - Accent4 39 3 3 2" xfId="37857" xr:uid="{00000000-0005-0000-0000-0000277F0000}"/>
    <cellStyle name="40% - Accent4 39 3 4" xfId="26765" xr:uid="{00000000-0005-0000-0000-0000287F0000}"/>
    <cellStyle name="40% - Accent4 39 4" xfId="2686" xr:uid="{00000000-0005-0000-0000-0000297F0000}"/>
    <cellStyle name="40% - Accent4 39 4 2" xfId="7269" xr:uid="{00000000-0005-0000-0000-00002A7F0000}"/>
    <cellStyle name="40% - Accent4 39 4 2 2" xfId="18366" xr:uid="{00000000-0005-0000-0000-00002B7F0000}"/>
    <cellStyle name="40% - Accent4 39 4 2 2 2" xfId="40630" xr:uid="{00000000-0005-0000-0000-00002C7F0000}"/>
    <cellStyle name="40% - Accent4 39 4 2 3" xfId="29538" xr:uid="{00000000-0005-0000-0000-00002D7F0000}"/>
    <cellStyle name="40% - Accent4 39 4 3" xfId="13783" xr:uid="{00000000-0005-0000-0000-00002E7F0000}"/>
    <cellStyle name="40% - Accent4 39 4 3 2" xfId="36048" xr:uid="{00000000-0005-0000-0000-00002F7F0000}"/>
    <cellStyle name="40% - Accent4 39 4 4" xfId="24956" xr:uid="{00000000-0005-0000-0000-0000307F0000}"/>
    <cellStyle name="40% - Accent4 39 5" xfId="5420" xr:uid="{00000000-0005-0000-0000-0000317F0000}"/>
    <cellStyle name="40% - Accent4 39 5 2" xfId="16517" xr:uid="{00000000-0005-0000-0000-0000327F0000}"/>
    <cellStyle name="40% - Accent4 39 5 2 2" xfId="38781" xr:uid="{00000000-0005-0000-0000-0000337F0000}"/>
    <cellStyle name="40% - Accent4 39 5 3" xfId="27689" xr:uid="{00000000-0005-0000-0000-0000347F0000}"/>
    <cellStyle name="40% - Accent4 39 6" xfId="11932" xr:uid="{00000000-0005-0000-0000-0000357F0000}"/>
    <cellStyle name="40% - Accent4 39 6 2" xfId="34198" xr:uid="{00000000-0005-0000-0000-0000367F0000}"/>
    <cellStyle name="40% - Accent4 39 7" xfId="23106" xr:uid="{00000000-0005-0000-0000-0000377F0000}"/>
    <cellStyle name="40% - Accent4 4" xfId="119" xr:uid="{00000000-0005-0000-0000-0000387F0000}"/>
    <cellStyle name="40% - Accent4 4 2" xfId="1296" xr:uid="{00000000-0005-0000-0000-0000397F0000}"/>
    <cellStyle name="40% - Accent4 4 2 2" xfId="3116" xr:uid="{00000000-0005-0000-0000-00003A7F0000}"/>
    <cellStyle name="40% - Accent4 4 2 2 2" xfId="7699" xr:uid="{00000000-0005-0000-0000-00003B7F0000}"/>
    <cellStyle name="40% - Accent4 4 2 2 2 2" xfId="18796" xr:uid="{00000000-0005-0000-0000-00003C7F0000}"/>
    <cellStyle name="40% - Accent4 4 2 2 2 2 2" xfId="41060" xr:uid="{00000000-0005-0000-0000-00003D7F0000}"/>
    <cellStyle name="40% - Accent4 4 2 2 2 3" xfId="29968" xr:uid="{00000000-0005-0000-0000-00003E7F0000}"/>
    <cellStyle name="40% - Accent4 4 2 2 3" xfId="14213" xr:uid="{00000000-0005-0000-0000-00003F7F0000}"/>
    <cellStyle name="40% - Accent4 4 2 2 3 2" xfId="36478" xr:uid="{00000000-0005-0000-0000-0000407F0000}"/>
    <cellStyle name="40% - Accent4 4 2 2 4" xfId="25386" xr:uid="{00000000-0005-0000-0000-0000417F0000}"/>
    <cellStyle name="40% - Accent4 4 2 3" xfId="5890" xr:uid="{00000000-0005-0000-0000-0000427F0000}"/>
    <cellStyle name="40% - Accent4 4 2 3 2" xfId="16987" xr:uid="{00000000-0005-0000-0000-0000437F0000}"/>
    <cellStyle name="40% - Accent4 4 2 3 2 2" xfId="39251" xr:uid="{00000000-0005-0000-0000-0000447F0000}"/>
    <cellStyle name="40% - Accent4 4 2 3 3" xfId="28159" xr:uid="{00000000-0005-0000-0000-0000457F0000}"/>
    <cellStyle name="40% - Accent4 4 2 4" xfId="12403" xr:uid="{00000000-0005-0000-0000-0000467F0000}"/>
    <cellStyle name="40% - Accent4 4 2 4 2" xfId="34668" xr:uid="{00000000-0005-0000-0000-0000477F0000}"/>
    <cellStyle name="40% - Accent4 4 2 5" xfId="23576" xr:uid="{00000000-0005-0000-0000-0000487F0000}"/>
    <cellStyle name="40% - Accent4 4 3" xfId="4040" xr:uid="{00000000-0005-0000-0000-0000497F0000}"/>
    <cellStyle name="40% - Accent4 4 3 2" xfId="8623" xr:uid="{00000000-0005-0000-0000-00004A7F0000}"/>
    <cellStyle name="40% - Accent4 4 3 2 2" xfId="19720" xr:uid="{00000000-0005-0000-0000-00004B7F0000}"/>
    <cellStyle name="40% - Accent4 4 3 2 2 2" xfId="41984" xr:uid="{00000000-0005-0000-0000-00004C7F0000}"/>
    <cellStyle name="40% - Accent4 4 3 2 3" xfId="30892" xr:uid="{00000000-0005-0000-0000-00004D7F0000}"/>
    <cellStyle name="40% - Accent4 4 3 3" xfId="15137" xr:uid="{00000000-0005-0000-0000-00004E7F0000}"/>
    <cellStyle name="40% - Accent4 4 3 3 2" xfId="37402" xr:uid="{00000000-0005-0000-0000-00004F7F0000}"/>
    <cellStyle name="40% - Accent4 4 3 4" xfId="26310" xr:uid="{00000000-0005-0000-0000-0000507F0000}"/>
    <cellStyle name="40% - Accent4 4 4" xfId="2231" xr:uid="{00000000-0005-0000-0000-0000517F0000}"/>
    <cellStyle name="40% - Accent4 4 4 2" xfId="6814" xr:uid="{00000000-0005-0000-0000-0000527F0000}"/>
    <cellStyle name="40% - Accent4 4 4 2 2" xfId="17911" xr:uid="{00000000-0005-0000-0000-0000537F0000}"/>
    <cellStyle name="40% - Accent4 4 4 2 2 2" xfId="40175" xr:uid="{00000000-0005-0000-0000-0000547F0000}"/>
    <cellStyle name="40% - Accent4 4 4 2 3" xfId="29083" xr:uid="{00000000-0005-0000-0000-0000557F0000}"/>
    <cellStyle name="40% - Accent4 4 4 3" xfId="13328" xr:uid="{00000000-0005-0000-0000-0000567F0000}"/>
    <cellStyle name="40% - Accent4 4 4 3 2" xfId="35593" xr:uid="{00000000-0005-0000-0000-0000577F0000}"/>
    <cellStyle name="40% - Accent4 4 4 4" xfId="24501" xr:uid="{00000000-0005-0000-0000-0000587F0000}"/>
    <cellStyle name="40% - Accent4 4 5" xfId="4965" xr:uid="{00000000-0005-0000-0000-0000597F0000}"/>
    <cellStyle name="40% - Accent4 4 5 2" xfId="16062" xr:uid="{00000000-0005-0000-0000-00005A7F0000}"/>
    <cellStyle name="40% - Accent4 4 5 2 2" xfId="38326" xr:uid="{00000000-0005-0000-0000-00005B7F0000}"/>
    <cellStyle name="40% - Accent4 4 5 3" xfId="27234" xr:uid="{00000000-0005-0000-0000-00005C7F0000}"/>
    <cellStyle name="40% - Accent4 4 6" xfId="372" xr:uid="{00000000-0005-0000-0000-00005D7F0000}"/>
    <cellStyle name="40% - Accent4 4 6 2" xfId="11490" xr:uid="{00000000-0005-0000-0000-00005E7F0000}"/>
    <cellStyle name="40% - Accent4 4 6 2 2" xfId="33756" xr:uid="{00000000-0005-0000-0000-00005F7F0000}"/>
    <cellStyle name="40% - Accent4 4 6 3" xfId="22664" xr:uid="{00000000-0005-0000-0000-0000607F0000}"/>
    <cellStyle name="40% - Accent4 4 7" xfId="11241" xr:uid="{00000000-0005-0000-0000-0000617F0000}"/>
    <cellStyle name="40% - Accent4 4 7 2" xfId="33507" xr:uid="{00000000-0005-0000-0000-0000627F0000}"/>
    <cellStyle name="40% - Accent4 4 8" xfId="22415" xr:uid="{00000000-0005-0000-0000-0000637F0000}"/>
    <cellStyle name="40% - Accent4 40" xfId="833" xr:uid="{00000000-0005-0000-0000-0000647F0000}"/>
    <cellStyle name="40% - Accent4 40 2" xfId="1770" xr:uid="{00000000-0005-0000-0000-0000657F0000}"/>
    <cellStyle name="40% - Accent4 40 2 2" xfId="3584" xr:uid="{00000000-0005-0000-0000-0000667F0000}"/>
    <cellStyle name="40% - Accent4 40 2 2 2" xfId="8167" xr:uid="{00000000-0005-0000-0000-0000677F0000}"/>
    <cellStyle name="40% - Accent4 40 2 2 2 2" xfId="19264" xr:uid="{00000000-0005-0000-0000-0000687F0000}"/>
    <cellStyle name="40% - Accent4 40 2 2 2 2 2" xfId="41528" xr:uid="{00000000-0005-0000-0000-0000697F0000}"/>
    <cellStyle name="40% - Accent4 40 2 2 2 3" xfId="30436" xr:uid="{00000000-0005-0000-0000-00006A7F0000}"/>
    <cellStyle name="40% - Accent4 40 2 2 3" xfId="14681" xr:uid="{00000000-0005-0000-0000-00006B7F0000}"/>
    <cellStyle name="40% - Accent4 40 2 2 3 2" xfId="36946" xr:uid="{00000000-0005-0000-0000-00006C7F0000}"/>
    <cellStyle name="40% - Accent4 40 2 2 4" xfId="25854" xr:uid="{00000000-0005-0000-0000-00006D7F0000}"/>
    <cellStyle name="40% - Accent4 40 2 3" xfId="6358" xr:uid="{00000000-0005-0000-0000-00006E7F0000}"/>
    <cellStyle name="40% - Accent4 40 2 3 2" xfId="17455" xr:uid="{00000000-0005-0000-0000-00006F7F0000}"/>
    <cellStyle name="40% - Accent4 40 2 3 2 2" xfId="39719" xr:uid="{00000000-0005-0000-0000-0000707F0000}"/>
    <cellStyle name="40% - Accent4 40 2 3 3" xfId="28627" xr:uid="{00000000-0005-0000-0000-0000717F0000}"/>
    <cellStyle name="40% - Accent4 40 2 4" xfId="12871" xr:uid="{00000000-0005-0000-0000-0000727F0000}"/>
    <cellStyle name="40% - Accent4 40 2 4 2" xfId="35136" xr:uid="{00000000-0005-0000-0000-0000737F0000}"/>
    <cellStyle name="40% - Accent4 40 2 5" xfId="24044" xr:uid="{00000000-0005-0000-0000-0000747F0000}"/>
    <cellStyle name="40% - Accent4 40 3" xfId="4508" xr:uid="{00000000-0005-0000-0000-0000757F0000}"/>
    <cellStyle name="40% - Accent4 40 3 2" xfId="9091" xr:uid="{00000000-0005-0000-0000-0000767F0000}"/>
    <cellStyle name="40% - Accent4 40 3 2 2" xfId="20188" xr:uid="{00000000-0005-0000-0000-0000777F0000}"/>
    <cellStyle name="40% - Accent4 40 3 2 2 2" xfId="42452" xr:uid="{00000000-0005-0000-0000-0000787F0000}"/>
    <cellStyle name="40% - Accent4 40 3 2 3" xfId="31360" xr:uid="{00000000-0005-0000-0000-0000797F0000}"/>
    <cellStyle name="40% - Accent4 40 3 3" xfId="15605" xr:uid="{00000000-0005-0000-0000-00007A7F0000}"/>
    <cellStyle name="40% - Accent4 40 3 3 2" xfId="37870" xr:uid="{00000000-0005-0000-0000-00007B7F0000}"/>
    <cellStyle name="40% - Accent4 40 3 4" xfId="26778" xr:uid="{00000000-0005-0000-0000-00007C7F0000}"/>
    <cellStyle name="40% - Accent4 40 4" xfId="2699" xr:uid="{00000000-0005-0000-0000-00007D7F0000}"/>
    <cellStyle name="40% - Accent4 40 4 2" xfId="7282" xr:uid="{00000000-0005-0000-0000-00007E7F0000}"/>
    <cellStyle name="40% - Accent4 40 4 2 2" xfId="18379" xr:uid="{00000000-0005-0000-0000-00007F7F0000}"/>
    <cellStyle name="40% - Accent4 40 4 2 2 2" xfId="40643" xr:uid="{00000000-0005-0000-0000-0000807F0000}"/>
    <cellStyle name="40% - Accent4 40 4 2 3" xfId="29551" xr:uid="{00000000-0005-0000-0000-0000817F0000}"/>
    <cellStyle name="40% - Accent4 40 4 3" xfId="13796" xr:uid="{00000000-0005-0000-0000-0000827F0000}"/>
    <cellStyle name="40% - Accent4 40 4 3 2" xfId="36061" xr:uid="{00000000-0005-0000-0000-0000837F0000}"/>
    <cellStyle name="40% - Accent4 40 4 4" xfId="24969" xr:uid="{00000000-0005-0000-0000-0000847F0000}"/>
    <cellStyle name="40% - Accent4 40 5" xfId="5433" xr:uid="{00000000-0005-0000-0000-0000857F0000}"/>
    <cellStyle name="40% - Accent4 40 5 2" xfId="16530" xr:uid="{00000000-0005-0000-0000-0000867F0000}"/>
    <cellStyle name="40% - Accent4 40 5 2 2" xfId="38794" xr:uid="{00000000-0005-0000-0000-0000877F0000}"/>
    <cellStyle name="40% - Accent4 40 5 3" xfId="27702" xr:uid="{00000000-0005-0000-0000-0000887F0000}"/>
    <cellStyle name="40% - Accent4 40 6" xfId="11945" xr:uid="{00000000-0005-0000-0000-0000897F0000}"/>
    <cellStyle name="40% - Accent4 40 6 2" xfId="34211" xr:uid="{00000000-0005-0000-0000-00008A7F0000}"/>
    <cellStyle name="40% - Accent4 40 7" xfId="23119" xr:uid="{00000000-0005-0000-0000-00008B7F0000}"/>
    <cellStyle name="40% - Accent4 41" xfId="846" xr:uid="{00000000-0005-0000-0000-00008C7F0000}"/>
    <cellStyle name="40% - Accent4 41 2" xfId="1783" xr:uid="{00000000-0005-0000-0000-00008D7F0000}"/>
    <cellStyle name="40% - Accent4 41 2 2" xfId="3597" xr:uid="{00000000-0005-0000-0000-00008E7F0000}"/>
    <cellStyle name="40% - Accent4 41 2 2 2" xfId="8180" xr:uid="{00000000-0005-0000-0000-00008F7F0000}"/>
    <cellStyle name="40% - Accent4 41 2 2 2 2" xfId="19277" xr:uid="{00000000-0005-0000-0000-0000907F0000}"/>
    <cellStyle name="40% - Accent4 41 2 2 2 2 2" xfId="41541" xr:uid="{00000000-0005-0000-0000-0000917F0000}"/>
    <cellStyle name="40% - Accent4 41 2 2 2 3" xfId="30449" xr:uid="{00000000-0005-0000-0000-0000927F0000}"/>
    <cellStyle name="40% - Accent4 41 2 2 3" xfId="14694" xr:uid="{00000000-0005-0000-0000-0000937F0000}"/>
    <cellStyle name="40% - Accent4 41 2 2 3 2" xfId="36959" xr:uid="{00000000-0005-0000-0000-0000947F0000}"/>
    <cellStyle name="40% - Accent4 41 2 2 4" xfId="25867" xr:uid="{00000000-0005-0000-0000-0000957F0000}"/>
    <cellStyle name="40% - Accent4 41 2 3" xfId="6371" xr:uid="{00000000-0005-0000-0000-0000967F0000}"/>
    <cellStyle name="40% - Accent4 41 2 3 2" xfId="17468" xr:uid="{00000000-0005-0000-0000-0000977F0000}"/>
    <cellStyle name="40% - Accent4 41 2 3 2 2" xfId="39732" xr:uid="{00000000-0005-0000-0000-0000987F0000}"/>
    <cellStyle name="40% - Accent4 41 2 3 3" xfId="28640" xr:uid="{00000000-0005-0000-0000-0000997F0000}"/>
    <cellStyle name="40% - Accent4 41 2 4" xfId="12884" xr:uid="{00000000-0005-0000-0000-00009A7F0000}"/>
    <cellStyle name="40% - Accent4 41 2 4 2" xfId="35149" xr:uid="{00000000-0005-0000-0000-00009B7F0000}"/>
    <cellStyle name="40% - Accent4 41 2 5" xfId="24057" xr:uid="{00000000-0005-0000-0000-00009C7F0000}"/>
    <cellStyle name="40% - Accent4 41 3" xfId="4521" xr:uid="{00000000-0005-0000-0000-00009D7F0000}"/>
    <cellStyle name="40% - Accent4 41 3 2" xfId="9104" xr:uid="{00000000-0005-0000-0000-00009E7F0000}"/>
    <cellStyle name="40% - Accent4 41 3 2 2" xfId="20201" xr:uid="{00000000-0005-0000-0000-00009F7F0000}"/>
    <cellStyle name="40% - Accent4 41 3 2 2 2" xfId="42465" xr:uid="{00000000-0005-0000-0000-0000A07F0000}"/>
    <cellStyle name="40% - Accent4 41 3 2 3" xfId="31373" xr:uid="{00000000-0005-0000-0000-0000A17F0000}"/>
    <cellStyle name="40% - Accent4 41 3 3" xfId="15618" xr:uid="{00000000-0005-0000-0000-0000A27F0000}"/>
    <cellStyle name="40% - Accent4 41 3 3 2" xfId="37883" xr:uid="{00000000-0005-0000-0000-0000A37F0000}"/>
    <cellStyle name="40% - Accent4 41 3 4" xfId="26791" xr:uid="{00000000-0005-0000-0000-0000A47F0000}"/>
    <cellStyle name="40% - Accent4 41 4" xfId="2712" xr:uid="{00000000-0005-0000-0000-0000A57F0000}"/>
    <cellStyle name="40% - Accent4 41 4 2" xfId="7295" xr:uid="{00000000-0005-0000-0000-0000A67F0000}"/>
    <cellStyle name="40% - Accent4 41 4 2 2" xfId="18392" xr:uid="{00000000-0005-0000-0000-0000A77F0000}"/>
    <cellStyle name="40% - Accent4 41 4 2 2 2" xfId="40656" xr:uid="{00000000-0005-0000-0000-0000A87F0000}"/>
    <cellStyle name="40% - Accent4 41 4 2 3" xfId="29564" xr:uid="{00000000-0005-0000-0000-0000A97F0000}"/>
    <cellStyle name="40% - Accent4 41 4 3" xfId="13809" xr:uid="{00000000-0005-0000-0000-0000AA7F0000}"/>
    <cellStyle name="40% - Accent4 41 4 3 2" xfId="36074" xr:uid="{00000000-0005-0000-0000-0000AB7F0000}"/>
    <cellStyle name="40% - Accent4 41 4 4" xfId="24982" xr:uid="{00000000-0005-0000-0000-0000AC7F0000}"/>
    <cellStyle name="40% - Accent4 41 5" xfId="5446" xr:uid="{00000000-0005-0000-0000-0000AD7F0000}"/>
    <cellStyle name="40% - Accent4 41 5 2" xfId="16543" xr:uid="{00000000-0005-0000-0000-0000AE7F0000}"/>
    <cellStyle name="40% - Accent4 41 5 2 2" xfId="38807" xr:uid="{00000000-0005-0000-0000-0000AF7F0000}"/>
    <cellStyle name="40% - Accent4 41 5 3" xfId="27715" xr:uid="{00000000-0005-0000-0000-0000B07F0000}"/>
    <cellStyle name="40% - Accent4 41 6" xfId="11958" xr:uid="{00000000-0005-0000-0000-0000B17F0000}"/>
    <cellStyle name="40% - Accent4 41 6 2" xfId="34224" xr:uid="{00000000-0005-0000-0000-0000B27F0000}"/>
    <cellStyle name="40% - Accent4 41 7" xfId="23132" xr:uid="{00000000-0005-0000-0000-0000B37F0000}"/>
    <cellStyle name="40% - Accent4 42" xfId="860" xr:uid="{00000000-0005-0000-0000-0000B47F0000}"/>
    <cellStyle name="40% - Accent4 42 2" xfId="1797" xr:uid="{00000000-0005-0000-0000-0000B57F0000}"/>
    <cellStyle name="40% - Accent4 42 2 2" xfId="3610" xr:uid="{00000000-0005-0000-0000-0000B67F0000}"/>
    <cellStyle name="40% - Accent4 42 2 2 2" xfId="8193" xr:uid="{00000000-0005-0000-0000-0000B77F0000}"/>
    <cellStyle name="40% - Accent4 42 2 2 2 2" xfId="19290" xr:uid="{00000000-0005-0000-0000-0000B87F0000}"/>
    <cellStyle name="40% - Accent4 42 2 2 2 2 2" xfId="41554" xr:uid="{00000000-0005-0000-0000-0000B97F0000}"/>
    <cellStyle name="40% - Accent4 42 2 2 2 3" xfId="30462" xr:uid="{00000000-0005-0000-0000-0000BA7F0000}"/>
    <cellStyle name="40% - Accent4 42 2 2 3" xfId="14707" xr:uid="{00000000-0005-0000-0000-0000BB7F0000}"/>
    <cellStyle name="40% - Accent4 42 2 2 3 2" xfId="36972" xr:uid="{00000000-0005-0000-0000-0000BC7F0000}"/>
    <cellStyle name="40% - Accent4 42 2 2 4" xfId="25880" xr:uid="{00000000-0005-0000-0000-0000BD7F0000}"/>
    <cellStyle name="40% - Accent4 42 2 3" xfId="6384" xr:uid="{00000000-0005-0000-0000-0000BE7F0000}"/>
    <cellStyle name="40% - Accent4 42 2 3 2" xfId="17481" xr:uid="{00000000-0005-0000-0000-0000BF7F0000}"/>
    <cellStyle name="40% - Accent4 42 2 3 2 2" xfId="39745" xr:uid="{00000000-0005-0000-0000-0000C07F0000}"/>
    <cellStyle name="40% - Accent4 42 2 3 3" xfId="28653" xr:uid="{00000000-0005-0000-0000-0000C17F0000}"/>
    <cellStyle name="40% - Accent4 42 2 4" xfId="12897" xr:uid="{00000000-0005-0000-0000-0000C27F0000}"/>
    <cellStyle name="40% - Accent4 42 2 4 2" xfId="35162" xr:uid="{00000000-0005-0000-0000-0000C37F0000}"/>
    <cellStyle name="40% - Accent4 42 2 5" xfId="24070" xr:uid="{00000000-0005-0000-0000-0000C47F0000}"/>
    <cellStyle name="40% - Accent4 42 3" xfId="4534" xr:uid="{00000000-0005-0000-0000-0000C57F0000}"/>
    <cellStyle name="40% - Accent4 42 3 2" xfId="9117" xr:uid="{00000000-0005-0000-0000-0000C67F0000}"/>
    <cellStyle name="40% - Accent4 42 3 2 2" xfId="20214" xr:uid="{00000000-0005-0000-0000-0000C77F0000}"/>
    <cellStyle name="40% - Accent4 42 3 2 2 2" xfId="42478" xr:uid="{00000000-0005-0000-0000-0000C87F0000}"/>
    <cellStyle name="40% - Accent4 42 3 2 3" xfId="31386" xr:uid="{00000000-0005-0000-0000-0000C97F0000}"/>
    <cellStyle name="40% - Accent4 42 3 3" xfId="15631" xr:uid="{00000000-0005-0000-0000-0000CA7F0000}"/>
    <cellStyle name="40% - Accent4 42 3 3 2" xfId="37896" xr:uid="{00000000-0005-0000-0000-0000CB7F0000}"/>
    <cellStyle name="40% - Accent4 42 3 4" xfId="26804" xr:uid="{00000000-0005-0000-0000-0000CC7F0000}"/>
    <cellStyle name="40% - Accent4 42 4" xfId="2725" xr:uid="{00000000-0005-0000-0000-0000CD7F0000}"/>
    <cellStyle name="40% - Accent4 42 4 2" xfId="7308" xr:uid="{00000000-0005-0000-0000-0000CE7F0000}"/>
    <cellStyle name="40% - Accent4 42 4 2 2" xfId="18405" xr:uid="{00000000-0005-0000-0000-0000CF7F0000}"/>
    <cellStyle name="40% - Accent4 42 4 2 2 2" xfId="40669" xr:uid="{00000000-0005-0000-0000-0000D07F0000}"/>
    <cellStyle name="40% - Accent4 42 4 2 3" xfId="29577" xr:uid="{00000000-0005-0000-0000-0000D17F0000}"/>
    <cellStyle name="40% - Accent4 42 4 3" xfId="13822" xr:uid="{00000000-0005-0000-0000-0000D27F0000}"/>
    <cellStyle name="40% - Accent4 42 4 3 2" xfId="36087" xr:uid="{00000000-0005-0000-0000-0000D37F0000}"/>
    <cellStyle name="40% - Accent4 42 4 4" xfId="24995" xr:uid="{00000000-0005-0000-0000-0000D47F0000}"/>
    <cellStyle name="40% - Accent4 42 5" xfId="5459" xr:uid="{00000000-0005-0000-0000-0000D57F0000}"/>
    <cellStyle name="40% - Accent4 42 5 2" xfId="16556" xr:uid="{00000000-0005-0000-0000-0000D67F0000}"/>
    <cellStyle name="40% - Accent4 42 5 2 2" xfId="38820" xr:uid="{00000000-0005-0000-0000-0000D77F0000}"/>
    <cellStyle name="40% - Accent4 42 5 3" xfId="27728" xr:uid="{00000000-0005-0000-0000-0000D87F0000}"/>
    <cellStyle name="40% - Accent4 42 6" xfId="11971" xr:uid="{00000000-0005-0000-0000-0000D97F0000}"/>
    <cellStyle name="40% - Accent4 42 6 2" xfId="34237" xr:uid="{00000000-0005-0000-0000-0000DA7F0000}"/>
    <cellStyle name="40% - Accent4 42 7" xfId="23145" xr:uid="{00000000-0005-0000-0000-0000DB7F0000}"/>
    <cellStyle name="40% - Accent4 43" xfId="873" xr:uid="{00000000-0005-0000-0000-0000DC7F0000}"/>
    <cellStyle name="40% - Accent4 43 2" xfId="1810" xr:uid="{00000000-0005-0000-0000-0000DD7F0000}"/>
    <cellStyle name="40% - Accent4 43 2 2" xfId="3623" xr:uid="{00000000-0005-0000-0000-0000DE7F0000}"/>
    <cellStyle name="40% - Accent4 43 2 2 2" xfId="8206" xr:uid="{00000000-0005-0000-0000-0000DF7F0000}"/>
    <cellStyle name="40% - Accent4 43 2 2 2 2" xfId="19303" xr:uid="{00000000-0005-0000-0000-0000E07F0000}"/>
    <cellStyle name="40% - Accent4 43 2 2 2 2 2" xfId="41567" xr:uid="{00000000-0005-0000-0000-0000E17F0000}"/>
    <cellStyle name="40% - Accent4 43 2 2 2 3" xfId="30475" xr:uid="{00000000-0005-0000-0000-0000E27F0000}"/>
    <cellStyle name="40% - Accent4 43 2 2 3" xfId="14720" xr:uid="{00000000-0005-0000-0000-0000E37F0000}"/>
    <cellStyle name="40% - Accent4 43 2 2 3 2" xfId="36985" xr:uid="{00000000-0005-0000-0000-0000E47F0000}"/>
    <cellStyle name="40% - Accent4 43 2 2 4" xfId="25893" xr:uid="{00000000-0005-0000-0000-0000E57F0000}"/>
    <cellStyle name="40% - Accent4 43 2 3" xfId="6397" xr:uid="{00000000-0005-0000-0000-0000E67F0000}"/>
    <cellStyle name="40% - Accent4 43 2 3 2" xfId="17494" xr:uid="{00000000-0005-0000-0000-0000E77F0000}"/>
    <cellStyle name="40% - Accent4 43 2 3 2 2" xfId="39758" xr:uid="{00000000-0005-0000-0000-0000E87F0000}"/>
    <cellStyle name="40% - Accent4 43 2 3 3" xfId="28666" xr:uid="{00000000-0005-0000-0000-0000E97F0000}"/>
    <cellStyle name="40% - Accent4 43 2 4" xfId="12910" xr:uid="{00000000-0005-0000-0000-0000EA7F0000}"/>
    <cellStyle name="40% - Accent4 43 2 4 2" xfId="35175" xr:uid="{00000000-0005-0000-0000-0000EB7F0000}"/>
    <cellStyle name="40% - Accent4 43 2 5" xfId="24083" xr:uid="{00000000-0005-0000-0000-0000EC7F0000}"/>
    <cellStyle name="40% - Accent4 43 3" xfId="4547" xr:uid="{00000000-0005-0000-0000-0000ED7F0000}"/>
    <cellStyle name="40% - Accent4 43 3 2" xfId="9130" xr:uid="{00000000-0005-0000-0000-0000EE7F0000}"/>
    <cellStyle name="40% - Accent4 43 3 2 2" xfId="20227" xr:uid="{00000000-0005-0000-0000-0000EF7F0000}"/>
    <cellStyle name="40% - Accent4 43 3 2 2 2" xfId="42491" xr:uid="{00000000-0005-0000-0000-0000F07F0000}"/>
    <cellStyle name="40% - Accent4 43 3 2 3" xfId="31399" xr:uid="{00000000-0005-0000-0000-0000F17F0000}"/>
    <cellStyle name="40% - Accent4 43 3 3" xfId="15644" xr:uid="{00000000-0005-0000-0000-0000F27F0000}"/>
    <cellStyle name="40% - Accent4 43 3 3 2" xfId="37909" xr:uid="{00000000-0005-0000-0000-0000F37F0000}"/>
    <cellStyle name="40% - Accent4 43 3 4" xfId="26817" xr:uid="{00000000-0005-0000-0000-0000F47F0000}"/>
    <cellStyle name="40% - Accent4 43 4" xfId="2738" xr:uid="{00000000-0005-0000-0000-0000F57F0000}"/>
    <cellStyle name="40% - Accent4 43 4 2" xfId="7321" xr:uid="{00000000-0005-0000-0000-0000F67F0000}"/>
    <cellStyle name="40% - Accent4 43 4 2 2" xfId="18418" xr:uid="{00000000-0005-0000-0000-0000F77F0000}"/>
    <cellStyle name="40% - Accent4 43 4 2 2 2" xfId="40682" xr:uid="{00000000-0005-0000-0000-0000F87F0000}"/>
    <cellStyle name="40% - Accent4 43 4 2 3" xfId="29590" xr:uid="{00000000-0005-0000-0000-0000F97F0000}"/>
    <cellStyle name="40% - Accent4 43 4 3" xfId="13835" xr:uid="{00000000-0005-0000-0000-0000FA7F0000}"/>
    <cellStyle name="40% - Accent4 43 4 3 2" xfId="36100" xr:uid="{00000000-0005-0000-0000-0000FB7F0000}"/>
    <cellStyle name="40% - Accent4 43 4 4" xfId="25008" xr:uid="{00000000-0005-0000-0000-0000FC7F0000}"/>
    <cellStyle name="40% - Accent4 43 5" xfId="5472" xr:uid="{00000000-0005-0000-0000-0000FD7F0000}"/>
    <cellStyle name="40% - Accent4 43 5 2" xfId="16569" xr:uid="{00000000-0005-0000-0000-0000FE7F0000}"/>
    <cellStyle name="40% - Accent4 43 5 2 2" xfId="38833" xr:uid="{00000000-0005-0000-0000-0000FF7F0000}"/>
    <cellStyle name="40% - Accent4 43 5 3" xfId="27741" xr:uid="{00000000-0005-0000-0000-000000800000}"/>
    <cellStyle name="40% - Accent4 43 6" xfId="11984" xr:uid="{00000000-0005-0000-0000-000001800000}"/>
    <cellStyle name="40% - Accent4 43 6 2" xfId="34250" xr:uid="{00000000-0005-0000-0000-000002800000}"/>
    <cellStyle name="40% - Accent4 43 7" xfId="23158" xr:uid="{00000000-0005-0000-0000-000003800000}"/>
    <cellStyle name="40% - Accent4 44" xfId="886" xr:uid="{00000000-0005-0000-0000-000004800000}"/>
    <cellStyle name="40% - Accent4 44 2" xfId="1823" xr:uid="{00000000-0005-0000-0000-000005800000}"/>
    <cellStyle name="40% - Accent4 44 2 2" xfId="3636" xr:uid="{00000000-0005-0000-0000-000006800000}"/>
    <cellStyle name="40% - Accent4 44 2 2 2" xfId="8219" xr:uid="{00000000-0005-0000-0000-000007800000}"/>
    <cellStyle name="40% - Accent4 44 2 2 2 2" xfId="19316" xr:uid="{00000000-0005-0000-0000-000008800000}"/>
    <cellStyle name="40% - Accent4 44 2 2 2 2 2" xfId="41580" xr:uid="{00000000-0005-0000-0000-000009800000}"/>
    <cellStyle name="40% - Accent4 44 2 2 2 3" xfId="30488" xr:uid="{00000000-0005-0000-0000-00000A800000}"/>
    <cellStyle name="40% - Accent4 44 2 2 3" xfId="14733" xr:uid="{00000000-0005-0000-0000-00000B800000}"/>
    <cellStyle name="40% - Accent4 44 2 2 3 2" xfId="36998" xr:uid="{00000000-0005-0000-0000-00000C800000}"/>
    <cellStyle name="40% - Accent4 44 2 2 4" xfId="25906" xr:uid="{00000000-0005-0000-0000-00000D800000}"/>
    <cellStyle name="40% - Accent4 44 2 3" xfId="6410" xr:uid="{00000000-0005-0000-0000-00000E800000}"/>
    <cellStyle name="40% - Accent4 44 2 3 2" xfId="17507" xr:uid="{00000000-0005-0000-0000-00000F800000}"/>
    <cellStyle name="40% - Accent4 44 2 3 2 2" xfId="39771" xr:uid="{00000000-0005-0000-0000-000010800000}"/>
    <cellStyle name="40% - Accent4 44 2 3 3" xfId="28679" xr:uid="{00000000-0005-0000-0000-000011800000}"/>
    <cellStyle name="40% - Accent4 44 2 4" xfId="12923" xr:uid="{00000000-0005-0000-0000-000012800000}"/>
    <cellStyle name="40% - Accent4 44 2 4 2" xfId="35188" xr:uid="{00000000-0005-0000-0000-000013800000}"/>
    <cellStyle name="40% - Accent4 44 2 5" xfId="24096" xr:uid="{00000000-0005-0000-0000-000014800000}"/>
    <cellStyle name="40% - Accent4 44 3" xfId="4560" xr:uid="{00000000-0005-0000-0000-000015800000}"/>
    <cellStyle name="40% - Accent4 44 3 2" xfId="9143" xr:uid="{00000000-0005-0000-0000-000016800000}"/>
    <cellStyle name="40% - Accent4 44 3 2 2" xfId="20240" xr:uid="{00000000-0005-0000-0000-000017800000}"/>
    <cellStyle name="40% - Accent4 44 3 2 2 2" xfId="42504" xr:uid="{00000000-0005-0000-0000-000018800000}"/>
    <cellStyle name="40% - Accent4 44 3 2 3" xfId="31412" xr:uid="{00000000-0005-0000-0000-000019800000}"/>
    <cellStyle name="40% - Accent4 44 3 3" xfId="15657" xr:uid="{00000000-0005-0000-0000-00001A800000}"/>
    <cellStyle name="40% - Accent4 44 3 3 2" xfId="37922" xr:uid="{00000000-0005-0000-0000-00001B800000}"/>
    <cellStyle name="40% - Accent4 44 3 4" xfId="26830" xr:uid="{00000000-0005-0000-0000-00001C800000}"/>
    <cellStyle name="40% - Accent4 44 4" xfId="2751" xr:uid="{00000000-0005-0000-0000-00001D800000}"/>
    <cellStyle name="40% - Accent4 44 4 2" xfId="7334" xr:uid="{00000000-0005-0000-0000-00001E800000}"/>
    <cellStyle name="40% - Accent4 44 4 2 2" xfId="18431" xr:uid="{00000000-0005-0000-0000-00001F800000}"/>
    <cellStyle name="40% - Accent4 44 4 2 2 2" xfId="40695" xr:uid="{00000000-0005-0000-0000-000020800000}"/>
    <cellStyle name="40% - Accent4 44 4 2 3" xfId="29603" xr:uid="{00000000-0005-0000-0000-000021800000}"/>
    <cellStyle name="40% - Accent4 44 4 3" xfId="13848" xr:uid="{00000000-0005-0000-0000-000022800000}"/>
    <cellStyle name="40% - Accent4 44 4 3 2" xfId="36113" xr:uid="{00000000-0005-0000-0000-000023800000}"/>
    <cellStyle name="40% - Accent4 44 4 4" xfId="25021" xr:uid="{00000000-0005-0000-0000-000024800000}"/>
    <cellStyle name="40% - Accent4 44 5" xfId="5485" xr:uid="{00000000-0005-0000-0000-000025800000}"/>
    <cellStyle name="40% - Accent4 44 5 2" xfId="16582" xr:uid="{00000000-0005-0000-0000-000026800000}"/>
    <cellStyle name="40% - Accent4 44 5 2 2" xfId="38846" xr:uid="{00000000-0005-0000-0000-000027800000}"/>
    <cellStyle name="40% - Accent4 44 5 3" xfId="27754" xr:uid="{00000000-0005-0000-0000-000028800000}"/>
    <cellStyle name="40% - Accent4 44 6" xfId="11997" xr:uid="{00000000-0005-0000-0000-000029800000}"/>
    <cellStyle name="40% - Accent4 44 6 2" xfId="34263" xr:uid="{00000000-0005-0000-0000-00002A800000}"/>
    <cellStyle name="40% - Accent4 44 7" xfId="23171" xr:uid="{00000000-0005-0000-0000-00002B800000}"/>
    <cellStyle name="40% - Accent4 45" xfId="899" xr:uid="{00000000-0005-0000-0000-00002C800000}"/>
    <cellStyle name="40% - Accent4 45 2" xfId="1836" xr:uid="{00000000-0005-0000-0000-00002D800000}"/>
    <cellStyle name="40% - Accent4 45 2 2" xfId="3649" xr:uid="{00000000-0005-0000-0000-00002E800000}"/>
    <cellStyle name="40% - Accent4 45 2 2 2" xfId="8232" xr:uid="{00000000-0005-0000-0000-00002F800000}"/>
    <cellStyle name="40% - Accent4 45 2 2 2 2" xfId="19329" xr:uid="{00000000-0005-0000-0000-000030800000}"/>
    <cellStyle name="40% - Accent4 45 2 2 2 2 2" xfId="41593" xr:uid="{00000000-0005-0000-0000-000031800000}"/>
    <cellStyle name="40% - Accent4 45 2 2 2 3" xfId="30501" xr:uid="{00000000-0005-0000-0000-000032800000}"/>
    <cellStyle name="40% - Accent4 45 2 2 3" xfId="14746" xr:uid="{00000000-0005-0000-0000-000033800000}"/>
    <cellStyle name="40% - Accent4 45 2 2 3 2" xfId="37011" xr:uid="{00000000-0005-0000-0000-000034800000}"/>
    <cellStyle name="40% - Accent4 45 2 2 4" xfId="25919" xr:uid="{00000000-0005-0000-0000-000035800000}"/>
    <cellStyle name="40% - Accent4 45 2 3" xfId="6423" xr:uid="{00000000-0005-0000-0000-000036800000}"/>
    <cellStyle name="40% - Accent4 45 2 3 2" xfId="17520" xr:uid="{00000000-0005-0000-0000-000037800000}"/>
    <cellStyle name="40% - Accent4 45 2 3 2 2" xfId="39784" xr:uid="{00000000-0005-0000-0000-000038800000}"/>
    <cellStyle name="40% - Accent4 45 2 3 3" xfId="28692" xr:uid="{00000000-0005-0000-0000-000039800000}"/>
    <cellStyle name="40% - Accent4 45 2 4" xfId="12936" xr:uid="{00000000-0005-0000-0000-00003A800000}"/>
    <cellStyle name="40% - Accent4 45 2 4 2" xfId="35201" xr:uid="{00000000-0005-0000-0000-00003B800000}"/>
    <cellStyle name="40% - Accent4 45 2 5" xfId="24109" xr:uid="{00000000-0005-0000-0000-00003C800000}"/>
    <cellStyle name="40% - Accent4 45 3" xfId="4573" xr:uid="{00000000-0005-0000-0000-00003D800000}"/>
    <cellStyle name="40% - Accent4 45 3 2" xfId="9156" xr:uid="{00000000-0005-0000-0000-00003E800000}"/>
    <cellStyle name="40% - Accent4 45 3 2 2" xfId="20253" xr:uid="{00000000-0005-0000-0000-00003F800000}"/>
    <cellStyle name="40% - Accent4 45 3 2 2 2" xfId="42517" xr:uid="{00000000-0005-0000-0000-000040800000}"/>
    <cellStyle name="40% - Accent4 45 3 2 3" xfId="31425" xr:uid="{00000000-0005-0000-0000-000041800000}"/>
    <cellStyle name="40% - Accent4 45 3 3" xfId="15670" xr:uid="{00000000-0005-0000-0000-000042800000}"/>
    <cellStyle name="40% - Accent4 45 3 3 2" xfId="37935" xr:uid="{00000000-0005-0000-0000-000043800000}"/>
    <cellStyle name="40% - Accent4 45 3 4" xfId="26843" xr:uid="{00000000-0005-0000-0000-000044800000}"/>
    <cellStyle name="40% - Accent4 45 4" xfId="2764" xr:uid="{00000000-0005-0000-0000-000045800000}"/>
    <cellStyle name="40% - Accent4 45 4 2" xfId="7347" xr:uid="{00000000-0005-0000-0000-000046800000}"/>
    <cellStyle name="40% - Accent4 45 4 2 2" xfId="18444" xr:uid="{00000000-0005-0000-0000-000047800000}"/>
    <cellStyle name="40% - Accent4 45 4 2 2 2" xfId="40708" xr:uid="{00000000-0005-0000-0000-000048800000}"/>
    <cellStyle name="40% - Accent4 45 4 2 3" xfId="29616" xr:uid="{00000000-0005-0000-0000-000049800000}"/>
    <cellStyle name="40% - Accent4 45 4 3" xfId="13861" xr:uid="{00000000-0005-0000-0000-00004A800000}"/>
    <cellStyle name="40% - Accent4 45 4 3 2" xfId="36126" xr:uid="{00000000-0005-0000-0000-00004B800000}"/>
    <cellStyle name="40% - Accent4 45 4 4" xfId="25034" xr:uid="{00000000-0005-0000-0000-00004C800000}"/>
    <cellStyle name="40% - Accent4 45 5" xfId="5498" xr:uid="{00000000-0005-0000-0000-00004D800000}"/>
    <cellStyle name="40% - Accent4 45 5 2" xfId="16595" xr:uid="{00000000-0005-0000-0000-00004E800000}"/>
    <cellStyle name="40% - Accent4 45 5 2 2" xfId="38859" xr:uid="{00000000-0005-0000-0000-00004F800000}"/>
    <cellStyle name="40% - Accent4 45 5 3" xfId="27767" xr:uid="{00000000-0005-0000-0000-000050800000}"/>
    <cellStyle name="40% - Accent4 45 6" xfId="12010" xr:uid="{00000000-0005-0000-0000-000051800000}"/>
    <cellStyle name="40% - Accent4 45 6 2" xfId="34276" xr:uid="{00000000-0005-0000-0000-000052800000}"/>
    <cellStyle name="40% - Accent4 45 7" xfId="23184" xr:uid="{00000000-0005-0000-0000-000053800000}"/>
    <cellStyle name="40% - Accent4 46" xfId="913" xr:uid="{00000000-0005-0000-0000-000054800000}"/>
    <cellStyle name="40% - Accent4 46 2" xfId="1850" xr:uid="{00000000-0005-0000-0000-000055800000}"/>
    <cellStyle name="40% - Accent4 46 2 2" xfId="3662" xr:uid="{00000000-0005-0000-0000-000056800000}"/>
    <cellStyle name="40% - Accent4 46 2 2 2" xfId="8245" xr:uid="{00000000-0005-0000-0000-000057800000}"/>
    <cellStyle name="40% - Accent4 46 2 2 2 2" xfId="19342" xr:uid="{00000000-0005-0000-0000-000058800000}"/>
    <cellStyle name="40% - Accent4 46 2 2 2 2 2" xfId="41606" xr:uid="{00000000-0005-0000-0000-000059800000}"/>
    <cellStyle name="40% - Accent4 46 2 2 2 3" xfId="30514" xr:uid="{00000000-0005-0000-0000-00005A800000}"/>
    <cellStyle name="40% - Accent4 46 2 2 3" xfId="14759" xr:uid="{00000000-0005-0000-0000-00005B800000}"/>
    <cellStyle name="40% - Accent4 46 2 2 3 2" xfId="37024" xr:uid="{00000000-0005-0000-0000-00005C800000}"/>
    <cellStyle name="40% - Accent4 46 2 2 4" xfId="25932" xr:uid="{00000000-0005-0000-0000-00005D800000}"/>
    <cellStyle name="40% - Accent4 46 2 3" xfId="6436" xr:uid="{00000000-0005-0000-0000-00005E800000}"/>
    <cellStyle name="40% - Accent4 46 2 3 2" xfId="17533" xr:uid="{00000000-0005-0000-0000-00005F800000}"/>
    <cellStyle name="40% - Accent4 46 2 3 2 2" xfId="39797" xr:uid="{00000000-0005-0000-0000-000060800000}"/>
    <cellStyle name="40% - Accent4 46 2 3 3" xfId="28705" xr:uid="{00000000-0005-0000-0000-000061800000}"/>
    <cellStyle name="40% - Accent4 46 2 4" xfId="12949" xr:uid="{00000000-0005-0000-0000-000062800000}"/>
    <cellStyle name="40% - Accent4 46 2 4 2" xfId="35214" xr:uid="{00000000-0005-0000-0000-000063800000}"/>
    <cellStyle name="40% - Accent4 46 2 5" xfId="24122" xr:uid="{00000000-0005-0000-0000-000064800000}"/>
    <cellStyle name="40% - Accent4 46 3" xfId="4586" xr:uid="{00000000-0005-0000-0000-000065800000}"/>
    <cellStyle name="40% - Accent4 46 3 2" xfId="9169" xr:uid="{00000000-0005-0000-0000-000066800000}"/>
    <cellStyle name="40% - Accent4 46 3 2 2" xfId="20266" xr:uid="{00000000-0005-0000-0000-000067800000}"/>
    <cellStyle name="40% - Accent4 46 3 2 2 2" xfId="42530" xr:uid="{00000000-0005-0000-0000-000068800000}"/>
    <cellStyle name="40% - Accent4 46 3 2 3" xfId="31438" xr:uid="{00000000-0005-0000-0000-000069800000}"/>
    <cellStyle name="40% - Accent4 46 3 3" xfId="15683" xr:uid="{00000000-0005-0000-0000-00006A800000}"/>
    <cellStyle name="40% - Accent4 46 3 3 2" xfId="37948" xr:uid="{00000000-0005-0000-0000-00006B800000}"/>
    <cellStyle name="40% - Accent4 46 3 4" xfId="26856" xr:uid="{00000000-0005-0000-0000-00006C800000}"/>
    <cellStyle name="40% - Accent4 46 4" xfId="2777" xr:uid="{00000000-0005-0000-0000-00006D800000}"/>
    <cellStyle name="40% - Accent4 46 4 2" xfId="7360" xr:uid="{00000000-0005-0000-0000-00006E800000}"/>
    <cellStyle name="40% - Accent4 46 4 2 2" xfId="18457" xr:uid="{00000000-0005-0000-0000-00006F800000}"/>
    <cellStyle name="40% - Accent4 46 4 2 2 2" xfId="40721" xr:uid="{00000000-0005-0000-0000-000070800000}"/>
    <cellStyle name="40% - Accent4 46 4 2 3" xfId="29629" xr:uid="{00000000-0005-0000-0000-000071800000}"/>
    <cellStyle name="40% - Accent4 46 4 3" xfId="13874" xr:uid="{00000000-0005-0000-0000-000072800000}"/>
    <cellStyle name="40% - Accent4 46 4 3 2" xfId="36139" xr:uid="{00000000-0005-0000-0000-000073800000}"/>
    <cellStyle name="40% - Accent4 46 4 4" xfId="25047" xr:uid="{00000000-0005-0000-0000-000074800000}"/>
    <cellStyle name="40% - Accent4 46 5" xfId="5511" xr:uid="{00000000-0005-0000-0000-000075800000}"/>
    <cellStyle name="40% - Accent4 46 5 2" xfId="16608" xr:uid="{00000000-0005-0000-0000-000076800000}"/>
    <cellStyle name="40% - Accent4 46 5 2 2" xfId="38872" xr:uid="{00000000-0005-0000-0000-000077800000}"/>
    <cellStyle name="40% - Accent4 46 5 3" xfId="27780" xr:uid="{00000000-0005-0000-0000-000078800000}"/>
    <cellStyle name="40% - Accent4 46 6" xfId="12023" xr:uid="{00000000-0005-0000-0000-000079800000}"/>
    <cellStyle name="40% - Accent4 46 6 2" xfId="34289" xr:uid="{00000000-0005-0000-0000-00007A800000}"/>
    <cellStyle name="40% - Accent4 46 7" xfId="23197" xr:uid="{00000000-0005-0000-0000-00007B800000}"/>
    <cellStyle name="40% - Accent4 47" xfId="926" xr:uid="{00000000-0005-0000-0000-00007C800000}"/>
    <cellStyle name="40% - Accent4 47 2" xfId="1863" xr:uid="{00000000-0005-0000-0000-00007D800000}"/>
    <cellStyle name="40% - Accent4 47 2 2" xfId="3675" xr:uid="{00000000-0005-0000-0000-00007E800000}"/>
    <cellStyle name="40% - Accent4 47 2 2 2" xfId="8258" xr:uid="{00000000-0005-0000-0000-00007F800000}"/>
    <cellStyle name="40% - Accent4 47 2 2 2 2" xfId="19355" xr:uid="{00000000-0005-0000-0000-000080800000}"/>
    <cellStyle name="40% - Accent4 47 2 2 2 2 2" xfId="41619" xr:uid="{00000000-0005-0000-0000-000081800000}"/>
    <cellStyle name="40% - Accent4 47 2 2 2 3" xfId="30527" xr:uid="{00000000-0005-0000-0000-000082800000}"/>
    <cellStyle name="40% - Accent4 47 2 2 3" xfId="14772" xr:uid="{00000000-0005-0000-0000-000083800000}"/>
    <cellStyle name="40% - Accent4 47 2 2 3 2" xfId="37037" xr:uid="{00000000-0005-0000-0000-000084800000}"/>
    <cellStyle name="40% - Accent4 47 2 2 4" xfId="25945" xr:uid="{00000000-0005-0000-0000-000085800000}"/>
    <cellStyle name="40% - Accent4 47 2 3" xfId="6449" xr:uid="{00000000-0005-0000-0000-000086800000}"/>
    <cellStyle name="40% - Accent4 47 2 3 2" xfId="17546" xr:uid="{00000000-0005-0000-0000-000087800000}"/>
    <cellStyle name="40% - Accent4 47 2 3 2 2" xfId="39810" xr:uid="{00000000-0005-0000-0000-000088800000}"/>
    <cellStyle name="40% - Accent4 47 2 3 3" xfId="28718" xr:uid="{00000000-0005-0000-0000-000089800000}"/>
    <cellStyle name="40% - Accent4 47 2 4" xfId="12962" xr:uid="{00000000-0005-0000-0000-00008A800000}"/>
    <cellStyle name="40% - Accent4 47 2 4 2" xfId="35227" xr:uid="{00000000-0005-0000-0000-00008B800000}"/>
    <cellStyle name="40% - Accent4 47 2 5" xfId="24135" xr:uid="{00000000-0005-0000-0000-00008C800000}"/>
    <cellStyle name="40% - Accent4 47 3" xfId="4599" xr:uid="{00000000-0005-0000-0000-00008D800000}"/>
    <cellStyle name="40% - Accent4 47 3 2" xfId="9182" xr:uid="{00000000-0005-0000-0000-00008E800000}"/>
    <cellStyle name="40% - Accent4 47 3 2 2" xfId="20279" xr:uid="{00000000-0005-0000-0000-00008F800000}"/>
    <cellStyle name="40% - Accent4 47 3 2 2 2" xfId="42543" xr:uid="{00000000-0005-0000-0000-000090800000}"/>
    <cellStyle name="40% - Accent4 47 3 2 3" xfId="31451" xr:uid="{00000000-0005-0000-0000-000091800000}"/>
    <cellStyle name="40% - Accent4 47 3 3" xfId="15696" xr:uid="{00000000-0005-0000-0000-000092800000}"/>
    <cellStyle name="40% - Accent4 47 3 3 2" xfId="37961" xr:uid="{00000000-0005-0000-0000-000093800000}"/>
    <cellStyle name="40% - Accent4 47 3 4" xfId="26869" xr:uid="{00000000-0005-0000-0000-000094800000}"/>
    <cellStyle name="40% - Accent4 47 4" xfId="2790" xr:uid="{00000000-0005-0000-0000-000095800000}"/>
    <cellStyle name="40% - Accent4 47 4 2" xfId="7373" xr:uid="{00000000-0005-0000-0000-000096800000}"/>
    <cellStyle name="40% - Accent4 47 4 2 2" xfId="18470" xr:uid="{00000000-0005-0000-0000-000097800000}"/>
    <cellStyle name="40% - Accent4 47 4 2 2 2" xfId="40734" xr:uid="{00000000-0005-0000-0000-000098800000}"/>
    <cellStyle name="40% - Accent4 47 4 2 3" xfId="29642" xr:uid="{00000000-0005-0000-0000-000099800000}"/>
    <cellStyle name="40% - Accent4 47 4 3" xfId="13887" xr:uid="{00000000-0005-0000-0000-00009A800000}"/>
    <cellStyle name="40% - Accent4 47 4 3 2" xfId="36152" xr:uid="{00000000-0005-0000-0000-00009B800000}"/>
    <cellStyle name="40% - Accent4 47 4 4" xfId="25060" xr:uid="{00000000-0005-0000-0000-00009C800000}"/>
    <cellStyle name="40% - Accent4 47 5" xfId="5524" xr:uid="{00000000-0005-0000-0000-00009D800000}"/>
    <cellStyle name="40% - Accent4 47 5 2" xfId="16621" xr:uid="{00000000-0005-0000-0000-00009E800000}"/>
    <cellStyle name="40% - Accent4 47 5 2 2" xfId="38885" xr:uid="{00000000-0005-0000-0000-00009F800000}"/>
    <cellStyle name="40% - Accent4 47 5 3" xfId="27793" xr:uid="{00000000-0005-0000-0000-0000A0800000}"/>
    <cellStyle name="40% - Accent4 47 6" xfId="12036" xr:uid="{00000000-0005-0000-0000-0000A1800000}"/>
    <cellStyle name="40% - Accent4 47 6 2" xfId="34302" xr:uid="{00000000-0005-0000-0000-0000A2800000}"/>
    <cellStyle name="40% - Accent4 47 7" xfId="23210" xr:uid="{00000000-0005-0000-0000-0000A3800000}"/>
    <cellStyle name="40% - Accent4 48" xfId="939" xr:uid="{00000000-0005-0000-0000-0000A4800000}"/>
    <cellStyle name="40% - Accent4 48 2" xfId="1876" xr:uid="{00000000-0005-0000-0000-0000A5800000}"/>
    <cellStyle name="40% - Accent4 48 2 2" xfId="3688" xr:uid="{00000000-0005-0000-0000-0000A6800000}"/>
    <cellStyle name="40% - Accent4 48 2 2 2" xfId="8271" xr:uid="{00000000-0005-0000-0000-0000A7800000}"/>
    <cellStyle name="40% - Accent4 48 2 2 2 2" xfId="19368" xr:uid="{00000000-0005-0000-0000-0000A8800000}"/>
    <cellStyle name="40% - Accent4 48 2 2 2 2 2" xfId="41632" xr:uid="{00000000-0005-0000-0000-0000A9800000}"/>
    <cellStyle name="40% - Accent4 48 2 2 2 3" xfId="30540" xr:uid="{00000000-0005-0000-0000-0000AA800000}"/>
    <cellStyle name="40% - Accent4 48 2 2 3" xfId="14785" xr:uid="{00000000-0005-0000-0000-0000AB800000}"/>
    <cellStyle name="40% - Accent4 48 2 2 3 2" xfId="37050" xr:uid="{00000000-0005-0000-0000-0000AC800000}"/>
    <cellStyle name="40% - Accent4 48 2 2 4" xfId="25958" xr:uid="{00000000-0005-0000-0000-0000AD800000}"/>
    <cellStyle name="40% - Accent4 48 2 3" xfId="6462" xr:uid="{00000000-0005-0000-0000-0000AE800000}"/>
    <cellStyle name="40% - Accent4 48 2 3 2" xfId="17559" xr:uid="{00000000-0005-0000-0000-0000AF800000}"/>
    <cellStyle name="40% - Accent4 48 2 3 2 2" xfId="39823" xr:uid="{00000000-0005-0000-0000-0000B0800000}"/>
    <cellStyle name="40% - Accent4 48 2 3 3" xfId="28731" xr:uid="{00000000-0005-0000-0000-0000B1800000}"/>
    <cellStyle name="40% - Accent4 48 2 4" xfId="12975" xr:uid="{00000000-0005-0000-0000-0000B2800000}"/>
    <cellStyle name="40% - Accent4 48 2 4 2" xfId="35240" xr:uid="{00000000-0005-0000-0000-0000B3800000}"/>
    <cellStyle name="40% - Accent4 48 2 5" xfId="24148" xr:uid="{00000000-0005-0000-0000-0000B4800000}"/>
    <cellStyle name="40% - Accent4 48 3" xfId="4612" xr:uid="{00000000-0005-0000-0000-0000B5800000}"/>
    <cellStyle name="40% - Accent4 48 3 2" xfId="9195" xr:uid="{00000000-0005-0000-0000-0000B6800000}"/>
    <cellStyle name="40% - Accent4 48 3 2 2" xfId="20292" xr:uid="{00000000-0005-0000-0000-0000B7800000}"/>
    <cellStyle name="40% - Accent4 48 3 2 2 2" xfId="42556" xr:uid="{00000000-0005-0000-0000-0000B8800000}"/>
    <cellStyle name="40% - Accent4 48 3 2 3" xfId="31464" xr:uid="{00000000-0005-0000-0000-0000B9800000}"/>
    <cellStyle name="40% - Accent4 48 3 3" xfId="15709" xr:uid="{00000000-0005-0000-0000-0000BA800000}"/>
    <cellStyle name="40% - Accent4 48 3 3 2" xfId="37974" xr:uid="{00000000-0005-0000-0000-0000BB800000}"/>
    <cellStyle name="40% - Accent4 48 3 4" xfId="26882" xr:uid="{00000000-0005-0000-0000-0000BC800000}"/>
    <cellStyle name="40% - Accent4 48 4" xfId="2803" xr:uid="{00000000-0005-0000-0000-0000BD800000}"/>
    <cellStyle name="40% - Accent4 48 4 2" xfId="7386" xr:uid="{00000000-0005-0000-0000-0000BE800000}"/>
    <cellStyle name="40% - Accent4 48 4 2 2" xfId="18483" xr:uid="{00000000-0005-0000-0000-0000BF800000}"/>
    <cellStyle name="40% - Accent4 48 4 2 2 2" xfId="40747" xr:uid="{00000000-0005-0000-0000-0000C0800000}"/>
    <cellStyle name="40% - Accent4 48 4 2 3" xfId="29655" xr:uid="{00000000-0005-0000-0000-0000C1800000}"/>
    <cellStyle name="40% - Accent4 48 4 3" xfId="13900" xr:uid="{00000000-0005-0000-0000-0000C2800000}"/>
    <cellStyle name="40% - Accent4 48 4 3 2" xfId="36165" xr:uid="{00000000-0005-0000-0000-0000C3800000}"/>
    <cellStyle name="40% - Accent4 48 4 4" xfId="25073" xr:uid="{00000000-0005-0000-0000-0000C4800000}"/>
    <cellStyle name="40% - Accent4 48 5" xfId="5537" xr:uid="{00000000-0005-0000-0000-0000C5800000}"/>
    <cellStyle name="40% - Accent4 48 5 2" xfId="16634" xr:uid="{00000000-0005-0000-0000-0000C6800000}"/>
    <cellStyle name="40% - Accent4 48 5 2 2" xfId="38898" xr:uid="{00000000-0005-0000-0000-0000C7800000}"/>
    <cellStyle name="40% - Accent4 48 5 3" xfId="27806" xr:uid="{00000000-0005-0000-0000-0000C8800000}"/>
    <cellStyle name="40% - Accent4 48 6" xfId="12049" xr:uid="{00000000-0005-0000-0000-0000C9800000}"/>
    <cellStyle name="40% - Accent4 48 6 2" xfId="34315" xr:uid="{00000000-0005-0000-0000-0000CA800000}"/>
    <cellStyle name="40% - Accent4 48 7" xfId="23223" xr:uid="{00000000-0005-0000-0000-0000CB800000}"/>
    <cellStyle name="40% - Accent4 49" xfId="952" xr:uid="{00000000-0005-0000-0000-0000CC800000}"/>
    <cellStyle name="40% - Accent4 49 2" xfId="1889" xr:uid="{00000000-0005-0000-0000-0000CD800000}"/>
    <cellStyle name="40% - Accent4 49 2 2" xfId="3701" xr:uid="{00000000-0005-0000-0000-0000CE800000}"/>
    <cellStyle name="40% - Accent4 49 2 2 2" xfId="8284" xr:uid="{00000000-0005-0000-0000-0000CF800000}"/>
    <cellStyle name="40% - Accent4 49 2 2 2 2" xfId="19381" xr:uid="{00000000-0005-0000-0000-0000D0800000}"/>
    <cellStyle name="40% - Accent4 49 2 2 2 2 2" xfId="41645" xr:uid="{00000000-0005-0000-0000-0000D1800000}"/>
    <cellStyle name="40% - Accent4 49 2 2 2 3" xfId="30553" xr:uid="{00000000-0005-0000-0000-0000D2800000}"/>
    <cellStyle name="40% - Accent4 49 2 2 3" xfId="14798" xr:uid="{00000000-0005-0000-0000-0000D3800000}"/>
    <cellStyle name="40% - Accent4 49 2 2 3 2" xfId="37063" xr:uid="{00000000-0005-0000-0000-0000D4800000}"/>
    <cellStyle name="40% - Accent4 49 2 2 4" xfId="25971" xr:uid="{00000000-0005-0000-0000-0000D5800000}"/>
    <cellStyle name="40% - Accent4 49 2 3" xfId="6475" xr:uid="{00000000-0005-0000-0000-0000D6800000}"/>
    <cellStyle name="40% - Accent4 49 2 3 2" xfId="17572" xr:uid="{00000000-0005-0000-0000-0000D7800000}"/>
    <cellStyle name="40% - Accent4 49 2 3 2 2" xfId="39836" xr:uid="{00000000-0005-0000-0000-0000D8800000}"/>
    <cellStyle name="40% - Accent4 49 2 3 3" xfId="28744" xr:uid="{00000000-0005-0000-0000-0000D9800000}"/>
    <cellStyle name="40% - Accent4 49 2 4" xfId="12988" xr:uid="{00000000-0005-0000-0000-0000DA800000}"/>
    <cellStyle name="40% - Accent4 49 2 4 2" xfId="35253" xr:uid="{00000000-0005-0000-0000-0000DB800000}"/>
    <cellStyle name="40% - Accent4 49 2 5" xfId="24161" xr:uid="{00000000-0005-0000-0000-0000DC800000}"/>
    <cellStyle name="40% - Accent4 49 3" xfId="4625" xr:uid="{00000000-0005-0000-0000-0000DD800000}"/>
    <cellStyle name="40% - Accent4 49 3 2" xfId="9208" xr:uid="{00000000-0005-0000-0000-0000DE800000}"/>
    <cellStyle name="40% - Accent4 49 3 2 2" xfId="20305" xr:uid="{00000000-0005-0000-0000-0000DF800000}"/>
    <cellStyle name="40% - Accent4 49 3 2 2 2" xfId="42569" xr:uid="{00000000-0005-0000-0000-0000E0800000}"/>
    <cellStyle name="40% - Accent4 49 3 2 3" xfId="31477" xr:uid="{00000000-0005-0000-0000-0000E1800000}"/>
    <cellStyle name="40% - Accent4 49 3 3" xfId="15722" xr:uid="{00000000-0005-0000-0000-0000E2800000}"/>
    <cellStyle name="40% - Accent4 49 3 3 2" xfId="37987" xr:uid="{00000000-0005-0000-0000-0000E3800000}"/>
    <cellStyle name="40% - Accent4 49 3 4" xfId="26895" xr:uid="{00000000-0005-0000-0000-0000E4800000}"/>
    <cellStyle name="40% - Accent4 49 4" xfId="2816" xr:uid="{00000000-0005-0000-0000-0000E5800000}"/>
    <cellStyle name="40% - Accent4 49 4 2" xfId="7399" xr:uid="{00000000-0005-0000-0000-0000E6800000}"/>
    <cellStyle name="40% - Accent4 49 4 2 2" xfId="18496" xr:uid="{00000000-0005-0000-0000-0000E7800000}"/>
    <cellStyle name="40% - Accent4 49 4 2 2 2" xfId="40760" xr:uid="{00000000-0005-0000-0000-0000E8800000}"/>
    <cellStyle name="40% - Accent4 49 4 2 3" xfId="29668" xr:uid="{00000000-0005-0000-0000-0000E9800000}"/>
    <cellStyle name="40% - Accent4 49 4 3" xfId="13913" xr:uid="{00000000-0005-0000-0000-0000EA800000}"/>
    <cellStyle name="40% - Accent4 49 4 3 2" xfId="36178" xr:uid="{00000000-0005-0000-0000-0000EB800000}"/>
    <cellStyle name="40% - Accent4 49 4 4" xfId="25086" xr:uid="{00000000-0005-0000-0000-0000EC800000}"/>
    <cellStyle name="40% - Accent4 49 5" xfId="5550" xr:uid="{00000000-0005-0000-0000-0000ED800000}"/>
    <cellStyle name="40% - Accent4 49 5 2" xfId="16647" xr:uid="{00000000-0005-0000-0000-0000EE800000}"/>
    <cellStyle name="40% - Accent4 49 5 2 2" xfId="38911" xr:uid="{00000000-0005-0000-0000-0000EF800000}"/>
    <cellStyle name="40% - Accent4 49 5 3" xfId="27819" xr:uid="{00000000-0005-0000-0000-0000F0800000}"/>
    <cellStyle name="40% - Accent4 49 6" xfId="12062" xr:uid="{00000000-0005-0000-0000-0000F1800000}"/>
    <cellStyle name="40% - Accent4 49 6 2" xfId="34328" xr:uid="{00000000-0005-0000-0000-0000F2800000}"/>
    <cellStyle name="40% - Accent4 49 7" xfId="23236" xr:uid="{00000000-0005-0000-0000-0000F3800000}"/>
    <cellStyle name="40% - Accent4 5" xfId="132" xr:uid="{00000000-0005-0000-0000-0000F4800000}"/>
    <cellStyle name="40% - Accent4 5 2" xfId="1310" xr:uid="{00000000-0005-0000-0000-0000F5800000}"/>
    <cellStyle name="40% - Accent4 5 2 2" xfId="3129" xr:uid="{00000000-0005-0000-0000-0000F6800000}"/>
    <cellStyle name="40% - Accent4 5 2 2 2" xfId="7712" xr:uid="{00000000-0005-0000-0000-0000F7800000}"/>
    <cellStyle name="40% - Accent4 5 2 2 2 2" xfId="18809" xr:uid="{00000000-0005-0000-0000-0000F8800000}"/>
    <cellStyle name="40% - Accent4 5 2 2 2 2 2" xfId="41073" xr:uid="{00000000-0005-0000-0000-0000F9800000}"/>
    <cellStyle name="40% - Accent4 5 2 2 2 3" xfId="29981" xr:uid="{00000000-0005-0000-0000-0000FA800000}"/>
    <cellStyle name="40% - Accent4 5 2 2 3" xfId="14226" xr:uid="{00000000-0005-0000-0000-0000FB800000}"/>
    <cellStyle name="40% - Accent4 5 2 2 3 2" xfId="36491" xr:uid="{00000000-0005-0000-0000-0000FC800000}"/>
    <cellStyle name="40% - Accent4 5 2 2 4" xfId="25399" xr:uid="{00000000-0005-0000-0000-0000FD800000}"/>
    <cellStyle name="40% - Accent4 5 2 3" xfId="5903" xr:uid="{00000000-0005-0000-0000-0000FE800000}"/>
    <cellStyle name="40% - Accent4 5 2 3 2" xfId="17000" xr:uid="{00000000-0005-0000-0000-0000FF800000}"/>
    <cellStyle name="40% - Accent4 5 2 3 2 2" xfId="39264" xr:uid="{00000000-0005-0000-0000-000000810000}"/>
    <cellStyle name="40% - Accent4 5 2 3 3" xfId="28172" xr:uid="{00000000-0005-0000-0000-000001810000}"/>
    <cellStyle name="40% - Accent4 5 2 4" xfId="12416" xr:uid="{00000000-0005-0000-0000-000002810000}"/>
    <cellStyle name="40% - Accent4 5 2 4 2" xfId="34681" xr:uid="{00000000-0005-0000-0000-000003810000}"/>
    <cellStyle name="40% - Accent4 5 2 5" xfId="23589" xr:uid="{00000000-0005-0000-0000-000004810000}"/>
    <cellStyle name="40% - Accent4 5 3" xfId="4053" xr:uid="{00000000-0005-0000-0000-000005810000}"/>
    <cellStyle name="40% - Accent4 5 3 2" xfId="8636" xr:uid="{00000000-0005-0000-0000-000006810000}"/>
    <cellStyle name="40% - Accent4 5 3 2 2" xfId="19733" xr:uid="{00000000-0005-0000-0000-000007810000}"/>
    <cellStyle name="40% - Accent4 5 3 2 2 2" xfId="41997" xr:uid="{00000000-0005-0000-0000-000008810000}"/>
    <cellStyle name="40% - Accent4 5 3 2 3" xfId="30905" xr:uid="{00000000-0005-0000-0000-000009810000}"/>
    <cellStyle name="40% - Accent4 5 3 3" xfId="15150" xr:uid="{00000000-0005-0000-0000-00000A810000}"/>
    <cellStyle name="40% - Accent4 5 3 3 2" xfId="37415" xr:uid="{00000000-0005-0000-0000-00000B810000}"/>
    <cellStyle name="40% - Accent4 5 3 4" xfId="26323" xr:uid="{00000000-0005-0000-0000-00000C810000}"/>
    <cellStyle name="40% - Accent4 5 4" xfId="2244" xr:uid="{00000000-0005-0000-0000-00000D810000}"/>
    <cellStyle name="40% - Accent4 5 4 2" xfId="6827" xr:uid="{00000000-0005-0000-0000-00000E810000}"/>
    <cellStyle name="40% - Accent4 5 4 2 2" xfId="17924" xr:uid="{00000000-0005-0000-0000-00000F810000}"/>
    <cellStyle name="40% - Accent4 5 4 2 2 2" xfId="40188" xr:uid="{00000000-0005-0000-0000-000010810000}"/>
    <cellStyle name="40% - Accent4 5 4 2 3" xfId="29096" xr:uid="{00000000-0005-0000-0000-000011810000}"/>
    <cellStyle name="40% - Accent4 5 4 3" xfId="13341" xr:uid="{00000000-0005-0000-0000-000012810000}"/>
    <cellStyle name="40% - Accent4 5 4 3 2" xfId="35606" xr:uid="{00000000-0005-0000-0000-000013810000}"/>
    <cellStyle name="40% - Accent4 5 4 4" xfId="24514" xr:uid="{00000000-0005-0000-0000-000014810000}"/>
    <cellStyle name="40% - Accent4 5 5" xfId="4978" xr:uid="{00000000-0005-0000-0000-000015810000}"/>
    <cellStyle name="40% - Accent4 5 5 2" xfId="16075" xr:uid="{00000000-0005-0000-0000-000016810000}"/>
    <cellStyle name="40% - Accent4 5 5 2 2" xfId="38339" xr:uid="{00000000-0005-0000-0000-000017810000}"/>
    <cellStyle name="40% - Accent4 5 5 3" xfId="27247" xr:uid="{00000000-0005-0000-0000-000018810000}"/>
    <cellStyle name="40% - Accent4 5 6" xfId="386" xr:uid="{00000000-0005-0000-0000-000019810000}"/>
    <cellStyle name="40% - Accent4 5 6 2" xfId="11503" xr:uid="{00000000-0005-0000-0000-00001A810000}"/>
    <cellStyle name="40% - Accent4 5 6 2 2" xfId="33769" xr:uid="{00000000-0005-0000-0000-00001B810000}"/>
    <cellStyle name="40% - Accent4 5 6 3" xfId="22677" xr:uid="{00000000-0005-0000-0000-00001C810000}"/>
    <cellStyle name="40% - Accent4 5 7" xfId="11254" xr:uid="{00000000-0005-0000-0000-00001D810000}"/>
    <cellStyle name="40% - Accent4 5 7 2" xfId="33520" xr:uid="{00000000-0005-0000-0000-00001E810000}"/>
    <cellStyle name="40% - Accent4 5 8" xfId="22428" xr:uid="{00000000-0005-0000-0000-00001F810000}"/>
    <cellStyle name="40% - Accent4 50" xfId="965" xr:uid="{00000000-0005-0000-0000-000020810000}"/>
    <cellStyle name="40% - Accent4 50 2" xfId="1902" xr:uid="{00000000-0005-0000-0000-000021810000}"/>
    <cellStyle name="40% - Accent4 50 2 2" xfId="3714" xr:uid="{00000000-0005-0000-0000-000022810000}"/>
    <cellStyle name="40% - Accent4 50 2 2 2" xfId="8297" xr:uid="{00000000-0005-0000-0000-000023810000}"/>
    <cellStyle name="40% - Accent4 50 2 2 2 2" xfId="19394" xr:uid="{00000000-0005-0000-0000-000024810000}"/>
    <cellStyle name="40% - Accent4 50 2 2 2 2 2" xfId="41658" xr:uid="{00000000-0005-0000-0000-000025810000}"/>
    <cellStyle name="40% - Accent4 50 2 2 2 3" xfId="30566" xr:uid="{00000000-0005-0000-0000-000026810000}"/>
    <cellStyle name="40% - Accent4 50 2 2 3" xfId="14811" xr:uid="{00000000-0005-0000-0000-000027810000}"/>
    <cellStyle name="40% - Accent4 50 2 2 3 2" xfId="37076" xr:uid="{00000000-0005-0000-0000-000028810000}"/>
    <cellStyle name="40% - Accent4 50 2 2 4" xfId="25984" xr:uid="{00000000-0005-0000-0000-000029810000}"/>
    <cellStyle name="40% - Accent4 50 2 3" xfId="6488" xr:uid="{00000000-0005-0000-0000-00002A810000}"/>
    <cellStyle name="40% - Accent4 50 2 3 2" xfId="17585" xr:uid="{00000000-0005-0000-0000-00002B810000}"/>
    <cellStyle name="40% - Accent4 50 2 3 2 2" xfId="39849" xr:uid="{00000000-0005-0000-0000-00002C810000}"/>
    <cellStyle name="40% - Accent4 50 2 3 3" xfId="28757" xr:uid="{00000000-0005-0000-0000-00002D810000}"/>
    <cellStyle name="40% - Accent4 50 2 4" xfId="13001" xr:uid="{00000000-0005-0000-0000-00002E810000}"/>
    <cellStyle name="40% - Accent4 50 2 4 2" xfId="35266" xr:uid="{00000000-0005-0000-0000-00002F810000}"/>
    <cellStyle name="40% - Accent4 50 2 5" xfId="24174" xr:uid="{00000000-0005-0000-0000-000030810000}"/>
    <cellStyle name="40% - Accent4 50 3" xfId="4638" xr:uid="{00000000-0005-0000-0000-000031810000}"/>
    <cellStyle name="40% - Accent4 50 3 2" xfId="9221" xr:uid="{00000000-0005-0000-0000-000032810000}"/>
    <cellStyle name="40% - Accent4 50 3 2 2" xfId="20318" xr:uid="{00000000-0005-0000-0000-000033810000}"/>
    <cellStyle name="40% - Accent4 50 3 2 2 2" xfId="42582" xr:uid="{00000000-0005-0000-0000-000034810000}"/>
    <cellStyle name="40% - Accent4 50 3 2 3" xfId="31490" xr:uid="{00000000-0005-0000-0000-000035810000}"/>
    <cellStyle name="40% - Accent4 50 3 3" xfId="15735" xr:uid="{00000000-0005-0000-0000-000036810000}"/>
    <cellStyle name="40% - Accent4 50 3 3 2" xfId="38000" xr:uid="{00000000-0005-0000-0000-000037810000}"/>
    <cellStyle name="40% - Accent4 50 3 4" xfId="26908" xr:uid="{00000000-0005-0000-0000-000038810000}"/>
    <cellStyle name="40% - Accent4 50 4" xfId="2829" xr:uid="{00000000-0005-0000-0000-000039810000}"/>
    <cellStyle name="40% - Accent4 50 4 2" xfId="7412" xr:uid="{00000000-0005-0000-0000-00003A810000}"/>
    <cellStyle name="40% - Accent4 50 4 2 2" xfId="18509" xr:uid="{00000000-0005-0000-0000-00003B810000}"/>
    <cellStyle name="40% - Accent4 50 4 2 2 2" xfId="40773" xr:uid="{00000000-0005-0000-0000-00003C810000}"/>
    <cellStyle name="40% - Accent4 50 4 2 3" xfId="29681" xr:uid="{00000000-0005-0000-0000-00003D810000}"/>
    <cellStyle name="40% - Accent4 50 4 3" xfId="13926" xr:uid="{00000000-0005-0000-0000-00003E810000}"/>
    <cellStyle name="40% - Accent4 50 4 3 2" xfId="36191" xr:uid="{00000000-0005-0000-0000-00003F810000}"/>
    <cellStyle name="40% - Accent4 50 4 4" xfId="25099" xr:uid="{00000000-0005-0000-0000-000040810000}"/>
    <cellStyle name="40% - Accent4 50 5" xfId="5563" xr:uid="{00000000-0005-0000-0000-000041810000}"/>
    <cellStyle name="40% - Accent4 50 5 2" xfId="16660" xr:uid="{00000000-0005-0000-0000-000042810000}"/>
    <cellStyle name="40% - Accent4 50 5 2 2" xfId="38924" xr:uid="{00000000-0005-0000-0000-000043810000}"/>
    <cellStyle name="40% - Accent4 50 5 3" xfId="27832" xr:uid="{00000000-0005-0000-0000-000044810000}"/>
    <cellStyle name="40% - Accent4 50 6" xfId="12075" xr:uid="{00000000-0005-0000-0000-000045810000}"/>
    <cellStyle name="40% - Accent4 50 6 2" xfId="34341" xr:uid="{00000000-0005-0000-0000-000046810000}"/>
    <cellStyle name="40% - Accent4 50 7" xfId="23249" xr:uid="{00000000-0005-0000-0000-000047810000}"/>
    <cellStyle name="40% - Accent4 51" xfId="979" xr:uid="{00000000-0005-0000-0000-000048810000}"/>
    <cellStyle name="40% - Accent4 51 2" xfId="1916" xr:uid="{00000000-0005-0000-0000-000049810000}"/>
    <cellStyle name="40% - Accent4 51 2 2" xfId="3727" xr:uid="{00000000-0005-0000-0000-00004A810000}"/>
    <cellStyle name="40% - Accent4 51 2 2 2" xfId="8310" xr:uid="{00000000-0005-0000-0000-00004B810000}"/>
    <cellStyle name="40% - Accent4 51 2 2 2 2" xfId="19407" xr:uid="{00000000-0005-0000-0000-00004C810000}"/>
    <cellStyle name="40% - Accent4 51 2 2 2 2 2" xfId="41671" xr:uid="{00000000-0005-0000-0000-00004D810000}"/>
    <cellStyle name="40% - Accent4 51 2 2 2 3" xfId="30579" xr:uid="{00000000-0005-0000-0000-00004E810000}"/>
    <cellStyle name="40% - Accent4 51 2 2 3" xfId="14824" xr:uid="{00000000-0005-0000-0000-00004F810000}"/>
    <cellStyle name="40% - Accent4 51 2 2 3 2" xfId="37089" xr:uid="{00000000-0005-0000-0000-000050810000}"/>
    <cellStyle name="40% - Accent4 51 2 2 4" xfId="25997" xr:uid="{00000000-0005-0000-0000-000051810000}"/>
    <cellStyle name="40% - Accent4 51 2 3" xfId="6501" xr:uid="{00000000-0005-0000-0000-000052810000}"/>
    <cellStyle name="40% - Accent4 51 2 3 2" xfId="17598" xr:uid="{00000000-0005-0000-0000-000053810000}"/>
    <cellStyle name="40% - Accent4 51 2 3 2 2" xfId="39862" xr:uid="{00000000-0005-0000-0000-000054810000}"/>
    <cellStyle name="40% - Accent4 51 2 3 3" xfId="28770" xr:uid="{00000000-0005-0000-0000-000055810000}"/>
    <cellStyle name="40% - Accent4 51 2 4" xfId="13014" xr:uid="{00000000-0005-0000-0000-000056810000}"/>
    <cellStyle name="40% - Accent4 51 2 4 2" xfId="35279" xr:uid="{00000000-0005-0000-0000-000057810000}"/>
    <cellStyle name="40% - Accent4 51 2 5" xfId="24187" xr:uid="{00000000-0005-0000-0000-000058810000}"/>
    <cellStyle name="40% - Accent4 51 3" xfId="4651" xr:uid="{00000000-0005-0000-0000-000059810000}"/>
    <cellStyle name="40% - Accent4 51 3 2" xfId="9234" xr:uid="{00000000-0005-0000-0000-00005A810000}"/>
    <cellStyle name="40% - Accent4 51 3 2 2" xfId="20331" xr:uid="{00000000-0005-0000-0000-00005B810000}"/>
    <cellStyle name="40% - Accent4 51 3 2 2 2" xfId="42595" xr:uid="{00000000-0005-0000-0000-00005C810000}"/>
    <cellStyle name="40% - Accent4 51 3 2 3" xfId="31503" xr:uid="{00000000-0005-0000-0000-00005D810000}"/>
    <cellStyle name="40% - Accent4 51 3 3" xfId="15748" xr:uid="{00000000-0005-0000-0000-00005E810000}"/>
    <cellStyle name="40% - Accent4 51 3 3 2" xfId="38013" xr:uid="{00000000-0005-0000-0000-00005F810000}"/>
    <cellStyle name="40% - Accent4 51 3 4" xfId="26921" xr:uid="{00000000-0005-0000-0000-000060810000}"/>
    <cellStyle name="40% - Accent4 51 4" xfId="2842" xr:uid="{00000000-0005-0000-0000-000061810000}"/>
    <cellStyle name="40% - Accent4 51 4 2" xfId="7425" xr:uid="{00000000-0005-0000-0000-000062810000}"/>
    <cellStyle name="40% - Accent4 51 4 2 2" xfId="18522" xr:uid="{00000000-0005-0000-0000-000063810000}"/>
    <cellStyle name="40% - Accent4 51 4 2 2 2" xfId="40786" xr:uid="{00000000-0005-0000-0000-000064810000}"/>
    <cellStyle name="40% - Accent4 51 4 2 3" xfId="29694" xr:uid="{00000000-0005-0000-0000-000065810000}"/>
    <cellStyle name="40% - Accent4 51 4 3" xfId="13939" xr:uid="{00000000-0005-0000-0000-000066810000}"/>
    <cellStyle name="40% - Accent4 51 4 3 2" xfId="36204" xr:uid="{00000000-0005-0000-0000-000067810000}"/>
    <cellStyle name="40% - Accent4 51 4 4" xfId="25112" xr:uid="{00000000-0005-0000-0000-000068810000}"/>
    <cellStyle name="40% - Accent4 51 5" xfId="5576" xr:uid="{00000000-0005-0000-0000-000069810000}"/>
    <cellStyle name="40% - Accent4 51 5 2" xfId="16673" xr:uid="{00000000-0005-0000-0000-00006A810000}"/>
    <cellStyle name="40% - Accent4 51 5 2 2" xfId="38937" xr:uid="{00000000-0005-0000-0000-00006B810000}"/>
    <cellStyle name="40% - Accent4 51 5 3" xfId="27845" xr:uid="{00000000-0005-0000-0000-00006C810000}"/>
    <cellStyle name="40% - Accent4 51 6" xfId="12088" xr:uid="{00000000-0005-0000-0000-00006D810000}"/>
    <cellStyle name="40% - Accent4 51 6 2" xfId="34354" xr:uid="{00000000-0005-0000-0000-00006E810000}"/>
    <cellStyle name="40% - Accent4 51 7" xfId="23262" xr:uid="{00000000-0005-0000-0000-00006F810000}"/>
    <cellStyle name="40% - Accent4 52" xfId="992" xr:uid="{00000000-0005-0000-0000-000070810000}"/>
    <cellStyle name="40% - Accent4 52 2" xfId="1929" xr:uid="{00000000-0005-0000-0000-000071810000}"/>
    <cellStyle name="40% - Accent4 52 2 2" xfId="3740" xr:uid="{00000000-0005-0000-0000-000072810000}"/>
    <cellStyle name="40% - Accent4 52 2 2 2" xfId="8323" xr:uid="{00000000-0005-0000-0000-000073810000}"/>
    <cellStyle name="40% - Accent4 52 2 2 2 2" xfId="19420" xr:uid="{00000000-0005-0000-0000-000074810000}"/>
    <cellStyle name="40% - Accent4 52 2 2 2 2 2" xfId="41684" xr:uid="{00000000-0005-0000-0000-000075810000}"/>
    <cellStyle name="40% - Accent4 52 2 2 2 3" xfId="30592" xr:uid="{00000000-0005-0000-0000-000076810000}"/>
    <cellStyle name="40% - Accent4 52 2 2 3" xfId="14837" xr:uid="{00000000-0005-0000-0000-000077810000}"/>
    <cellStyle name="40% - Accent4 52 2 2 3 2" xfId="37102" xr:uid="{00000000-0005-0000-0000-000078810000}"/>
    <cellStyle name="40% - Accent4 52 2 2 4" xfId="26010" xr:uid="{00000000-0005-0000-0000-000079810000}"/>
    <cellStyle name="40% - Accent4 52 2 3" xfId="6514" xr:uid="{00000000-0005-0000-0000-00007A810000}"/>
    <cellStyle name="40% - Accent4 52 2 3 2" xfId="17611" xr:uid="{00000000-0005-0000-0000-00007B810000}"/>
    <cellStyle name="40% - Accent4 52 2 3 2 2" xfId="39875" xr:uid="{00000000-0005-0000-0000-00007C810000}"/>
    <cellStyle name="40% - Accent4 52 2 3 3" xfId="28783" xr:uid="{00000000-0005-0000-0000-00007D810000}"/>
    <cellStyle name="40% - Accent4 52 2 4" xfId="13027" xr:uid="{00000000-0005-0000-0000-00007E810000}"/>
    <cellStyle name="40% - Accent4 52 2 4 2" xfId="35292" xr:uid="{00000000-0005-0000-0000-00007F810000}"/>
    <cellStyle name="40% - Accent4 52 2 5" xfId="24200" xr:uid="{00000000-0005-0000-0000-000080810000}"/>
    <cellStyle name="40% - Accent4 52 3" xfId="4664" xr:uid="{00000000-0005-0000-0000-000081810000}"/>
    <cellStyle name="40% - Accent4 52 3 2" xfId="9247" xr:uid="{00000000-0005-0000-0000-000082810000}"/>
    <cellStyle name="40% - Accent4 52 3 2 2" xfId="20344" xr:uid="{00000000-0005-0000-0000-000083810000}"/>
    <cellStyle name="40% - Accent4 52 3 2 2 2" xfId="42608" xr:uid="{00000000-0005-0000-0000-000084810000}"/>
    <cellStyle name="40% - Accent4 52 3 2 3" xfId="31516" xr:uid="{00000000-0005-0000-0000-000085810000}"/>
    <cellStyle name="40% - Accent4 52 3 3" xfId="15761" xr:uid="{00000000-0005-0000-0000-000086810000}"/>
    <cellStyle name="40% - Accent4 52 3 3 2" xfId="38026" xr:uid="{00000000-0005-0000-0000-000087810000}"/>
    <cellStyle name="40% - Accent4 52 3 4" xfId="26934" xr:uid="{00000000-0005-0000-0000-000088810000}"/>
    <cellStyle name="40% - Accent4 52 4" xfId="2855" xr:uid="{00000000-0005-0000-0000-000089810000}"/>
    <cellStyle name="40% - Accent4 52 4 2" xfId="7438" xr:uid="{00000000-0005-0000-0000-00008A810000}"/>
    <cellStyle name="40% - Accent4 52 4 2 2" xfId="18535" xr:uid="{00000000-0005-0000-0000-00008B810000}"/>
    <cellStyle name="40% - Accent4 52 4 2 2 2" xfId="40799" xr:uid="{00000000-0005-0000-0000-00008C810000}"/>
    <cellStyle name="40% - Accent4 52 4 2 3" xfId="29707" xr:uid="{00000000-0005-0000-0000-00008D810000}"/>
    <cellStyle name="40% - Accent4 52 4 3" xfId="13952" xr:uid="{00000000-0005-0000-0000-00008E810000}"/>
    <cellStyle name="40% - Accent4 52 4 3 2" xfId="36217" xr:uid="{00000000-0005-0000-0000-00008F810000}"/>
    <cellStyle name="40% - Accent4 52 4 4" xfId="25125" xr:uid="{00000000-0005-0000-0000-000090810000}"/>
    <cellStyle name="40% - Accent4 52 5" xfId="5589" xr:uid="{00000000-0005-0000-0000-000091810000}"/>
    <cellStyle name="40% - Accent4 52 5 2" xfId="16686" xr:uid="{00000000-0005-0000-0000-000092810000}"/>
    <cellStyle name="40% - Accent4 52 5 2 2" xfId="38950" xr:uid="{00000000-0005-0000-0000-000093810000}"/>
    <cellStyle name="40% - Accent4 52 5 3" xfId="27858" xr:uid="{00000000-0005-0000-0000-000094810000}"/>
    <cellStyle name="40% - Accent4 52 6" xfId="12101" xr:uid="{00000000-0005-0000-0000-000095810000}"/>
    <cellStyle name="40% - Accent4 52 6 2" xfId="34367" xr:uid="{00000000-0005-0000-0000-000096810000}"/>
    <cellStyle name="40% - Accent4 52 7" xfId="23275" xr:uid="{00000000-0005-0000-0000-000097810000}"/>
    <cellStyle name="40% - Accent4 53" xfId="1005" xr:uid="{00000000-0005-0000-0000-000098810000}"/>
    <cellStyle name="40% - Accent4 53 2" xfId="1942" xr:uid="{00000000-0005-0000-0000-000099810000}"/>
    <cellStyle name="40% - Accent4 53 2 2" xfId="3753" xr:uid="{00000000-0005-0000-0000-00009A810000}"/>
    <cellStyle name="40% - Accent4 53 2 2 2" xfId="8336" xr:uid="{00000000-0005-0000-0000-00009B810000}"/>
    <cellStyle name="40% - Accent4 53 2 2 2 2" xfId="19433" xr:uid="{00000000-0005-0000-0000-00009C810000}"/>
    <cellStyle name="40% - Accent4 53 2 2 2 2 2" xfId="41697" xr:uid="{00000000-0005-0000-0000-00009D810000}"/>
    <cellStyle name="40% - Accent4 53 2 2 2 3" xfId="30605" xr:uid="{00000000-0005-0000-0000-00009E810000}"/>
    <cellStyle name="40% - Accent4 53 2 2 3" xfId="14850" xr:uid="{00000000-0005-0000-0000-00009F810000}"/>
    <cellStyle name="40% - Accent4 53 2 2 3 2" xfId="37115" xr:uid="{00000000-0005-0000-0000-0000A0810000}"/>
    <cellStyle name="40% - Accent4 53 2 2 4" xfId="26023" xr:uid="{00000000-0005-0000-0000-0000A1810000}"/>
    <cellStyle name="40% - Accent4 53 2 3" xfId="6527" xr:uid="{00000000-0005-0000-0000-0000A2810000}"/>
    <cellStyle name="40% - Accent4 53 2 3 2" xfId="17624" xr:uid="{00000000-0005-0000-0000-0000A3810000}"/>
    <cellStyle name="40% - Accent4 53 2 3 2 2" xfId="39888" xr:uid="{00000000-0005-0000-0000-0000A4810000}"/>
    <cellStyle name="40% - Accent4 53 2 3 3" xfId="28796" xr:uid="{00000000-0005-0000-0000-0000A5810000}"/>
    <cellStyle name="40% - Accent4 53 2 4" xfId="13040" xr:uid="{00000000-0005-0000-0000-0000A6810000}"/>
    <cellStyle name="40% - Accent4 53 2 4 2" xfId="35305" xr:uid="{00000000-0005-0000-0000-0000A7810000}"/>
    <cellStyle name="40% - Accent4 53 2 5" xfId="24213" xr:uid="{00000000-0005-0000-0000-0000A8810000}"/>
    <cellStyle name="40% - Accent4 53 3" xfId="4677" xr:uid="{00000000-0005-0000-0000-0000A9810000}"/>
    <cellStyle name="40% - Accent4 53 3 2" xfId="9260" xr:uid="{00000000-0005-0000-0000-0000AA810000}"/>
    <cellStyle name="40% - Accent4 53 3 2 2" xfId="20357" xr:uid="{00000000-0005-0000-0000-0000AB810000}"/>
    <cellStyle name="40% - Accent4 53 3 2 2 2" xfId="42621" xr:uid="{00000000-0005-0000-0000-0000AC810000}"/>
    <cellStyle name="40% - Accent4 53 3 2 3" xfId="31529" xr:uid="{00000000-0005-0000-0000-0000AD810000}"/>
    <cellStyle name="40% - Accent4 53 3 3" xfId="15774" xr:uid="{00000000-0005-0000-0000-0000AE810000}"/>
    <cellStyle name="40% - Accent4 53 3 3 2" xfId="38039" xr:uid="{00000000-0005-0000-0000-0000AF810000}"/>
    <cellStyle name="40% - Accent4 53 3 4" xfId="26947" xr:uid="{00000000-0005-0000-0000-0000B0810000}"/>
    <cellStyle name="40% - Accent4 53 4" xfId="2868" xr:uid="{00000000-0005-0000-0000-0000B1810000}"/>
    <cellStyle name="40% - Accent4 53 4 2" xfId="7451" xr:uid="{00000000-0005-0000-0000-0000B2810000}"/>
    <cellStyle name="40% - Accent4 53 4 2 2" xfId="18548" xr:uid="{00000000-0005-0000-0000-0000B3810000}"/>
    <cellStyle name="40% - Accent4 53 4 2 2 2" xfId="40812" xr:uid="{00000000-0005-0000-0000-0000B4810000}"/>
    <cellStyle name="40% - Accent4 53 4 2 3" xfId="29720" xr:uid="{00000000-0005-0000-0000-0000B5810000}"/>
    <cellStyle name="40% - Accent4 53 4 3" xfId="13965" xr:uid="{00000000-0005-0000-0000-0000B6810000}"/>
    <cellStyle name="40% - Accent4 53 4 3 2" xfId="36230" xr:uid="{00000000-0005-0000-0000-0000B7810000}"/>
    <cellStyle name="40% - Accent4 53 4 4" xfId="25138" xr:uid="{00000000-0005-0000-0000-0000B8810000}"/>
    <cellStyle name="40% - Accent4 53 5" xfId="5602" xr:uid="{00000000-0005-0000-0000-0000B9810000}"/>
    <cellStyle name="40% - Accent4 53 5 2" xfId="16699" xr:uid="{00000000-0005-0000-0000-0000BA810000}"/>
    <cellStyle name="40% - Accent4 53 5 2 2" xfId="38963" xr:uid="{00000000-0005-0000-0000-0000BB810000}"/>
    <cellStyle name="40% - Accent4 53 5 3" xfId="27871" xr:uid="{00000000-0005-0000-0000-0000BC810000}"/>
    <cellStyle name="40% - Accent4 53 6" xfId="12114" xr:uid="{00000000-0005-0000-0000-0000BD810000}"/>
    <cellStyle name="40% - Accent4 53 6 2" xfId="34380" xr:uid="{00000000-0005-0000-0000-0000BE810000}"/>
    <cellStyle name="40% - Accent4 53 7" xfId="23288" xr:uid="{00000000-0005-0000-0000-0000BF810000}"/>
    <cellStyle name="40% - Accent4 54" xfId="1018" xr:uid="{00000000-0005-0000-0000-0000C0810000}"/>
    <cellStyle name="40% - Accent4 54 2" xfId="1955" xr:uid="{00000000-0005-0000-0000-0000C1810000}"/>
    <cellStyle name="40% - Accent4 54 2 2" xfId="3766" xr:uid="{00000000-0005-0000-0000-0000C2810000}"/>
    <cellStyle name="40% - Accent4 54 2 2 2" xfId="8349" xr:uid="{00000000-0005-0000-0000-0000C3810000}"/>
    <cellStyle name="40% - Accent4 54 2 2 2 2" xfId="19446" xr:uid="{00000000-0005-0000-0000-0000C4810000}"/>
    <cellStyle name="40% - Accent4 54 2 2 2 2 2" xfId="41710" xr:uid="{00000000-0005-0000-0000-0000C5810000}"/>
    <cellStyle name="40% - Accent4 54 2 2 2 3" xfId="30618" xr:uid="{00000000-0005-0000-0000-0000C6810000}"/>
    <cellStyle name="40% - Accent4 54 2 2 3" xfId="14863" xr:uid="{00000000-0005-0000-0000-0000C7810000}"/>
    <cellStyle name="40% - Accent4 54 2 2 3 2" xfId="37128" xr:uid="{00000000-0005-0000-0000-0000C8810000}"/>
    <cellStyle name="40% - Accent4 54 2 2 4" xfId="26036" xr:uid="{00000000-0005-0000-0000-0000C9810000}"/>
    <cellStyle name="40% - Accent4 54 2 3" xfId="6540" xr:uid="{00000000-0005-0000-0000-0000CA810000}"/>
    <cellStyle name="40% - Accent4 54 2 3 2" xfId="17637" xr:uid="{00000000-0005-0000-0000-0000CB810000}"/>
    <cellStyle name="40% - Accent4 54 2 3 2 2" xfId="39901" xr:uid="{00000000-0005-0000-0000-0000CC810000}"/>
    <cellStyle name="40% - Accent4 54 2 3 3" xfId="28809" xr:uid="{00000000-0005-0000-0000-0000CD810000}"/>
    <cellStyle name="40% - Accent4 54 2 4" xfId="13053" xr:uid="{00000000-0005-0000-0000-0000CE810000}"/>
    <cellStyle name="40% - Accent4 54 2 4 2" xfId="35318" xr:uid="{00000000-0005-0000-0000-0000CF810000}"/>
    <cellStyle name="40% - Accent4 54 2 5" xfId="24226" xr:uid="{00000000-0005-0000-0000-0000D0810000}"/>
    <cellStyle name="40% - Accent4 54 3" xfId="4690" xr:uid="{00000000-0005-0000-0000-0000D1810000}"/>
    <cellStyle name="40% - Accent4 54 3 2" xfId="9273" xr:uid="{00000000-0005-0000-0000-0000D2810000}"/>
    <cellStyle name="40% - Accent4 54 3 2 2" xfId="20370" xr:uid="{00000000-0005-0000-0000-0000D3810000}"/>
    <cellStyle name="40% - Accent4 54 3 2 2 2" xfId="42634" xr:uid="{00000000-0005-0000-0000-0000D4810000}"/>
    <cellStyle name="40% - Accent4 54 3 2 3" xfId="31542" xr:uid="{00000000-0005-0000-0000-0000D5810000}"/>
    <cellStyle name="40% - Accent4 54 3 3" xfId="15787" xr:uid="{00000000-0005-0000-0000-0000D6810000}"/>
    <cellStyle name="40% - Accent4 54 3 3 2" xfId="38052" xr:uid="{00000000-0005-0000-0000-0000D7810000}"/>
    <cellStyle name="40% - Accent4 54 3 4" xfId="26960" xr:uid="{00000000-0005-0000-0000-0000D8810000}"/>
    <cellStyle name="40% - Accent4 54 4" xfId="2881" xr:uid="{00000000-0005-0000-0000-0000D9810000}"/>
    <cellStyle name="40% - Accent4 54 4 2" xfId="7464" xr:uid="{00000000-0005-0000-0000-0000DA810000}"/>
    <cellStyle name="40% - Accent4 54 4 2 2" xfId="18561" xr:uid="{00000000-0005-0000-0000-0000DB810000}"/>
    <cellStyle name="40% - Accent4 54 4 2 2 2" xfId="40825" xr:uid="{00000000-0005-0000-0000-0000DC810000}"/>
    <cellStyle name="40% - Accent4 54 4 2 3" xfId="29733" xr:uid="{00000000-0005-0000-0000-0000DD810000}"/>
    <cellStyle name="40% - Accent4 54 4 3" xfId="13978" xr:uid="{00000000-0005-0000-0000-0000DE810000}"/>
    <cellStyle name="40% - Accent4 54 4 3 2" xfId="36243" xr:uid="{00000000-0005-0000-0000-0000DF810000}"/>
    <cellStyle name="40% - Accent4 54 4 4" xfId="25151" xr:uid="{00000000-0005-0000-0000-0000E0810000}"/>
    <cellStyle name="40% - Accent4 54 5" xfId="5615" xr:uid="{00000000-0005-0000-0000-0000E1810000}"/>
    <cellStyle name="40% - Accent4 54 5 2" xfId="16712" xr:uid="{00000000-0005-0000-0000-0000E2810000}"/>
    <cellStyle name="40% - Accent4 54 5 2 2" xfId="38976" xr:uid="{00000000-0005-0000-0000-0000E3810000}"/>
    <cellStyle name="40% - Accent4 54 5 3" xfId="27884" xr:uid="{00000000-0005-0000-0000-0000E4810000}"/>
    <cellStyle name="40% - Accent4 54 6" xfId="12127" xr:uid="{00000000-0005-0000-0000-0000E5810000}"/>
    <cellStyle name="40% - Accent4 54 6 2" xfId="34393" xr:uid="{00000000-0005-0000-0000-0000E6810000}"/>
    <cellStyle name="40% - Accent4 54 7" xfId="23301" xr:uid="{00000000-0005-0000-0000-0000E7810000}"/>
    <cellStyle name="40% - Accent4 55" xfId="1031" xr:uid="{00000000-0005-0000-0000-0000E8810000}"/>
    <cellStyle name="40% - Accent4 55 2" xfId="1968" xr:uid="{00000000-0005-0000-0000-0000E9810000}"/>
    <cellStyle name="40% - Accent4 55 2 2" xfId="3779" xr:uid="{00000000-0005-0000-0000-0000EA810000}"/>
    <cellStyle name="40% - Accent4 55 2 2 2" xfId="8362" xr:uid="{00000000-0005-0000-0000-0000EB810000}"/>
    <cellStyle name="40% - Accent4 55 2 2 2 2" xfId="19459" xr:uid="{00000000-0005-0000-0000-0000EC810000}"/>
    <cellStyle name="40% - Accent4 55 2 2 2 2 2" xfId="41723" xr:uid="{00000000-0005-0000-0000-0000ED810000}"/>
    <cellStyle name="40% - Accent4 55 2 2 2 3" xfId="30631" xr:uid="{00000000-0005-0000-0000-0000EE810000}"/>
    <cellStyle name="40% - Accent4 55 2 2 3" xfId="14876" xr:uid="{00000000-0005-0000-0000-0000EF810000}"/>
    <cellStyle name="40% - Accent4 55 2 2 3 2" xfId="37141" xr:uid="{00000000-0005-0000-0000-0000F0810000}"/>
    <cellStyle name="40% - Accent4 55 2 2 4" xfId="26049" xr:uid="{00000000-0005-0000-0000-0000F1810000}"/>
    <cellStyle name="40% - Accent4 55 2 3" xfId="6553" xr:uid="{00000000-0005-0000-0000-0000F2810000}"/>
    <cellStyle name="40% - Accent4 55 2 3 2" xfId="17650" xr:uid="{00000000-0005-0000-0000-0000F3810000}"/>
    <cellStyle name="40% - Accent4 55 2 3 2 2" xfId="39914" xr:uid="{00000000-0005-0000-0000-0000F4810000}"/>
    <cellStyle name="40% - Accent4 55 2 3 3" xfId="28822" xr:uid="{00000000-0005-0000-0000-0000F5810000}"/>
    <cellStyle name="40% - Accent4 55 2 4" xfId="13066" xr:uid="{00000000-0005-0000-0000-0000F6810000}"/>
    <cellStyle name="40% - Accent4 55 2 4 2" xfId="35331" xr:uid="{00000000-0005-0000-0000-0000F7810000}"/>
    <cellStyle name="40% - Accent4 55 2 5" xfId="24239" xr:uid="{00000000-0005-0000-0000-0000F8810000}"/>
    <cellStyle name="40% - Accent4 55 3" xfId="4703" xr:uid="{00000000-0005-0000-0000-0000F9810000}"/>
    <cellStyle name="40% - Accent4 55 3 2" xfId="9286" xr:uid="{00000000-0005-0000-0000-0000FA810000}"/>
    <cellStyle name="40% - Accent4 55 3 2 2" xfId="20383" xr:uid="{00000000-0005-0000-0000-0000FB810000}"/>
    <cellStyle name="40% - Accent4 55 3 2 2 2" xfId="42647" xr:uid="{00000000-0005-0000-0000-0000FC810000}"/>
    <cellStyle name="40% - Accent4 55 3 2 3" xfId="31555" xr:uid="{00000000-0005-0000-0000-0000FD810000}"/>
    <cellStyle name="40% - Accent4 55 3 3" xfId="15800" xr:uid="{00000000-0005-0000-0000-0000FE810000}"/>
    <cellStyle name="40% - Accent4 55 3 3 2" xfId="38065" xr:uid="{00000000-0005-0000-0000-0000FF810000}"/>
    <cellStyle name="40% - Accent4 55 3 4" xfId="26973" xr:uid="{00000000-0005-0000-0000-000000820000}"/>
    <cellStyle name="40% - Accent4 55 4" xfId="2894" xr:uid="{00000000-0005-0000-0000-000001820000}"/>
    <cellStyle name="40% - Accent4 55 4 2" xfId="7477" xr:uid="{00000000-0005-0000-0000-000002820000}"/>
    <cellStyle name="40% - Accent4 55 4 2 2" xfId="18574" xr:uid="{00000000-0005-0000-0000-000003820000}"/>
    <cellStyle name="40% - Accent4 55 4 2 2 2" xfId="40838" xr:uid="{00000000-0005-0000-0000-000004820000}"/>
    <cellStyle name="40% - Accent4 55 4 2 3" xfId="29746" xr:uid="{00000000-0005-0000-0000-000005820000}"/>
    <cellStyle name="40% - Accent4 55 4 3" xfId="13991" xr:uid="{00000000-0005-0000-0000-000006820000}"/>
    <cellStyle name="40% - Accent4 55 4 3 2" xfId="36256" xr:uid="{00000000-0005-0000-0000-000007820000}"/>
    <cellStyle name="40% - Accent4 55 4 4" xfId="25164" xr:uid="{00000000-0005-0000-0000-000008820000}"/>
    <cellStyle name="40% - Accent4 55 5" xfId="5628" xr:uid="{00000000-0005-0000-0000-000009820000}"/>
    <cellStyle name="40% - Accent4 55 5 2" xfId="16725" xr:uid="{00000000-0005-0000-0000-00000A820000}"/>
    <cellStyle name="40% - Accent4 55 5 2 2" xfId="38989" xr:uid="{00000000-0005-0000-0000-00000B820000}"/>
    <cellStyle name="40% - Accent4 55 5 3" xfId="27897" xr:uid="{00000000-0005-0000-0000-00000C820000}"/>
    <cellStyle name="40% - Accent4 55 6" xfId="12140" xr:uid="{00000000-0005-0000-0000-00000D820000}"/>
    <cellStyle name="40% - Accent4 55 6 2" xfId="34406" xr:uid="{00000000-0005-0000-0000-00000E820000}"/>
    <cellStyle name="40% - Accent4 55 7" xfId="23314" xr:uid="{00000000-0005-0000-0000-00000F820000}"/>
    <cellStyle name="40% - Accent4 56" xfId="1044" xr:uid="{00000000-0005-0000-0000-000010820000}"/>
    <cellStyle name="40% - Accent4 56 2" xfId="1981" xr:uid="{00000000-0005-0000-0000-000011820000}"/>
    <cellStyle name="40% - Accent4 56 2 2" xfId="3792" xr:uid="{00000000-0005-0000-0000-000012820000}"/>
    <cellStyle name="40% - Accent4 56 2 2 2" xfId="8375" xr:uid="{00000000-0005-0000-0000-000013820000}"/>
    <cellStyle name="40% - Accent4 56 2 2 2 2" xfId="19472" xr:uid="{00000000-0005-0000-0000-000014820000}"/>
    <cellStyle name="40% - Accent4 56 2 2 2 2 2" xfId="41736" xr:uid="{00000000-0005-0000-0000-000015820000}"/>
    <cellStyle name="40% - Accent4 56 2 2 2 3" xfId="30644" xr:uid="{00000000-0005-0000-0000-000016820000}"/>
    <cellStyle name="40% - Accent4 56 2 2 3" xfId="14889" xr:uid="{00000000-0005-0000-0000-000017820000}"/>
    <cellStyle name="40% - Accent4 56 2 2 3 2" xfId="37154" xr:uid="{00000000-0005-0000-0000-000018820000}"/>
    <cellStyle name="40% - Accent4 56 2 2 4" xfId="26062" xr:uid="{00000000-0005-0000-0000-000019820000}"/>
    <cellStyle name="40% - Accent4 56 2 3" xfId="6566" xr:uid="{00000000-0005-0000-0000-00001A820000}"/>
    <cellStyle name="40% - Accent4 56 2 3 2" xfId="17663" xr:uid="{00000000-0005-0000-0000-00001B820000}"/>
    <cellStyle name="40% - Accent4 56 2 3 2 2" xfId="39927" xr:uid="{00000000-0005-0000-0000-00001C820000}"/>
    <cellStyle name="40% - Accent4 56 2 3 3" xfId="28835" xr:uid="{00000000-0005-0000-0000-00001D820000}"/>
    <cellStyle name="40% - Accent4 56 2 4" xfId="13079" xr:uid="{00000000-0005-0000-0000-00001E820000}"/>
    <cellStyle name="40% - Accent4 56 2 4 2" xfId="35344" xr:uid="{00000000-0005-0000-0000-00001F820000}"/>
    <cellStyle name="40% - Accent4 56 2 5" xfId="24252" xr:uid="{00000000-0005-0000-0000-000020820000}"/>
    <cellStyle name="40% - Accent4 56 3" xfId="4716" xr:uid="{00000000-0005-0000-0000-000021820000}"/>
    <cellStyle name="40% - Accent4 56 3 2" xfId="9299" xr:uid="{00000000-0005-0000-0000-000022820000}"/>
    <cellStyle name="40% - Accent4 56 3 2 2" xfId="20396" xr:uid="{00000000-0005-0000-0000-000023820000}"/>
    <cellStyle name="40% - Accent4 56 3 2 2 2" xfId="42660" xr:uid="{00000000-0005-0000-0000-000024820000}"/>
    <cellStyle name="40% - Accent4 56 3 2 3" xfId="31568" xr:uid="{00000000-0005-0000-0000-000025820000}"/>
    <cellStyle name="40% - Accent4 56 3 3" xfId="15813" xr:uid="{00000000-0005-0000-0000-000026820000}"/>
    <cellStyle name="40% - Accent4 56 3 3 2" xfId="38078" xr:uid="{00000000-0005-0000-0000-000027820000}"/>
    <cellStyle name="40% - Accent4 56 3 4" xfId="26986" xr:uid="{00000000-0005-0000-0000-000028820000}"/>
    <cellStyle name="40% - Accent4 56 4" xfId="2907" xr:uid="{00000000-0005-0000-0000-000029820000}"/>
    <cellStyle name="40% - Accent4 56 4 2" xfId="7490" xr:uid="{00000000-0005-0000-0000-00002A820000}"/>
    <cellStyle name="40% - Accent4 56 4 2 2" xfId="18587" xr:uid="{00000000-0005-0000-0000-00002B820000}"/>
    <cellStyle name="40% - Accent4 56 4 2 2 2" xfId="40851" xr:uid="{00000000-0005-0000-0000-00002C820000}"/>
    <cellStyle name="40% - Accent4 56 4 2 3" xfId="29759" xr:uid="{00000000-0005-0000-0000-00002D820000}"/>
    <cellStyle name="40% - Accent4 56 4 3" xfId="14004" xr:uid="{00000000-0005-0000-0000-00002E820000}"/>
    <cellStyle name="40% - Accent4 56 4 3 2" xfId="36269" xr:uid="{00000000-0005-0000-0000-00002F820000}"/>
    <cellStyle name="40% - Accent4 56 4 4" xfId="25177" xr:uid="{00000000-0005-0000-0000-000030820000}"/>
    <cellStyle name="40% - Accent4 56 5" xfId="5641" xr:uid="{00000000-0005-0000-0000-000031820000}"/>
    <cellStyle name="40% - Accent4 56 5 2" xfId="16738" xr:uid="{00000000-0005-0000-0000-000032820000}"/>
    <cellStyle name="40% - Accent4 56 5 2 2" xfId="39002" xr:uid="{00000000-0005-0000-0000-000033820000}"/>
    <cellStyle name="40% - Accent4 56 5 3" xfId="27910" xr:uid="{00000000-0005-0000-0000-000034820000}"/>
    <cellStyle name="40% - Accent4 56 6" xfId="12153" xr:uid="{00000000-0005-0000-0000-000035820000}"/>
    <cellStyle name="40% - Accent4 56 6 2" xfId="34419" xr:uid="{00000000-0005-0000-0000-000036820000}"/>
    <cellStyle name="40% - Accent4 56 7" xfId="23327" xr:uid="{00000000-0005-0000-0000-000037820000}"/>
    <cellStyle name="40% - Accent4 57" xfId="1057" xr:uid="{00000000-0005-0000-0000-000038820000}"/>
    <cellStyle name="40% - Accent4 57 2" xfId="1994" xr:uid="{00000000-0005-0000-0000-000039820000}"/>
    <cellStyle name="40% - Accent4 57 2 2" xfId="3805" xr:uid="{00000000-0005-0000-0000-00003A820000}"/>
    <cellStyle name="40% - Accent4 57 2 2 2" xfId="8388" xr:uid="{00000000-0005-0000-0000-00003B820000}"/>
    <cellStyle name="40% - Accent4 57 2 2 2 2" xfId="19485" xr:uid="{00000000-0005-0000-0000-00003C820000}"/>
    <cellStyle name="40% - Accent4 57 2 2 2 2 2" xfId="41749" xr:uid="{00000000-0005-0000-0000-00003D820000}"/>
    <cellStyle name="40% - Accent4 57 2 2 2 3" xfId="30657" xr:uid="{00000000-0005-0000-0000-00003E820000}"/>
    <cellStyle name="40% - Accent4 57 2 2 3" xfId="14902" xr:uid="{00000000-0005-0000-0000-00003F820000}"/>
    <cellStyle name="40% - Accent4 57 2 2 3 2" xfId="37167" xr:uid="{00000000-0005-0000-0000-000040820000}"/>
    <cellStyle name="40% - Accent4 57 2 2 4" xfId="26075" xr:uid="{00000000-0005-0000-0000-000041820000}"/>
    <cellStyle name="40% - Accent4 57 2 3" xfId="6579" xr:uid="{00000000-0005-0000-0000-000042820000}"/>
    <cellStyle name="40% - Accent4 57 2 3 2" xfId="17676" xr:uid="{00000000-0005-0000-0000-000043820000}"/>
    <cellStyle name="40% - Accent4 57 2 3 2 2" xfId="39940" xr:uid="{00000000-0005-0000-0000-000044820000}"/>
    <cellStyle name="40% - Accent4 57 2 3 3" xfId="28848" xr:uid="{00000000-0005-0000-0000-000045820000}"/>
    <cellStyle name="40% - Accent4 57 2 4" xfId="13092" xr:uid="{00000000-0005-0000-0000-000046820000}"/>
    <cellStyle name="40% - Accent4 57 2 4 2" xfId="35357" xr:uid="{00000000-0005-0000-0000-000047820000}"/>
    <cellStyle name="40% - Accent4 57 2 5" xfId="24265" xr:uid="{00000000-0005-0000-0000-000048820000}"/>
    <cellStyle name="40% - Accent4 57 3" xfId="4729" xr:uid="{00000000-0005-0000-0000-000049820000}"/>
    <cellStyle name="40% - Accent4 57 3 2" xfId="9312" xr:uid="{00000000-0005-0000-0000-00004A820000}"/>
    <cellStyle name="40% - Accent4 57 3 2 2" xfId="20409" xr:uid="{00000000-0005-0000-0000-00004B820000}"/>
    <cellStyle name="40% - Accent4 57 3 2 2 2" xfId="42673" xr:uid="{00000000-0005-0000-0000-00004C820000}"/>
    <cellStyle name="40% - Accent4 57 3 2 3" xfId="31581" xr:uid="{00000000-0005-0000-0000-00004D820000}"/>
    <cellStyle name="40% - Accent4 57 3 3" xfId="15826" xr:uid="{00000000-0005-0000-0000-00004E820000}"/>
    <cellStyle name="40% - Accent4 57 3 3 2" xfId="38091" xr:uid="{00000000-0005-0000-0000-00004F820000}"/>
    <cellStyle name="40% - Accent4 57 3 4" xfId="26999" xr:uid="{00000000-0005-0000-0000-000050820000}"/>
    <cellStyle name="40% - Accent4 57 4" xfId="2920" xr:uid="{00000000-0005-0000-0000-000051820000}"/>
    <cellStyle name="40% - Accent4 57 4 2" xfId="7503" xr:uid="{00000000-0005-0000-0000-000052820000}"/>
    <cellStyle name="40% - Accent4 57 4 2 2" xfId="18600" xr:uid="{00000000-0005-0000-0000-000053820000}"/>
    <cellStyle name="40% - Accent4 57 4 2 2 2" xfId="40864" xr:uid="{00000000-0005-0000-0000-000054820000}"/>
    <cellStyle name="40% - Accent4 57 4 2 3" xfId="29772" xr:uid="{00000000-0005-0000-0000-000055820000}"/>
    <cellStyle name="40% - Accent4 57 4 3" xfId="14017" xr:uid="{00000000-0005-0000-0000-000056820000}"/>
    <cellStyle name="40% - Accent4 57 4 3 2" xfId="36282" xr:uid="{00000000-0005-0000-0000-000057820000}"/>
    <cellStyle name="40% - Accent4 57 4 4" xfId="25190" xr:uid="{00000000-0005-0000-0000-000058820000}"/>
    <cellStyle name="40% - Accent4 57 5" xfId="5654" xr:uid="{00000000-0005-0000-0000-000059820000}"/>
    <cellStyle name="40% - Accent4 57 5 2" xfId="16751" xr:uid="{00000000-0005-0000-0000-00005A820000}"/>
    <cellStyle name="40% - Accent4 57 5 2 2" xfId="39015" xr:uid="{00000000-0005-0000-0000-00005B820000}"/>
    <cellStyle name="40% - Accent4 57 5 3" xfId="27923" xr:uid="{00000000-0005-0000-0000-00005C820000}"/>
    <cellStyle name="40% - Accent4 57 6" xfId="12166" xr:uid="{00000000-0005-0000-0000-00005D820000}"/>
    <cellStyle name="40% - Accent4 57 6 2" xfId="34432" xr:uid="{00000000-0005-0000-0000-00005E820000}"/>
    <cellStyle name="40% - Accent4 57 7" xfId="23340" xr:uid="{00000000-0005-0000-0000-00005F820000}"/>
    <cellStyle name="40% - Accent4 58" xfId="1070" xr:uid="{00000000-0005-0000-0000-000060820000}"/>
    <cellStyle name="40% - Accent4 58 2" xfId="2007" xr:uid="{00000000-0005-0000-0000-000061820000}"/>
    <cellStyle name="40% - Accent4 58 2 2" xfId="3818" xr:uid="{00000000-0005-0000-0000-000062820000}"/>
    <cellStyle name="40% - Accent4 58 2 2 2" xfId="8401" xr:uid="{00000000-0005-0000-0000-000063820000}"/>
    <cellStyle name="40% - Accent4 58 2 2 2 2" xfId="19498" xr:uid="{00000000-0005-0000-0000-000064820000}"/>
    <cellStyle name="40% - Accent4 58 2 2 2 2 2" xfId="41762" xr:uid="{00000000-0005-0000-0000-000065820000}"/>
    <cellStyle name="40% - Accent4 58 2 2 2 3" xfId="30670" xr:uid="{00000000-0005-0000-0000-000066820000}"/>
    <cellStyle name="40% - Accent4 58 2 2 3" xfId="14915" xr:uid="{00000000-0005-0000-0000-000067820000}"/>
    <cellStyle name="40% - Accent4 58 2 2 3 2" xfId="37180" xr:uid="{00000000-0005-0000-0000-000068820000}"/>
    <cellStyle name="40% - Accent4 58 2 2 4" xfId="26088" xr:uid="{00000000-0005-0000-0000-000069820000}"/>
    <cellStyle name="40% - Accent4 58 2 3" xfId="6592" xr:uid="{00000000-0005-0000-0000-00006A820000}"/>
    <cellStyle name="40% - Accent4 58 2 3 2" xfId="17689" xr:uid="{00000000-0005-0000-0000-00006B820000}"/>
    <cellStyle name="40% - Accent4 58 2 3 2 2" xfId="39953" xr:uid="{00000000-0005-0000-0000-00006C820000}"/>
    <cellStyle name="40% - Accent4 58 2 3 3" xfId="28861" xr:uid="{00000000-0005-0000-0000-00006D820000}"/>
    <cellStyle name="40% - Accent4 58 2 4" xfId="13105" xr:uid="{00000000-0005-0000-0000-00006E820000}"/>
    <cellStyle name="40% - Accent4 58 2 4 2" xfId="35370" xr:uid="{00000000-0005-0000-0000-00006F820000}"/>
    <cellStyle name="40% - Accent4 58 2 5" xfId="24278" xr:uid="{00000000-0005-0000-0000-000070820000}"/>
    <cellStyle name="40% - Accent4 58 3" xfId="4742" xr:uid="{00000000-0005-0000-0000-000071820000}"/>
    <cellStyle name="40% - Accent4 58 3 2" xfId="9325" xr:uid="{00000000-0005-0000-0000-000072820000}"/>
    <cellStyle name="40% - Accent4 58 3 2 2" xfId="20422" xr:uid="{00000000-0005-0000-0000-000073820000}"/>
    <cellStyle name="40% - Accent4 58 3 2 2 2" xfId="42686" xr:uid="{00000000-0005-0000-0000-000074820000}"/>
    <cellStyle name="40% - Accent4 58 3 2 3" xfId="31594" xr:uid="{00000000-0005-0000-0000-000075820000}"/>
    <cellStyle name="40% - Accent4 58 3 3" xfId="15839" xr:uid="{00000000-0005-0000-0000-000076820000}"/>
    <cellStyle name="40% - Accent4 58 3 3 2" xfId="38104" xr:uid="{00000000-0005-0000-0000-000077820000}"/>
    <cellStyle name="40% - Accent4 58 3 4" xfId="27012" xr:uid="{00000000-0005-0000-0000-000078820000}"/>
    <cellStyle name="40% - Accent4 58 4" xfId="2933" xr:uid="{00000000-0005-0000-0000-000079820000}"/>
    <cellStyle name="40% - Accent4 58 4 2" xfId="7516" xr:uid="{00000000-0005-0000-0000-00007A820000}"/>
    <cellStyle name="40% - Accent4 58 4 2 2" xfId="18613" xr:uid="{00000000-0005-0000-0000-00007B820000}"/>
    <cellStyle name="40% - Accent4 58 4 2 2 2" xfId="40877" xr:uid="{00000000-0005-0000-0000-00007C820000}"/>
    <cellStyle name="40% - Accent4 58 4 2 3" xfId="29785" xr:uid="{00000000-0005-0000-0000-00007D820000}"/>
    <cellStyle name="40% - Accent4 58 4 3" xfId="14030" xr:uid="{00000000-0005-0000-0000-00007E820000}"/>
    <cellStyle name="40% - Accent4 58 4 3 2" xfId="36295" xr:uid="{00000000-0005-0000-0000-00007F820000}"/>
    <cellStyle name="40% - Accent4 58 4 4" xfId="25203" xr:uid="{00000000-0005-0000-0000-000080820000}"/>
    <cellStyle name="40% - Accent4 58 5" xfId="5667" xr:uid="{00000000-0005-0000-0000-000081820000}"/>
    <cellStyle name="40% - Accent4 58 5 2" xfId="16764" xr:uid="{00000000-0005-0000-0000-000082820000}"/>
    <cellStyle name="40% - Accent4 58 5 2 2" xfId="39028" xr:uid="{00000000-0005-0000-0000-000083820000}"/>
    <cellStyle name="40% - Accent4 58 5 3" xfId="27936" xr:uid="{00000000-0005-0000-0000-000084820000}"/>
    <cellStyle name="40% - Accent4 58 6" xfId="12179" xr:uid="{00000000-0005-0000-0000-000085820000}"/>
    <cellStyle name="40% - Accent4 58 6 2" xfId="34445" xr:uid="{00000000-0005-0000-0000-000086820000}"/>
    <cellStyle name="40% - Accent4 58 7" xfId="23353" xr:uid="{00000000-0005-0000-0000-000087820000}"/>
    <cellStyle name="40% - Accent4 59" xfId="1083" xr:uid="{00000000-0005-0000-0000-000088820000}"/>
    <cellStyle name="40% - Accent4 59 2" xfId="2020" xr:uid="{00000000-0005-0000-0000-000089820000}"/>
    <cellStyle name="40% - Accent4 59 2 2" xfId="3831" xr:uid="{00000000-0005-0000-0000-00008A820000}"/>
    <cellStyle name="40% - Accent4 59 2 2 2" xfId="8414" xr:uid="{00000000-0005-0000-0000-00008B820000}"/>
    <cellStyle name="40% - Accent4 59 2 2 2 2" xfId="19511" xr:uid="{00000000-0005-0000-0000-00008C820000}"/>
    <cellStyle name="40% - Accent4 59 2 2 2 2 2" xfId="41775" xr:uid="{00000000-0005-0000-0000-00008D820000}"/>
    <cellStyle name="40% - Accent4 59 2 2 2 3" xfId="30683" xr:uid="{00000000-0005-0000-0000-00008E820000}"/>
    <cellStyle name="40% - Accent4 59 2 2 3" xfId="14928" xr:uid="{00000000-0005-0000-0000-00008F820000}"/>
    <cellStyle name="40% - Accent4 59 2 2 3 2" xfId="37193" xr:uid="{00000000-0005-0000-0000-000090820000}"/>
    <cellStyle name="40% - Accent4 59 2 2 4" xfId="26101" xr:uid="{00000000-0005-0000-0000-000091820000}"/>
    <cellStyle name="40% - Accent4 59 2 3" xfId="6605" xr:uid="{00000000-0005-0000-0000-000092820000}"/>
    <cellStyle name="40% - Accent4 59 2 3 2" xfId="17702" xr:uid="{00000000-0005-0000-0000-000093820000}"/>
    <cellStyle name="40% - Accent4 59 2 3 2 2" xfId="39966" xr:uid="{00000000-0005-0000-0000-000094820000}"/>
    <cellStyle name="40% - Accent4 59 2 3 3" xfId="28874" xr:uid="{00000000-0005-0000-0000-000095820000}"/>
    <cellStyle name="40% - Accent4 59 2 4" xfId="13118" xr:uid="{00000000-0005-0000-0000-000096820000}"/>
    <cellStyle name="40% - Accent4 59 2 4 2" xfId="35383" xr:uid="{00000000-0005-0000-0000-000097820000}"/>
    <cellStyle name="40% - Accent4 59 2 5" xfId="24291" xr:uid="{00000000-0005-0000-0000-000098820000}"/>
    <cellStyle name="40% - Accent4 59 3" xfId="4755" xr:uid="{00000000-0005-0000-0000-000099820000}"/>
    <cellStyle name="40% - Accent4 59 3 2" xfId="9338" xr:uid="{00000000-0005-0000-0000-00009A820000}"/>
    <cellStyle name="40% - Accent4 59 3 2 2" xfId="20435" xr:uid="{00000000-0005-0000-0000-00009B820000}"/>
    <cellStyle name="40% - Accent4 59 3 2 2 2" xfId="42699" xr:uid="{00000000-0005-0000-0000-00009C820000}"/>
    <cellStyle name="40% - Accent4 59 3 2 3" xfId="31607" xr:uid="{00000000-0005-0000-0000-00009D820000}"/>
    <cellStyle name="40% - Accent4 59 3 3" xfId="15852" xr:uid="{00000000-0005-0000-0000-00009E820000}"/>
    <cellStyle name="40% - Accent4 59 3 3 2" xfId="38117" xr:uid="{00000000-0005-0000-0000-00009F820000}"/>
    <cellStyle name="40% - Accent4 59 3 4" xfId="27025" xr:uid="{00000000-0005-0000-0000-0000A0820000}"/>
    <cellStyle name="40% - Accent4 59 4" xfId="2946" xr:uid="{00000000-0005-0000-0000-0000A1820000}"/>
    <cellStyle name="40% - Accent4 59 4 2" xfId="7529" xr:uid="{00000000-0005-0000-0000-0000A2820000}"/>
    <cellStyle name="40% - Accent4 59 4 2 2" xfId="18626" xr:uid="{00000000-0005-0000-0000-0000A3820000}"/>
    <cellStyle name="40% - Accent4 59 4 2 2 2" xfId="40890" xr:uid="{00000000-0005-0000-0000-0000A4820000}"/>
    <cellStyle name="40% - Accent4 59 4 2 3" xfId="29798" xr:uid="{00000000-0005-0000-0000-0000A5820000}"/>
    <cellStyle name="40% - Accent4 59 4 3" xfId="14043" xr:uid="{00000000-0005-0000-0000-0000A6820000}"/>
    <cellStyle name="40% - Accent4 59 4 3 2" xfId="36308" xr:uid="{00000000-0005-0000-0000-0000A7820000}"/>
    <cellStyle name="40% - Accent4 59 4 4" xfId="25216" xr:uid="{00000000-0005-0000-0000-0000A8820000}"/>
    <cellStyle name="40% - Accent4 59 5" xfId="5680" xr:uid="{00000000-0005-0000-0000-0000A9820000}"/>
    <cellStyle name="40% - Accent4 59 5 2" xfId="16777" xr:uid="{00000000-0005-0000-0000-0000AA820000}"/>
    <cellStyle name="40% - Accent4 59 5 2 2" xfId="39041" xr:uid="{00000000-0005-0000-0000-0000AB820000}"/>
    <cellStyle name="40% - Accent4 59 5 3" xfId="27949" xr:uid="{00000000-0005-0000-0000-0000AC820000}"/>
    <cellStyle name="40% - Accent4 59 6" xfId="12192" xr:uid="{00000000-0005-0000-0000-0000AD820000}"/>
    <cellStyle name="40% - Accent4 59 6 2" xfId="34458" xr:uid="{00000000-0005-0000-0000-0000AE820000}"/>
    <cellStyle name="40% - Accent4 59 7" xfId="23366" xr:uid="{00000000-0005-0000-0000-0000AF820000}"/>
    <cellStyle name="40% - Accent4 6" xfId="159" xr:uid="{00000000-0005-0000-0000-0000B0820000}"/>
    <cellStyle name="40% - Accent4 6 2" xfId="1324" xr:uid="{00000000-0005-0000-0000-0000B1820000}"/>
    <cellStyle name="40% - Accent4 6 2 2" xfId="3142" xr:uid="{00000000-0005-0000-0000-0000B2820000}"/>
    <cellStyle name="40% - Accent4 6 2 2 2" xfId="7725" xr:uid="{00000000-0005-0000-0000-0000B3820000}"/>
    <cellStyle name="40% - Accent4 6 2 2 2 2" xfId="18822" xr:uid="{00000000-0005-0000-0000-0000B4820000}"/>
    <cellStyle name="40% - Accent4 6 2 2 2 2 2" xfId="41086" xr:uid="{00000000-0005-0000-0000-0000B5820000}"/>
    <cellStyle name="40% - Accent4 6 2 2 2 3" xfId="29994" xr:uid="{00000000-0005-0000-0000-0000B6820000}"/>
    <cellStyle name="40% - Accent4 6 2 2 3" xfId="14239" xr:uid="{00000000-0005-0000-0000-0000B7820000}"/>
    <cellStyle name="40% - Accent4 6 2 2 3 2" xfId="36504" xr:uid="{00000000-0005-0000-0000-0000B8820000}"/>
    <cellStyle name="40% - Accent4 6 2 2 4" xfId="25412" xr:uid="{00000000-0005-0000-0000-0000B9820000}"/>
    <cellStyle name="40% - Accent4 6 2 3" xfId="5916" xr:uid="{00000000-0005-0000-0000-0000BA820000}"/>
    <cellStyle name="40% - Accent4 6 2 3 2" xfId="17013" xr:uid="{00000000-0005-0000-0000-0000BB820000}"/>
    <cellStyle name="40% - Accent4 6 2 3 2 2" xfId="39277" xr:uid="{00000000-0005-0000-0000-0000BC820000}"/>
    <cellStyle name="40% - Accent4 6 2 3 3" xfId="28185" xr:uid="{00000000-0005-0000-0000-0000BD820000}"/>
    <cellStyle name="40% - Accent4 6 2 4" xfId="12429" xr:uid="{00000000-0005-0000-0000-0000BE820000}"/>
    <cellStyle name="40% - Accent4 6 2 4 2" xfId="34694" xr:uid="{00000000-0005-0000-0000-0000BF820000}"/>
    <cellStyle name="40% - Accent4 6 2 5" xfId="23602" xr:uid="{00000000-0005-0000-0000-0000C0820000}"/>
    <cellStyle name="40% - Accent4 6 3" xfId="4066" xr:uid="{00000000-0005-0000-0000-0000C1820000}"/>
    <cellStyle name="40% - Accent4 6 3 2" xfId="8649" xr:uid="{00000000-0005-0000-0000-0000C2820000}"/>
    <cellStyle name="40% - Accent4 6 3 2 2" xfId="19746" xr:uid="{00000000-0005-0000-0000-0000C3820000}"/>
    <cellStyle name="40% - Accent4 6 3 2 2 2" xfId="42010" xr:uid="{00000000-0005-0000-0000-0000C4820000}"/>
    <cellStyle name="40% - Accent4 6 3 2 3" xfId="30918" xr:uid="{00000000-0005-0000-0000-0000C5820000}"/>
    <cellStyle name="40% - Accent4 6 3 3" xfId="15163" xr:uid="{00000000-0005-0000-0000-0000C6820000}"/>
    <cellStyle name="40% - Accent4 6 3 3 2" xfId="37428" xr:uid="{00000000-0005-0000-0000-0000C7820000}"/>
    <cellStyle name="40% - Accent4 6 3 4" xfId="26336" xr:uid="{00000000-0005-0000-0000-0000C8820000}"/>
    <cellStyle name="40% - Accent4 6 4" xfId="2257" xr:uid="{00000000-0005-0000-0000-0000C9820000}"/>
    <cellStyle name="40% - Accent4 6 4 2" xfId="6840" xr:uid="{00000000-0005-0000-0000-0000CA820000}"/>
    <cellStyle name="40% - Accent4 6 4 2 2" xfId="17937" xr:uid="{00000000-0005-0000-0000-0000CB820000}"/>
    <cellStyle name="40% - Accent4 6 4 2 2 2" xfId="40201" xr:uid="{00000000-0005-0000-0000-0000CC820000}"/>
    <cellStyle name="40% - Accent4 6 4 2 3" xfId="29109" xr:uid="{00000000-0005-0000-0000-0000CD820000}"/>
    <cellStyle name="40% - Accent4 6 4 3" xfId="13354" xr:uid="{00000000-0005-0000-0000-0000CE820000}"/>
    <cellStyle name="40% - Accent4 6 4 3 2" xfId="35619" xr:uid="{00000000-0005-0000-0000-0000CF820000}"/>
    <cellStyle name="40% - Accent4 6 4 4" xfId="24527" xr:uid="{00000000-0005-0000-0000-0000D0820000}"/>
    <cellStyle name="40% - Accent4 6 5" xfId="4991" xr:uid="{00000000-0005-0000-0000-0000D1820000}"/>
    <cellStyle name="40% - Accent4 6 5 2" xfId="16088" xr:uid="{00000000-0005-0000-0000-0000D2820000}"/>
    <cellStyle name="40% - Accent4 6 5 2 2" xfId="38352" xr:uid="{00000000-0005-0000-0000-0000D3820000}"/>
    <cellStyle name="40% - Accent4 6 5 3" xfId="27260" xr:uid="{00000000-0005-0000-0000-0000D4820000}"/>
    <cellStyle name="40% - Accent4 6 6" xfId="400" xr:uid="{00000000-0005-0000-0000-0000D5820000}"/>
    <cellStyle name="40% - Accent4 6 6 2" xfId="11516" xr:uid="{00000000-0005-0000-0000-0000D6820000}"/>
    <cellStyle name="40% - Accent4 6 6 2 2" xfId="33782" xr:uid="{00000000-0005-0000-0000-0000D7820000}"/>
    <cellStyle name="40% - Accent4 6 6 3" xfId="22690" xr:uid="{00000000-0005-0000-0000-0000D8820000}"/>
    <cellStyle name="40% - Accent4 6 7" xfId="11280" xr:uid="{00000000-0005-0000-0000-0000D9820000}"/>
    <cellStyle name="40% - Accent4 6 7 2" xfId="33546" xr:uid="{00000000-0005-0000-0000-0000DA820000}"/>
    <cellStyle name="40% - Accent4 6 8" xfId="22454" xr:uid="{00000000-0005-0000-0000-0000DB820000}"/>
    <cellStyle name="40% - Accent4 60" xfId="1096" xr:uid="{00000000-0005-0000-0000-0000DC820000}"/>
    <cellStyle name="40% - Accent4 60 2" xfId="2033" xr:uid="{00000000-0005-0000-0000-0000DD820000}"/>
    <cellStyle name="40% - Accent4 60 2 2" xfId="3844" xr:uid="{00000000-0005-0000-0000-0000DE820000}"/>
    <cellStyle name="40% - Accent4 60 2 2 2" xfId="8427" xr:uid="{00000000-0005-0000-0000-0000DF820000}"/>
    <cellStyle name="40% - Accent4 60 2 2 2 2" xfId="19524" xr:uid="{00000000-0005-0000-0000-0000E0820000}"/>
    <cellStyle name="40% - Accent4 60 2 2 2 2 2" xfId="41788" xr:uid="{00000000-0005-0000-0000-0000E1820000}"/>
    <cellStyle name="40% - Accent4 60 2 2 2 3" xfId="30696" xr:uid="{00000000-0005-0000-0000-0000E2820000}"/>
    <cellStyle name="40% - Accent4 60 2 2 3" xfId="14941" xr:uid="{00000000-0005-0000-0000-0000E3820000}"/>
    <cellStyle name="40% - Accent4 60 2 2 3 2" xfId="37206" xr:uid="{00000000-0005-0000-0000-0000E4820000}"/>
    <cellStyle name="40% - Accent4 60 2 2 4" xfId="26114" xr:uid="{00000000-0005-0000-0000-0000E5820000}"/>
    <cellStyle name="40% - Accent4 60 2 3" xfId="6618" xr:uid="{00000000-0005-0000-0000-0000E6820000}"/>
    <cellStyle name="40% - Accent4 60 2 3 2" xfId="17715" xr:uid="{00000000-0005-0000-0000-0000E7820000}"/>
    <cellStyle name="40% - Accent4 60 2 3 2 2" xfId="39979" xr:uid="{00000000-0005-0000-0000-0000E8820000}"/>
    <cellStyle name="40% - Accent4 60 2 3 3" xfId="28887" xr:uid="{00000000-0005-0000-0000-0000E9820000}"/>
    <cellStyle name="40% - Accent4 60 2 4" xfId="13131" xr:uid="{00000000-0005-0000-0000-0000EA820000}"/>
    <cellStyle name="40% - Accent4 60 2 4 2" xfId="35396" xr:uid="{00000000-0005-0000-0000-0000EB820000}"/>
    <cellStyle name="40% - Accent4 60 2 5" xfId="24304" xr:uid="{00000000-0005-0000-0000-0000EC820000}"/>
    <cellStyle name="40% - Accent4 60 3" xfId="4768" xr:uid="{00000000-0005-0000-0000-0000ED820000}"/>
    <cellStyle name="40% - Accent4 60 3 2" xfId="9351" xr:uid="{00000000-0005-0000-0000-0000EE820000}"/>
    <cellStyle name="40% - Accent4 60 3 2 2" xfId="20448" xr:uid="{00000000-0005-0000-0000-0000EF820000}"/>
    <cellStyle name="40% - Accent4 60 3 2 2 2" xfId="42712" xr:uid="{00000000-0005-0000-0000-0000F0820000}"/>
    <cellStyle name="40% - Accent4 60 3 2 3" xfId="31620" xr:uid="{00000000-0005-0000-0000-0000F1820000}"/>
    <cellStyle name="40% - Accent4 60 3 3" xfId="15865" xr:uid="{00000000-0005-0000-0000-0000F2820000}"/>
    <cellStyle name="40% - Accent4 60 3 3 2" xfId="38130" xr:uid="{00000000-0005-0000-0000-0000F3820000}"/>
    <cellStyle name="40% - Accent4 60 3 4" xfId="27038" xr:uid="{00000000-0005-0000-0000-0000F4820000}"/>
    <cellStyle name="40% - Accent4 60 4" xfId="2959" xr:uid="{00000000-0005-0000-0000-0000F5820000}"/>
    <cellStyle name="40% - Accent4 60 4 2" xfId="7542" xr:uid="{00000000-0005-0000-0000-0000F6820000}"/>
    <cellStyle name="40% - Accent4 60 4 2 2" xfId="18639" xr:uid="{00000000-0005-0000-0000-0000F7820000}"/>
    <cellStyle name="40% - Accent4 60 4 2 2 2" xfId="40903" xr:uid="{00000000-0005-0000-0000-0000F8820000}"/>
    <cellStyle name="40% - Accent4 60 4 2 3" xfId="29811" xr:uid="{00000000-0005-0000-0000-0000F9820000}"/>
    <cellStyle name="40% - Accent4 60 4 3" xfId="14056" xr:uid="{00000000-0005-0000-0000-0000FA820000}"/>
    <cellStyle name="40% - Accent4 60 4 3 2" xfId="36321" xr:uid="{00000000-0005-0000-0000-0000FB820000}"/>
    <cellStyle name="40% - Accent4 60 4 4" xfId="25229" xr:uid="{00000000-0005-0000-0000-0000FC820000}"/>
    <cellStyle name="40% - Accent4 60 5" xfId="5693" xr:uid="{00000000-0005-0000-0000-0000FD820000}"/>
    <cellStyle name="40% - Accent4 60 5 2" xfId="16790" xr:uid="{00000000-0005-0000-0000-0000FE820000}"/>
    <cellStyle name="40% - Accent4 60 5 2 2" xfId="39054" xr:uid="{00000000-0005-0000-0000-0000FF820000}"/>
    <cellStyle name="40% - Accent4 60 5 3" xfId="27962" xr:uid="{00000000-0005-0000-0000-000000830000}"/>
    <cellStyle name="40% - Accent4 60 6" xfId="12205" xr:uid="{00000000-0005-0000-0000-000001830000}"/>
    <cellStyle name="40% - Accent4 60 6 2" xfId="34471" xr:uid="{00000000-0005-0000-0000-000002830000}"/>
    <cellStyle name="40% - Accent4 60 7" xfId="23379" xr:uid="{00000000-0005-0000-0000-000003830000}"/>
    <cellStyle name="40% - Accent4 61" xfId="1109" xr:uid="{00000000-0005-0000-0000-000004830000}"/>
    <cellStyle name="40% - Accent4 61 2" xfId="2046" xr:uid="{00000000-0005-0000-0000-000005830000}"/>
    <cellStyle name="40% - Accent4 61 2 2" xfId="3857" xr:uid="{00000000-0005-0000-0000-000006830000}"/>
    <cellStyle name="40% - Accent4 61 2 2 2" xfId="8440" xr:uid="{00000000-0005-0000-0000-000007830000}"/>
    <cellStyle name="40% - Accent4 61 2 2 2 2" xfId="19537" xr:uid="{00000000-0005-0000-0000-000008830000}"/>
    <cellStyle name="40% - Accent4 61 2 2 2 2 2" xfId="41801" xr:uid="{00000000-0005-0000-0000-000009830000}"/>
    <cellStyle name="40% - Accent4 61 2 2 2 3" xfId="30709" xr:uid="{00000000-0005-0000-0000-00000A830000}"/>
    <cellStyle name="40% - Accent4 61 2 2 3" xfId="14954" xr:uid="{00000000-0005-0000-0000-00000B830000}"/>
    <cellStyle name="40% - Accent4 61 2 2 3 2" xfId="37219" xr:uid="{00000000-0005-0000-0000-00000C830000}"/>
    <cellStyle name="40% - Accent4 61 2 2 4" xfId="26127" xr:uid="{00000000-0005-0000-0000-00000D830000}"/>
    <cellStyle name="40% - Accent4 61 2 3" xfId="6631" xr:uid="{00000000-0005-0000-0000-00000E830000}"/>
    <cellStyle name="40% - Accent4 61 2 3 2" xfId="17728" xr:uid="{00000000-0005-0000-0000-00000F830000}"/>
    <cellStyle name="40% - Accent4 61 2 3 2 2" xfId="39992" xr:uid="{00000000-0005-0000-0000-000010830000}"/>
    <cellStyle name="40% - Accent4 61 2 3 3" xfId="28900" xr:uid="{00000000-0005-0000-0000-000011830000}"/>
    <cellStyle name="40% - Accent4 61 2 4" xfId="13144" xr:uid="{00000000-0005-0000-0000-000012830000}"/>
    <cellStyle name="40% - Accent4 61 2 4 2" xfId="35409" xr:uid="{00000000-0005-0000-0000-000013830000}"/>
    <cellStyle name="40% - Accent4 61 2 5" xfId="24317" xr:uid="{00000000-0005-0000-0000-000014830000}"/>
    <cellStyle name="40% - Accent4 61 3" xfId="4781" xr:uid="{00000000-0005-0000-0000-000015830000}"/>
    <cellStyle name="40% - Accent4 61 3 2" xfId="9364" xr:uid="{00000000-0005-0000-0000-000016830000}"/>
    <cellStyle name="40% - Accent4 61 3 2 2" xfId="20461" xr:uid="{00000000-0005-0000-0000-000017830000}"/>
    <cellStyle name="40% - Accent4 61 3 2 2 2" xfId="42725" xr:uid="{00000000-0005-0000-0000-000018830000}"/>
    <cellStyle name="40% - Accent4 61 3 2 3" xfId="31633" xr:uid="{00000000-0005-0000-0000-000019830000}"/>
    <cellStyle name="40% - Accent4 61 3 3" xfId="15878" xr:uid="{00000000-0005-0000-0000-00001A830000}"/>
    <cellStyle name="40% - Accent4 61 3 3 2" xfId="38143" xr:uid="{00000000-0005-0000-0000-00001B830000}"/>
    <cellStyle name="40% - Accent4 61 3 4" xfId="27051" xr:uid="{00000000-0005-0000-0000-00001C830000}"/>
    <cellStyle name="40% - Accent4 61 4" xfId="2972" xr:uid="{00000000-0005-0000-0000-00001D830000}"/>
    <cellStyle name="40% - Accent4 61 4 2" xfId="7555" xr:uid="{00000000-0005-0000-0000-00001E830000}"/>
    <cellStyle name="40% - Accent4 61 4 2 2" xfId="18652" xr:uid="{00000000-0005-0000-0000-00001F830000}"/>
    <cellStyle name="40% - Accent4 61 4 2 2 2" xfId="40916" xr:uid="{00000000-0005-0000-0000-000020830000}"/>
    <cellStyle name="40% - Accent4 61 4 2 3" xfId="29824" xr:uid="{00000000-0005-0000-0000-000021830000}"/>
    <cellStyle name="40% - Accent4 61 4 3" xfId="14069" xr:uid="{00000000-0005-0000-0000-000022830000}"/>
    <cellStyle name="40% - Accent4 61 4 3 2" xfId="36334" xr:uid="{00000000-0005-0000-0000-000023830000}"/>
    <cellStyle name="40% - Accent4 61 4 4" xfId="25242" xr:uid="{00000000-0005-0000-0000-000024830000}"/>
    <cellStyle name="40% - Accent4 61 5" xfId="5706" xr:uid="{00000000-0005-0000-0000-000025830000}"/>
    <cellStyle name="40% - Accent4 61 5 2" xfId="16803" xr:uid="{00000000-0005-0000-0000-000026830000}"/>
    <cellStyle name="40% - Accent4 61 5 2 2" xfId="39067" xr:uid="{00000000-0005-0000-0000-000027830000}"/>
    <cellStyle name="40% - Accent4 61 5 3" xfId="27975" xr:uid="{00000000-0005-0000-0000-000028830000}"/>
    <cellStyle name="40% - Accent4 61 6" xfId="12218" xr:uid="{00000000-0005-0000-0000-000029830000}"/>
    <cellStyle name="40% - Accent4 61 6 2" xfId="34484" xr:uid="{00000000-0005-0000-0000-00002A830000}"/>
    <cellStyle name="40% - Accent4 61 7" xfId="23392" xr:uid="{00000000-0005-0000-0000-00002B830000}"/>
    <cellStyle name="40% - Accent4 62" xfId="1122" xr:uid="{00000000-0005-0000-0000-00002C830000}"/>
    <cellStyle name="40% - Accent4 62 2" xfId="2059" xr:uid="{00000000-0005-0000-0000-00002D830000}"/>
    <cellStyle name="40% - Accent4 62 2 2" xfId="3870" xr:uid="{00000000-0005-0000-0000-00002E830000}"/>
    <cellStyle name="40% - Accent4 62 2 2 2" xfId="8453" xr:uid="{00000000-0005-0000-0000-00002F830000}"/>
    <cellStyle name="40% - Accent4 62 2 2 2 2" xfId="19550" xr:uid="{00000000-0005-0000-0000-000030830000}"/>
    <cellStyle name="40% - Accent4 62 2 2 2 2 2" xfId="41814" xr:uid="{00000000-0005-0000-0000-000031830000}"/>
    <cellStyle name="40% - Accent4 62 2 2 2 3" xfId="30722" xr:uid="{00000000-0005-0000-0000-000032830000}"/>
    <cellStyle name="40% - Accent4 62 2 2 3" xfId="14967" xr:uid="{00000000-0005-0000-0000-000033830000}"/>
    <cellStyle name="40% - Accent4 62 2 2 3 2" xfId="37232" xr:uid="{00000000-0005-0000-0000-000034830000}"/>
    <cellStyle name="40% - Accent4 62 2 2 4" xfId="26140" xr:uid="{00000000-0005-0000-0000-000035830000}"/>
    <cellStyle name="40% - Accent4 62 2 3" xfId="6644" xr:uid="{00000000-0005-0000-0000-000036830000}"/>
    <cellStyle name="40% - Accent4 62 2 3 2" xfId="17741" xr:uid="{00000000-0005-0000-0000-000037830000}"/>
    <cellStyle name="40% - Accent4 62 2 3 2 2" xfId="40005" xr:uid="{00000000-0005-0000-0000-000038830000}"/>
    <cellStyle name="40% - Accent4 62 2 3 3" xfId="28913" xr:uid="{00000000-0005-0000-0000-000039830000}"/>
    <cellStyle name="40% - Accent4 62 2 4" xfId="13157" xr:uid="{00000000-0005-0000-0000-00003A830000}"/>
    <cellStyle name="40% - Accent4 62 2 4 2" xfId="35422" xr:uid="{00000000-0005-0000-0000-00003B830000}"/>
    <cellStyle name="40% - Accent4 62 2 5" xfId="24330" xr:uid="{00000000-0005-0000-0000-00003C830000}"/>
    <cellStyle name="40% - Accent4 62 3" xfId="4794" xr:uid="{00000000-0005-0000-0000-00003D830000}"/>
    <cellStyle name="40% - Accent4 62 3 2" xfId="9377" xr:uid="{00000000-0005-0000-0000-00003E830000}"/>
    <cellStyle name="40% - Accent4 62 3 2 2" xfId="20474" xr:uid="{00000000-0005-0000-0000-00003F830000}"/>
    <cellStyle name="40% - Accent4 62 3 2 2 2" xfId="42738" xr:uid="{00000000-0005-0000-0000-000040830000}"/>
    <cellStyle name="40% - Accent4 62 3 2 3" xfId="31646" xr:uid="{00000000-0005-0000-0000-000041830000}"/>
    <cellStyle name="40% - Accent4 62 3 3" xfId="15891" xr:uid="{00000000-0005-0000-0000-000042830000}"/>
    <cellStyle name="40% - Accent4 62 3 3 2" xfId="38156" xr:uid="{00000000-0005-0000-0000-000043830000}"/>
    <cellStyle name="40% - Accent4 62 3 4" xfId="27064" xr:uid="{00000000-0005-0000-0000-000044830000}"/>
    <cellStyle name="40% - Accent4 62 4" xfId="2985" xr:uid="{00000000-0005-0000-0000-000045830000}"/>
    <cellStyle name="40% - Accent4 62 4 2" xfId="7568" xr:uid="{00000000-0005-0000-0000-000046830000}"/>
    <cellStyle name="40% - Accent4 62 4 2 2" xfId="18665" xr:uid="{00000000-0005-0000-0000-000047830000}"/>
    <cellStyle name="40% - Accent4 62 4 2 2 2" xfId="40929" xr:uid="{00000000-0005-0000-0000-000048830000}"/>
    <cellStyle name="40% - Accent4 62 4 2 3" xfId="29837" xr:uid="{00000000-0005-0000-0000-000049830000}"/>
    <cellStyle name="40% - Accent4 62 4 3" xfId="14082" xr:uid="{00000000-0005-0000-0000-00004A830000}"/>
    <cellStyle name="40% - Accent4 62 4 3 2" xfId="36347" xr:uid="{00000000-0005-0000-0000-00004B830000}"/>
    <cellStyle name="40% - Accent4 62 4 4" xfId="25255" xr:uid="{00000000-0005-0000-0000-00004C830000}"/>
    <cellStyle name="40% - Accent4 62 5" xfId="5719" xr:uid="{00000000-0005-0000-0000-00004D830000}"/>
    <cellStyle name="40% - Accent4 62 5 2" xfId="16816" xr:uid="{00000000-0005-0000-0000-00004E830000}"/>
    <cellStyle name="40% - Accent4 62 5 2 2" xfId="39080" xr:uid="{00000000-0005-0000-0000-00004F830000}"/>
    <cellStyle name="40% - Accent4 62 5 3" xfId="27988" xr:uid="{00000000-0005-0000-0000-000050830000}"/>
    <cellStyle name="40% - Accent4 62 6" xfId="12231" xr:uid="{00000000-0005-0000-0000-000051830000}"/>
    <cellStyle name="40% - Accent4 62 6 2" xfId="34497" xr:uid="{00000000-0005-0000-0000-000052830000}"/>
    <cellStyle name="40% - Accent4 62 7" xfId="23405" xr:uid="{00000000-0005-0000-0000-000053830000}"/>
    <cellStyle name="40% - Accent4 63" xfId="1135" xr:uid="{00000000-0005-0000-0000-000054830000}"/>
    <cellStyle name="40% - Accent4 63 2" xfId="2072" xr:uid="{00000000-0005-0000-0000-000055830000}"/>
    <cellStyle name="40% - Accent4 63 2 2" xfId="3883" xr:uid="{00000000-0005-0000-0000-000056830000}"/>
    <cellStyle name="40% - Accent4 63 2 2 2" xfId="8466" xr:uid="{00000000-0005-0000-0000-000057830000}"/>
    <cellStyle name="40% - Accent4 63 2 2 2 2" xfId="19563" xr:uid="{00000000-0005-0000-0000-000058830000}"/>
    <cellStyle name="40% - Accent4 63 2 2 2 2 2" xfId="41827" xr:uid="{00000000-0005-0000-0000-000059830000}"/>
    <cellStyle name="40% - Accent4 63 2 2 2 3" xfId="30735" xr:uid="{00000000-0005-0000-0000-00005A830000}"/>
    <cellStyle name="40% - Accent4 63 2 2 3" xfId="14980" xr:uid="{00000000-0005-0000-0000-00005B830000}"/>
    <cellStyle name="40% - Accent4 63 2 2 3 2" xfId="37245" xr:uid="{00000000-0005-0000-0000-00005C830000}"/>
    <cellStyle name="40% - Accent4 63 2 2 4" xfId="26153" xr:uid="{00000000-0005-0000-0000-00005D830000}"/>
    <cellStyle name="40% - Accent4 63 2 3" xfId="6657" xr:uid="{00000000-0005-0000-0000-00005E830000}"/>
    <cellStyle name="40% - Accent4 63 2 3 2" xfId="17754" xr:uid="{00000000-0005-0000-0000-00005F830000}"/>
    <cellStyle name="40% - Accent4 63 2 3 2 2" xfId="40018" xr:uid="{00000000-0005-0000-0000-000060830000}"/>
    <cellStyle name="40% - Accent4 63 2 3 3" xfId="28926" xr:uid="{00000000-0005-0000-0000-000061830000}"/>
    <cellStyle name="40% - Accent4 63 2 4" xfId="13170" xr:uid="{00000000-0005-0000-0000-000062830000}"/>
    <cellStyle name="40% - Accent4 63 2 4 2" xfId="35435" xr:uid="{00000000-0005-0000-0000-000063830000}"/>
    <cellStyle name="40% - Accent4 63 2 5" xfId="24343" xr:uid="{00000000-0005-0000-0000-000064830000}"/>
    <cellStyle name="40% - Accent4 63 3" xfId="4807" xr:uid="{00000000-0005-0000-0000-000065830000}"/>
    <cellStyle name="40% - Accent4 63 3 2" xfId="9390" xr:uid="{00000000-0005-0000-0000-000066830000}"/>
    <cellStyle name="40% - Accent4 63 3 2 2" xfId="20487" xr:uid="{00000000-0005-0000-0000-000067830000}"/>
    <cellStyle name="40% - Accent4 63 3 2 2 2" xfId="42751" xr:uid="{00000000-0005-0000-0000-000068830000}"/>
    <cellStyle name="40% - Accent4 63 3 2 3" xfId="31659" xr:uid="{00000000-0005-0000-0000-000069830000}"/>
    <cellStyle name="40% - Accent4 63 3 3" xfId="15904" xr:uid="{00000000-0005-0000-0000-00006A830000}"/>
    <cellStyle name="40% - Accent4 63 3 3 2" xfId="38169" xr:uid="{00000000-0005-0000-0000-00006B830000}"/>
    <cellStyle name="40% - Accent4 63 3 4" xfId="27077" xr:uid="{00000000-0005-0000-0000-00006C830000}"/>
    <cellStyle name="40% - Accent4 63 4" xfId="2998" xr:uid="{00000000-0005-0000-0000-00006D830000}"/>
    <cellStyle name="40% - Accent4 63 4 2" xfId="7581" xr:uid="{00000000-0005-0000-0000-00006E830000}"/>
    <cellStyle name="40% - Accent4 63 4 2 2" xfId="18678" xr:uid="{00000000-0005-0000-0000-00006F830000}"/>
    <cellStyle name="40% - Accent4 63 4 2 2 2" xfId="40942" xr:uid="{00000000-0005-0000-0000-000070830000}"/>
    <cellStyle name="40% - Accent4 63 4 2 3" xfId="29850" xr:uid="{00000000-0005-0000-0000-000071830000}"/>
    <cellStyle name="40% - Accent4 63 4 3" xfId="14095" xr:uid="{00000000-0005-0000-0000-000072830000}"/>
    <cellStyle name="40% - Accent4 63 4 3 2" xfId="36360" xr:uid="{00000000-0005-0000-0000-000073830000}"/>
    <cellStyle name="40% - Accent4 63 4 4" xfId="25268" xr:uid="{00000000-0005-0000-0000-000074830000}"/>
    <cellStyle name="40% - Accent4 63 5" xfId="5732" xr:uid="{00000000-0005-0000-0000-000075830000}"/>
    <cellStyle name="40% - Accent4 63 5 2" xfId="16829" xr:uid="{00000000-0005-0000-0000-000076830000}"/>
    <cellStyle name="40% - Accent4 63 5 2 2" xfId="39093" xr:uid="{00000000-0005-0000-0000-000077830000}"/>
    <cellStyle name="40% - Accent4 63 5 3" xfId="28001" xr:uid="{00000000-0005-0000-0000-000078830000}"/>
    <cellStyle name="40% - Accent4 63 6" xfId="12244" xr:uid="{00000000-0005-0000-0000-000079830000}"/>
    <cellStyle name="40% - Accent4 63 6 2" xfId="34510" xr:uid="{00000000-0005-0000-0000-00007A830000}"/>
    <cellStyle name="40% - Accent4 63 7" xfId="23418" xr:uid="{00000000-0005-0000-0000-00007B830000}"/>
    <cellStyle name="40% - Accent4 64" xfId="1150" xr:uid="{00000000-0005-0000-0000-00007C830000}"/>
    <cellStyle name="40% - Accent4 64 2" xfId="2087" xr:uid="{00000000-0005-0000-0000-00007D830000}"/>
    <cellStyle name="40% - Accent4 64 2 2" xfId="3896" xr:uid="{00000000-0005-0000-0000-00007E830000}"/>
    <cellStyle name="40% - Accent4 64 2 2 2" xfId="8479" xr:uid="{00000000-0005-0000-0000-00007F830000}"/>
    <cellStyle name="40% - Accent4 64 2 2 2 2" xfId="19576" xr:uid="{00000000-0005-0000-0000-000080830000}"/>
    <cellStyle name="40% - Accent4 64 2 2 2 2 2" xfId="41840" xr:uid="{00000000-0005-0000-0000-000081830000}"/>
    <cellStyle name="40% - Accent4 64 2 2 2 3" xfId="30748" xr:uid="{00000000-0005-0000-0000-000082830000}"/>
    <cellStyle name="40% - Accent4 64 2 2 3" xfId="14993" xr:uid="{00000000-0005-0000-0000-000083830000}"/>
    <cellStyle name="40% - Accent4 64 2 2 3 2" xfId="37258" xr:uid="{00000000-0005-0000-0000-000084830000}"/>
    <cellStyle name="40% - Accent4 64 2 2 4" xfId="26166" xr:uid="{00000000-0005-0000-0000-000085830000}"/>
    <cellStyle name="40% - Accent4 64 2 3" xfId="6670" xr:uid="{00000000-0005-0000-0000-000086830000}"/>
    <cellStyle name="40% - Accent4 64 2 3 2" xfId="17767" xr:uid="{00000000-0005-0000-0000-000087830000}"/>
    <cellStyle name="40% - Accent4 64 2 3 2 2" xfId="40031" xr:uid="{00000000-0005-0000-0000-000088830000}"/>
    <cellStyle name="40% - Accent4 64 2 3 3" xfId="28939" xr:uid="{00000000-0005-0000-0000-000089830000}"/>
    <cellStyle name="40% - Accent4 64 2 4" xfId="13184" xr:uid="{00000000-0005-0000-0000-00008A830000}"/>
    <cellStyle name="40% - Accent4 64 2 4 2" xfId="35449" xr:uid="{00000000-0005-0000-0000-00008B830000}"/>
    <cellStyle name="40% - Accent4 64 2 5" xfId="24357" xr:uid="{00000000-0005-0000-0000-00008C830000}"/>
    <cellStyle name="40% - Accent4 64 3" xfId="4820" xr:uid="{00000000-0005-0000-0000-00008D830000}"/>
    <cellStyle name="40% - Accent4 64 3 2" xfId="9403" xr:uid="{00000000-0005-0000-0000-00008E830000}"/>
    <cellStyle name="40% - Accent4 64 3 2 2" xfId="20500" xr:uid="{00000000-0005-0000-0000-00008F830000}"/>
    <cellStyle name="40% - Accent4 64 3 2 2 2" xfId="42764" xr:uid="{00000000-0005-0000-0000-000090830000}"/>
    <cellStyle name="40% - Accent4 64 3 2 3" xfId="31672" xr:uid="{00000000-0005-0000-0000-000091830000}"/>
    <cellStyle name="40% - Accent4 64 3 3" xfId="15917" xr:uid="{00000000-0005-0000-0000-000092830000}"/>
    <cellStyle name="40% - Accent4 64 3 3 2" xfId="38182" xr:uid="{00000000-0005-0000-0000-000093830000}"/>
    <cellStyle name="40% - Accent4 64 3 4" xfId="27090" xr:uid="{00000000-0005-0000-0000-000094830000}"/>
    <cellStyle name="40% - Accent4 64 4" xfId="3011" xr:uid="{00000000-0005-0000-0000-000095830000}"/>
    <cellStyle name="40% - Accent4 64 4 2" xfId="7594" xr:uid="{00000000-0005-0000-0000-000096830000}"/>
    <cellStyle name="40% - Accent4 64 4 2 2" xfId="18691" xr:uid="{00000000-0005-0000-0000-000097830000}"/>
    <cellStyle name="40% - Accent4 64 4 2 2 2" xfId="40955" xr:uid="{00000000-0005-0000-0000-000098830000}"/>
    <cellStyle name="40% - Accent4 64 4 2 3" xfId="29863" xr:uid="{00000000-0005-0000-0000-000099830000}"/>
    <cellStyle name="40% - Accent4 64 4 3" xfId="14108" xr:uid="{00000000-0005-0000-0000-00009A830000}"/>
    <cellStyle name="40% - Accent4 64 4 3 2" xfId="36373" xr:uid="{00000000-0005-0000-0000-00009B830000}"/>
    <cellStyle name="40% - Accent4 64 4 4" xfId="25281" xr:uid="{00000000-0005-0000-0000-00009C830000}"/>
    <cellStyle name="40% - Accent4 64 5" xfId="5746" xr:uid="{00000000-0005-0000-0000-00009D830000}"/>
    <cellStyle name="40% - Accent4 64 5 2" xfId="16843" xr:uid="{00000000-0005-0000-0000-00009E830000}"/>
    <cellStyle name="40% - Accent4 64 5 2 2" xfId="39107" xr:uid="{00000000-0005-0000-0000-00009F830000}"/>
    <cellStyle name="40% - Accent4 64 5 3" xfId="28015" xr:uid="{00000000-0005-0000-0000-0000A0830000}"/>
    <cellStyle name="40% - Accent4 64 6" xfId="12258" xr:uid="{00000000-0005-0000-0000-0000A1830000}"/>
    <cellStyle name="40% - Accent4 64 6 2" xfId="34524" xr:uid="{00000000-0005-0000-0000-0000A2830000}"/>
    <cellStyle name="40% - Accent4 64 7" xfId="23432" xr:uid="{00000000-0005-0000-0000-0000A3830000}"/>
    <cellStyle name="40% - Accent4 65" xfId="1163" xr:uid="{00000000-0005-0000-0000-0000A4830000}"/>
    <cellStyle name="40% - Accent4 65 2" xfId="2100" xr:uid="{00000000-0005-0000-0000-0000A5830000}"/>
    <cellStyle name="40% - Accent4 65 2 2" xfId="3909" xr:uid="{00000000-0005-0000-0000-0000A6830000}"/>
    <cellStyle name="40% - Accent4 65 2 2 2" xfId="8492" xr:uid="{00000000-0005-0000-0000-0000A7830000}"/>
    <cellStyle name="40% - Accent4 65 2 2 2 2" xfId="19589" xr:uid="{00000000-0005-0000-0000-0000A8830000}"/>
    <cellStyle name="40% - Accent4 65 2 2 2 2 2" xfId="41853" xr:uid="{00000000-0005-0000-0000-0000A9830000}"/>
    <cellStyle name="40% - Accent4 65 2 2 2 3" xfId="30761" xr:uid="{00000000-0005-0000-0000-0000AA830000}"/>
    <cellStyle name="40% - Accent4 65 2 2 3" xfId="15006" xr:uid="{00000000-0005-0000-0000-0000AB830000}"/>
    <cellStyle name="40% - Accent4 65 2 2 3 2" xfId="37271" xr:uid="{00000000-0005-0000-0000-0000AC830000}"/>
    <cellStyle name="40% - Accent4 65 2 2 4" xfId="26179" xr:uid="{00000000-0005-0000-0000-0000AD830000}"/>
    <cellStyle name="40% - Accent4 65 2 3" xfId="6683" xr:uid="{00000000-0005-0000-0000-0000AE830000}"/>
    <cellStyle name="40% - Accent4 65 2 3 2" xfId="17780" xr:uid="{00000000-0005-0000-0000-0000AF830000}"/>
    <cellStyle name="40% - Accent4 65 2 3 2 2" xfId="40044" xr:uid="{00000000-0005-0000-0000-0000B0830000}"/>
    <cellStyle name="40% - Accent4 65 2 3 3" xfId="28952" xr:uid="{00000000-0005-0000-0000-0000B1830000}"/>
    <cellStyle name="40% - Accent4 65 2 4" xfId="13197" xr:uid="{00000000-0005-0000-0000-0000B2830000}"/>
    <cellStyle name="40% - Accent4 65 2 4 2" xfId="35462" xr:uid="{00000000-0005-0000-0000-0000B3830000}"/>
    <cellStyle name="40% - Accent4 65 2 5" xfId="24370" xr:uid="{00000000-0005-0000-0000-0000B4830000}"/>
    <cellStyle name="40% - Accent4 65 3" xfId="4833" xr:uid="{00000000-0005-0000-0000-0000B5830000}"/>
    <cellStyle name="40% - Accent4 65 3 2" xfId="9416" xr:uid="{00000000-0005-0000-0000-0000B6830000}"/>
    <cellStyle name="40% - Accent4 65 3 2 2" xfId="20513" xr:uid="{00000000-0005-0000-0000-0000B7830000}"/>
    <cellStyle name="40% - Accent4 65 3 2 2 2" xfId="42777" xr:uid="{00000000-0005-0000-0000-0000B8830000}"/>
    <cellStyle name="40% - Accent4 65 3 2 3" xfId="31685" xr:uid="{00000000-0005-0000-0000-0000B9830000}"/>
    <cellStyle name="40% - Accent4 65 3 3" xfId="15930" xr:uid="{00000000-0005-0000-0000-0000BA830000}"/>
    <cellStyle name="40% - Accent4 65 3 3 2" xfId="38195" xr:uid="{00000000-0005-0000-0000-0000BB830000}"/>
    <cellStyle name="40% - Accent4 65 3 4" xfId="27103" xr:uid="{00000000-0005-0000-0000-0000BC830000}"/>
    <cellStyle name="40% - Accent4 65 4" xfId="3024" xr:uid="{00000000-0005-0000-0000-0000BD830000}"/>
    <cellStyle name="40% - Accent4 65 4 2" xfId="7607" xr:uid="{00000000-0005-0000-0000-0000BE830000}"/>
    <cellStyle name="40% - Accent4 65 4 2 2" xfId="18704" xr:uid="{00000000-0005-0000-0000-0000BF830000}"/>
    <cellStyle name="40% - Accent4 65 4 2 2 2" xfId="40968" xr:uid="{00000000-0005-0000-0000-0000C0830000}"/>
    <cellStyle name="40% - Accent4 65 4 2 3" xfId="29876" xr:uid="{00000000-0005-0000-0000-0000C1830000}"/>
    <cellStyle name="40% - Accent4 65 4 3" xfId="14121" xr:uid="{00000000-0005-0000-0000-0000C2830000}"/>
    <cellStyle name="40% - Accent4 65 4 3 2" xfId="36386" xr:uid="{00000000-0005-0000-0000-0000C3830000}"/>
    <cellStyle name="40% - Accent4 65 4 4" xfId="25294" xr:uid="{00000000-0005-0000-0000-0000C4830000}"/>
    <cellStyle name="40% - Accent4 65 5" xfId="5759" xr:uid="{00000000-0005-0000-0000-0000C5830000}"/>
    <cellStyle name="40% - Accent4 65 5 2" xfId="16856" xr:uid="{00000000-0005-0000-0000-0000C6830000}"/>
    <cellStyle name="40% - Accent4 65 5 2 2" xfId="39120" xr:uid="{00000000-0005-0000-0000-0000C7830000}"/>
    <cellStyle name="40% - Accent4 65 5 3" xfId="28028" xr:uid="{00000000-0005-0000-0000-0000C8830000}"/>
    <cellStyle name="40% - Accent4 65 6" xfId="12271" xr:uid="{00000000-0005-0000-0000-0000C9830000}"/>
    <cellStyle name="40% - Accent4 65 6 2" xfId="34537" xr:uid="{00000000-0005-0000-0000-0000CA830000}"/>
    <cellStyle name="40% - Accent4 65 7" xfId="23445" xr:uid="{00000000-0005-0000-0000-0000CB830000}"/>
    <cellStyle name="40% - Accent4 66" xfId="1176" xr:uid="{00000000-0005-0000-0000-0000CC830000}"/>
    <cellStyle name="40% - Accent4 66 2" xfId="2113" xr:uid="{00000000-0005-0000-0000-0000CD830000}"/>
    <cellStyle name="40% - Accent4 66 2 2" xfId="3922" xr:uid="{00000000-0005-0000-0000-0000CE830000}"/>
    <cellStyle name="40% - Accent4 66 2 2 2" xfId="8505" xr:uid="{00000000-0005-0000-0000-0000CF830000}"/>
    <cellStyle name="40% - Accent4 66 2 2 2 2" xfId="19602" xr:uid="{00000000-0005-0000-0000-0000D0830000}"/>
    <cellStyle name="40% - Accent4 66 2 2 2 2 2" xfId="41866" xr:uid="{00000000-0005-0000-0000-0000D1830000}"/>
    <cellStyle name="40% - Accent4 66 2 2 2 3" xfId="30774" xr:uid="{00000000-0005-0000-0000-0000D2830000}"/>
    <cellStyle name="40% - Accent4 66 2 2 3" xfId="15019" xr:uid="{00000000-0005-0000-0000-0000D3830000}"/>
    <cellStyle name="40% - Accent4 66 2 2 3 2" xfId="37284" xr:uid="{00000000-0005-0000-0000-0000D4830000}"/>
    <cellStyle name="40% - Accent4 66 2 2 4" xfId="26192" xr:uid="{00000000-0005-0000-0000-0000D5830000}"/>
    <cellStyle name="40% - Accent4 66 2 3" xfId="6696" xr:uid="{00000000-0005-0000-0000-0000D6830000}"/>
    <cellStyle name="40% - Accent4 66 2 3 2" xfId="17793" xr:uid="{00000000-0005-0000-0000-0000D7830000}"/>
    <cellStyle name="40% - Accent4 66 2 3 2 2" xfId="40057" xr:uid="{00000000-0005-0000-0000-0000D8830000}"/>
    <cellStyle name="40% - Accent4 66 2 3 3" xfId="28965" xr:uid="{00000000-0005-0000-0000-0000D9830000}"/>
    <cellStyle name="40% - Accent4 66 2 4" xfId="13210" xr:uid="{00000000-0005-0000-0000-0000DA830000}"/>
    <cellStyle name="40% - Accent4 66 2 4 2" xfId="35475" xr:uid="{00000000-0005-0000-0000-0000DB830000}"/>
    <cellStyle name="40% - Accent4 66 2 5" xfId="24383" xr:uid="{00000000-0005-0000-0000-0000DC830000}"/>
    <cellStyle name="40% - Accent4 66 3" xfId="4846" xr:uid="{00000000-0005-0000-0000-0000DD830000}"/>
    <cellStyle name="40% - Accent4 66 3 2" xfId="9429" xr:uid="{00000000-0005-0000-0000-0000DE830000}"/>
    <cellStyle name="40% - Accent4 66 3 2 2" xfId="20526" xr:uid="{00000000-0005-0000-0000-0000DF830000}"/>
    <cellStyle name="40% - Accent4 66 3 2 2 2" xfId="42790" xr:uid="{00000000-0005-0000-0000-0000E0830000}"/>
    <cellStyle name="40% - Accent4 66 3 2 3" xfId="31698" xr:uid="{00000000-0005-0000-0000-0000E1830000}"/>
    <cellStyle name="40% - Accent4 66 3 3" xfId="15943" xr:uid="{00000000-0005-0000-0000-0000E2830000}"/>
    <cellStyle name="40% - Accent4 66 3 3 2" xfId="38208" xr:uid="{00000000-0005-0000-0000-0000E3830000}"/>
    <cellStyle name="40% - Accent4 66 3 4" xfId="27116" xr:uid="{00000000-0005-0000-0000-0000E4830000}"/>
    <cellStyle name="40% - Accent4 66 4" xfId="3037" xr:uid="{00000000-0005-0000-0000-0000E5830000}"/>
    <cellStyle name="40% - Accent4 66 4 2" xfId="7620" xr:uid="{00000000-0005-0000-0000-0000E6830000}"/>
    <cellStyle name="40% - Accent4 66 4 2 2" xfId="18717" xr:uid="{00000000-0005-0000-0000-0000E7830000}"/>
    <cellStyle name="40% - Accent4 66 4 2 2 2" xfId="40981" xr:uid="{00000000-0005-0000-0000-0000E8830000}"/>
    <cellStyle name="40% - Accent4 66 4 2 3" xfId="29889" xr:uid="{00000000-0005-0000-0000-0000E9830000}"/>
    <cellStyle name="40% - Accent4 66 4 3" xfId="14134" xr:uid="{00000000-0005-0000-0000-0000EA830000}"/>
    <cellStyle name="40% - Accent4 66 4 3 2" xfId="36399" xr:uid="{00000000-0005-0000-0000-0000EB830000}"/>
    <cellStyle name="40% - Accent4 66 4 4" xfId="25307" xr:uid="{00000000-0005-0000-0000-0000EC830000}"/>
    <cellStyle name="40% - Accent4 66 5" xfId="5772" xr:uid="{00000000-0005-0000-0000-0000ED830000}"/>
    <cellStyle name="40% - Accent4 66 5 2" xfId="16869" xr:uid="{00000000-0005-0000-0000-0000EE830000}"/>
    <cellStyle name="40% - Accent4 66 5 2 2" xfId="39133" xr:uid="{00000000-0005-0000-0000-0000EF830000}"/>
    <cellStyle name="40% - Accent4 66 5 3" xfId="28041" xr:uid="{00000000-0005-0000-0000-0000F0830000}"/>
    <cellStyle name="40% - Accent4 66 6" xfId="12284" xr:uid="{00000000-0005-0000-0000-0000F1830000}"/>
    <cellStyle name="40% - Accent4 66 6 2" xfId="34550" xr:uid="{00000000-0005-0000-0000-0000F2830000}"/>
    <cellStyle name="40% - Accent4 66 7" xfId="23458" xr:uid="{00000000-0005-0000-0000-0000F3830000}"/>
    <cellStyle name="40% - Accent4 67" xfId="1189" xr:uid="{00000000-0005-0000-0000-0000F4830000}"/>
    <cellStyle name="40% - Accent4 67 2" xfId="2126" xr:uid="{00000000-0005-0000-0000-0000F5830000}"/>
    <cellStyle name="40% - Accent4 67 2 2" xfId="3935" xr:uid="{00000000-0005-0000-0000-0000F6830000}"/>
    <cellStyle name="40% - Accent4 67 2 2 2" xfId="8518" xr:uid="{00000000-0005-0000-0000-0000F7830000}"/>
    <cellStyle name="40% - Accent4 67 2 2 2 2" xfId="19615" xr:uid="{00000000-0005-0000-0000-0000F8830000}"/>
    <cellStyle name="40% - Accent4 67 2 2 2 2 2" xfId="41879" xr:uid="{00000000-0005-0000-0000-0000F9830000}"/>
    <cellStyle name="40% - Accent4 67 2 2 2 3" xfId="30787" xr:uid="{00000000-0005-0000-0000-0000FA830000}"/>
    <cellStyle name="40% - Accent4 67 2 2 3" xfId="15032" xr:uid="{00000000-0005-0000-0000-0000FB830000}"/>
    <cellStyle name="40% - Accent4 67 2 2 3 2" xfId="37297" xr:uid="{00000000-0005-0000-0000-0000FC830000}"/>
    <cellStyle name="40% - Accent4 67 2 2 4" xfId="26205" xr:uid="{00000000-0005-0000-0000-0000FD830000}"/>
    <cellStyle name="40% - Accent4 67 2 3" xfId="6709" xr:uid="{00000000-0005-0000-0000-0000FE830000}"/>
    <cellStyle name="40% - Accent4 67 2 3 2" xfId="17806" xr:uid="{00000000-0005-0000-0000-0000FF830000}"/>
    <cellStyle name="40% - Accent4 67 2 3 2 2" xfId="40070" xr:uid="{00000000-0005-0000-0000-000000840000}"/>
    <cellStyle name="40% - Accent4 67 2 3 3" xfId="28978" xr:uid="{00000000-0005-0000-0000-000001840000}"/>
    <cellStyle name="40% - Accent4 67 2 4" xfId="13223" xr:uid="{00000000-0005-0000-0000-000002840000}"/>
    <cellStyle name="40% - Accent4 67 2 4 2" xfId="35488" xr:uid="{00000000-0005-0000-0000-000003840000}"/>
    <cellStyle name="40% - Accent4 67 2 5" xfId="24396" xr:uid="{00000000-0005-0000-0000-000004840000}"/>
    <cellStyle name="40% - Accent4 67 3" xfId="4859" xr:uid="{00000000-0005-0000-0000-000005840000}"/>
    <cellStyle name="40% - Accent4 67 3 2" xfId="9442" xr:uid="{00000000-0005-0000-0000-000006840000}"/>
    <cellStyle name="40% - Accent4 67 3 2 2" xfId="20539" xr:uid="{00000000-0005-0000-0000-000007840000}"/>
    <cellStyle name="40% - Accent4 67 3 2 2 2" xfId="42803" xr:uid="{00000000-0005-0000-0000-000008840000}"/>
    <cellStyle name="40% - Accent4 67 3 2 3" xfId="31711" xr:uid="{00000000-0005-0000-0000-000009840000}"/>
    <cellStyle name="40% - Accent4 67 3 3" xfId="15956" xr:uid="{00000000-0005-0000-0000-00000A840000}"/>
    <cellStyle name="40% - Accent4 67 3 3 2" xfId="38221" xr:uid="{00000000-0005-0000-0000-00000B840000}"/>
    <cellStyle name="40% - Accent4 67 3 4" xfId="27129" xr:uid="{00000000-0005-0000-0000-00000C840000}"/>
    <cellStyle name="40% - Accent4 67 4" xfId="3050" xr:uid="{00000000-0005-0000-0000-00000D840000}"/>
    <cellStyle name="40% - Accent4 67 4 2" xfId="7633" xr:uid="{00000000-0005-0000-0000-00000E840000}"/>
    <cellStyle name="40% - Accent4 67 4 2 2" xfId="18730" xr:uid="{00000000-0005-0000-0000-00000F840000}"/>
    <cellStyle name="40% - Accent4 67 4 2 2 2" xfId="40994" xr:uid="{00000000-0005-0000-0000-000010840000}"/>
    <cellStyle name="40% - Accent4 67 4 2 3" xfId="29902" xr:uid="{00000000-0005-0000-0000-000011840000}"/>
    <cellStyle name="40% - Accent4 67 4 3" xfId="14147" xr:uid="{00000000-0005-0000-0000-000012840000}"/>
    <cellStyle name="40% - Accent4 67 4 3 2" xfId="36412" xr:uid="{00000000-0005-0000-0000-000013840000}"/>
    <cellStyle name="40% - Accent4 67 4 4" xfId="25320" xr:uid="{00000000-0005-0000-0000-000014840000}"/>
    <cellStyle name="40% - Accent4 67 5" xfId="5785" xr:uid="{00000000-0005-0000-0000-000015840000}"/>
    <cellStyle name="40% - Accent4 67 5 2" xfId="16882" xr:uid="{00000000-0005-0000-0000-000016840000}"/>
    <cellStyle name="40% - Accent4 67 5 2 2" xfId="39146" xr:uid="{00000000-0005-0000-0000-000017840000}"/>
    <cellStyle name="40% - Accent4 67 5 3" xfId="28054" xr:uid="{00000000-0005-0000-0000-000018840000}"/>
    <cellStyle name="40% - Accent4 67 6" xfId="12297" xr:uid="{00000000-0005-0000-0000-000019840000}"/>
    <cellStyle name="40% - Accent4 67 6 2" xfId="34563" xr:uid="{00000000-0005-0000-0000-00001A840000}"/>
    <cellStyle name="40% - Accent4 67 7" xfId="23471" xr:uid="{00000000-0005-0000-0000-00001B840000}"/>
    <cellStyle name="40% - Accent4 68" xfId="1202" xr:uid="{00000000-0005-0000-0000-00001C840000}"/>
    <cellStyle name="40% - Accent4 68 2" xfId="2139" xr:uid="{00000000-0005-0000-0000-00001D840000}"/>
    <cellStyle name="40% - Accent4 68 2 2" xfId="3948" xr:uid="{00000000-0005-0000-0000-00001E840000}"/>
    <cellStyle name="40% - Accent4 68 2 2 2" xfId="8531" xr:uid="{00000000-0005-0000-0000-00001F840000}"/>
    <cellStyle name="40% - Accent4 68 2 2 2 2" xfId="19628" xr:uid="{00000000-0005-0000-0000-000020840000}"/>
    <cellStyle name="40% - Accent4 68 2 2 2 2 2" xfId="41892" xr:uid="{00000000-0005-0000-0000-000021840000}"/>
    <cellStyle name="40% - Accent4 68 2 2 2 3" xfId="30800" xr:uid="{00000000-0005-0000-0000-000022840000}"/>
    <cellStyle name="40% - Accent4 68 2 2 3" xfId="15045" xr:uid="{00000000-0005-0000-0000-000023840000}"/>
    <cellStyle name="40% - Accent4 68 2 2 3 2" xfId="37310" xr:uid="{00000000-0005-0000-0000-000024840000}"/>
    <cellStyle name="40% - Accent4 68 2 2 4" xfId="26218" xr:uid="{00000000-0005-0000-0000-000025840000}"/>
    <cellStyle name="40% - Accent4 68 2 3" xfId="6722" xr:uid="{00000000-0005-0000-0000-000026840000}"/>
    <cellStyle name="40% - Accent4 68 2 3 2" xfId="17819" xr:uid="{00000000-0005-0000-0000-000027840000}"/>
    <cellStyle name="40% - Accent4 68 2 3 2 2" xfId="40083" xr:uid="{00000000-0005-0000-0000-000028840000}"/>
    <cellStyle name="40% - Accent4 68 2 3 3" xfId="28991" xr:uid="{00000000-0005-0000-0000-000029840000}"/>
    <cellStyle name="40% - Accent4 68 2 4" xfId="13236" xr:uid="{00000000-0005-0000-0000-00002A840000}"/>
    <cellStyle name="40% - Accent4 68 2 4 2" xfId="35501" xr:uid="{00000000-0005-0000-0000-00002B840000}"/>
    <cellStyle name="40% - Accent4 68 2 5" xfId="24409" xr:uid="{00000000-0005-0000-0000-00002C840000}"/>
    <cellStyle name="40% - Accent4 68 3" xfId="4872" xr:uid="{00000000-0005-0000-0000-00002D840000}"/>
    <cellStyle name="40% - Accent4 68 3 2" xfId="9455" xr:uid="{00000000-0005-0000-0000-00002E840000}"/>
    <cellStyle name="40% - Accent4 68 3 2 2" xfId="20552" xr:uid="{00000000-0005-0000-0000-00002F840000}"/>
    <cellStyle name="40% - Accent4 68 3 2 2 2" xfId="42816" xr:uid="{00000000-0005-0000-0000-000030840000}"/>
    <cellStyle name="40% - Accent4 68 3 2 3" xfId="31724" xr:uid="{00000000-0005-0000-0000-000031840000}"/>
    <cellStyle name="40% - Accent4 68 3 3" xfId="15969" xr:uid="{00000000-0005-0000-0000-000032840000}"/>
    <cellStyle name="40% - Accent4 68 3 3 2" xfId="38234" xr:uid="{00000000-0005-0000-0000-000033840000}"/>
    <cellStyle name="40% - Accent4 68 3 4" xfId="27142" xr:uid="{00000000-0005-0000-0000-000034840000}"/>
    <cellStyle name="40% - Accent4 68 4" xfId="3063" xr:uid="{00000000-0005-0000-0000-000035840000}"/>
    <cellStyle name="40% - Accent4 68 4 2" xfId="7646" xr:uid="{00000000-0005-0000-0000-000036840000}"/>
    <cellStyle name="40% - Accent4 68 4 2 2" xfId="18743" xr:uid="{00000000-0005-0000-0000-000037840000}"/>
    <cellStyle name="40% - Accent4 68 4 2 2 2" xfId="41007" xr:uid="{00000000-0005-0000-0000-000038840000}"/>
    <cellStyle name="40% - Accent4 68 4 2 3" xfId="29915" xr:uid="{00000000-0005-0000-0000-000039840000}"/>
    <cellStyle name="40% - Accent4 68 4 3" xfId="14160" xr:uid="{00000000-0005-0000-0000-00003A840000}"/>
    <cellStyle name="40% - Accent4 68 4 3 2" xfId="36425" xr:uid="{00000000-0005-0000-0000-00003B840000}"/>
    <cellStyle name="40% - Accent4 68 4 4" xfId="25333" xr:uid="{00000000-0005-0000-0000-00003C840000}"/>
    <cellStyle name="40% - Accent4 68 5" xfId="5798" xr:uid="{00000000-0005-0000-0000-00003D840000}"/>
    <cellStyle name="40% - Accent4 68 5 2" xfId="16895" xr:uid="{00000000-0005-0000-0000-00003E840000}"/>
    <cellStyle name="40% - Accent4 68 5 2 2" xfId="39159" xr:uid="{00000000-0005-0000-0000-00003F840000}"/>
    <cellStyle name="40% - Accent4 68 5 3" xfId="28067" xr:uid="{00000000-0005-0000-0000-000040840000}"/>
    <cellStyle name="40% - Accent4 68 6" xfId="12310" xr:uid="{00000000-0005-0000-0000-000041840000}"/>
    <cellStyle name="40% - Accent4 68 6 2" xfId="34576" xr:uid="{00000000-0005-0000-0000-000042840000}"/>
    <cellStyle name="40% - Accent4 68 7" xfId="23484" xr:uid="{00000000-0005-0000-0000-000043840000}"/>
    <cellStyle name="40% - Accent4 69" xfId="1215" xr:uid="{00000000-0005-0000-0000-000044840000}"/>
    <cellStyle name="40% - Accent4 69 2" xfId="2152" xr:uid="{00000000-0005-0000-0000-000045840000}"/>
    <cellStyle name="40% - Accent4 69 2 2" xfId="6735" xr:uid="{00000000-0005-0000-0000-000046840000}"/>
    <cellStyle name="40% - Accent4 69 2 2 2" xfId="17832" xr:uid="{00000000-0005-0000-0000-000047840000}"/>
    <cellStyle name="40% - Accent4 69 2 2 2 2" xfId="40096" xr:uid="{00000000-0005-0000-0000-000048840000}"/>
    <cellStyle name="40% - Accent4 69 2 2 3" xfId="29004" xr:uid="{00000000-0005-0000-0000-000049840000}"/>
    <cellStyle name="40% - Accent4 69 2 3" xfId="13249" xr:uid="{00000000-0005-0000-0000-00004A840000}"/>
    <cellStyle name="40% - Accent4 69 2 3 2" xfId="35514" xr:uid="{00000000-0005-0000-0000-00004B840000}"/>
    <cellStyle name="40% - Accent4 69 2 4" xfId="24422" xr:uid="{00000000-0005-0000-0000-00004C840000}"/>
    <cellStyle name="40% - Accent4 69 3" xfId="3961" xr:uid="{00000000-0005-0000-0000-00004D840000}"/>
    <cellStyle name="40% - Accent4 69 3 2" xfId="8544" xr:uid="{00000000-0005-0000-0000-00004E840000}"/>
    <cellStyle name="40% - Accent4 69 3 2 2" xfId="19641" xr:uid="{00000000-0005-0000-0000-00004F840000}"/>
    <cellStyle name="40% - Accent4 69 3 2 2 2" xfId="41905" xr:uid="{00000000-0005-0000-0000-000050840000}"/>
    <cellStyle name="40% - Accent4 69 3 2 3" xfId="30813" xr:uid="{00000000-0005-0000-0000-000051840000}"/>
    <cellStyle name="40% - Accent4 69 3 3" xfId="15058" xr:uid="{00000000-0005-0000-0000-000052840000}"/>
    <cellStyle name="40% - Accent4 69 3 3 2" xfId="37323" xr:uid="{00000000-0005-0000-0000-000053840000}"/>
    <cellStyle name="40% - Accent4 69 3 4" xfId="26231" xr:uid="{00000000-0005-0000-0000-000054840000}"/>
    <cellStyle name="40% - Accent4 69 4" xfId="5811" xr:uid="{00000000-0005-0000-0000-000055840000}"/>
    <cellStyle name="40% - Accent4 69 4 2" xfId="16908" xr:uid="{00000000-0005-0000-0000-000056840000}"/>
    <cellStyle name="40% - Accent4 69 4 2 2" xfId="39172" xr:uid="{00000000-0005-0000-0000-000057840000}"/>
    <cellStyle name="40% - Accent4 69 4 3" xfId="28080" xr:uid="{00000000-0005-0000-0000-000058840000}"/>
    <cellStyle name="40% - Accent4 69 5" xfId="12323" xr:uid="{00000000-0005-0000-0000-000059840000}"/>
    <cellStyle name="40% - Accent4 69 5 2" xfId="34589" xr:uid="{00000000-0005-0000-0000-00005A840000}"/>
    <cellStyle name="40% - Accent4 69 6" xfId="23497" xr:uid="{00000000-0005-0000-0000-00005B840000}"/>
    <cellStyle name="40% - Accent4 7" xfId="185" xr:uid="{00000000-0005-0000-0000-00005C840000}"/>
    <cellStyle name="40% - Accent4 7 2" xfId="1337" xr:uid="{00000000-0005-0000-0000-00005D840000}"/>
    <cellStyle name="40% - Accent4 7 2 2" xfId="3155" xr:uid="{00000000-0005-0000-0000-00005E840000}"/>
    <cellStyle name="40% - Accent4 7 2 2 2" xfId="7738" xr:uid="{00000000-0005-0000-0000-00005F840000}"/>
    <cellStyle name="40% - Accent4 7 2 2 2 2" xfId="18835" xr:uid="{00000000-0005-0000-0000-000060840000}"/>
    <cellStyle name="40% - Accent4 7 2 2 2 2 2" xfId="41099" xr:uid="{00000000-0005-0000-0000-000061840000}"/>
    <cellStyle name="40% - Accent4 7 2 2 2 3" xfId="30007" xr:uid="{00000000-0005-0000-0000-000062840000}"/>
    <cellStyle name="40% - Accent4 7 2 2 3" xfId="14252" xr:uid="{00000000-0005-0000-0000-000063840000}"/>
    <cellStyle name="40% - Accent4 7 2 2 3 2" xfId="36517" xr:uid="{00000000-0005-0000-0000-000064840000}"/>
    <cellStyle name="40% - Accent4 7 2 2 4" xfId="25425" xr:uid="{00000000-0005-0000-0000-000065840000}"/>
    <cellStyle name="40% - Accent4 7 2 3" xfId="5929" xr:uid="{00000000-0005-0000-0000-000066840000}"/>
    <cellStyle name="40% - Accent4 7 2 3 2" xfId="17026" xr:uid="{00000000-0005-0000-0000-000067840000}"/>
    <cellStyle name="40% - Accent4 7 2 3 2 2" xfId="39290" xr:uid="{00000000-0005-0000-0000-000068840000}"/>
    <cellStyle name="40% - Accent4 7 2 3 3" xfId="28198" xr:uid="{00000000-0005-0000-0000-000069840000}"/>
    <cellStyle name="40% - Accent4 7 2 4" xfId="12442" xr:uid="{00000000-0005-0000-0000-00006A840000}"/>
    <cellStyle name="40% - Accent4 7 2 4 2" xfId="34707" xr:uid="{00000000-0005-0000-0000-00006B840000}"/>
    <cellStyle name="40% - Accent4 7 2 5" xfId="23615" xr:uid="{00000000-0005-0000-0000-00006C840000}"/>
    <cellStyle name="40% - Accent4 7 3" xfId="4079" xr:uid="{00000000-0005-0000-0000-00006D840000}"/>
    <cellStyle name="40% - Accent4 7 3 2" xfId="8662" xr:uid="{00000000-0005-0000-0000-00006E840000}"/>
    <cellStyle name="40% - Accent4 7 3 2 2" xfId="19759" xr:uid="{00000000-0005-0000-0000-00006F840000}"/>
    <cellStyle name="40% - Accent4 7 3 2 2 2" xfId="42023" xr:uid="{00000000-0005-0000-0000-000070840000}"/>
    <cellStyle name="40% - Accent4 7 3 2 3" xfId="30931" xr:uid="{00000000-0005-0000-0000-000071840000}"/>
    <cellStyle name="40% - Accent4 7 3 3" xfId="15176" xr:uid="{00000000-0005-0000-0000-000072840000}"/>
    <cellStyle name="40% - Accent4 7 3 3 2" xfId="37441" xr:uid="{00000000-0005-0000-0000-000073840000}"/>
    <cellStyle name="40% - Accent4 7 3 4" xfId="26349" xr:uid="{00000000-0005-0000-0000-000074840000}"/>
    <cellStyle name="40% - Accent4 7 4" xfId="2270" xr:uid="{00000000-0005-0000-0000-000075840000}"/>
    <cellStyle name="40% - Accent4 7 4 2" xfId="6853" xr:uid="{00000000-0005-0000-0000-000076840000}"/>
    <cellStyle name="40% - Accent4 7 4 2 2" xfId="17950" xr:uid="{00000000-0005-0000-0000-000077840000}"/>
    <cellStyle name="40% - Accent4 7 4 2 2 2" xfId="40214" xr:uid="{00000000-0005-0000-0000-000078840000}"/>
    <cellStyle name="40% - Accent4 7 4 2 3" xfId="29122" xr:uid="{00000000-0005-0000-0000-000079840000}"/>
    <cellStyle name="40% - Accent4 7 4 3" xfId="13367" xr:uid="{00000000-0005-0000-0000-00007A840000}"/>
    <cellStyle name="40% - Accent4 7 4 3 2" xfId="35632" xr:uid="{00000000-0005-0000-0000-00007B840000}"/>
    <cellStyle name="40% - Accent4 7 4 4" xfId="24540" xr:uid="{00000000-0005-0000-0000-00007C840000}"/>
    <cellStyle name="40% - Accent4 7 5" xfId="5004" xr:uid="{00000000-0005-0000-0000-00007D840000}"/>
    <cellStyle name="40% - Accent4 7 5 2" xfId="16101" xr:uid="{00000000-0005-0000-0000-00007E840000}"/>
    <cellStyle name="40% - Accent4 7 5 2 2" xfId="38365" xr:uid="{00000000-0005-0000-0000-00007F840000}"/>
    <cellStyle name="40% - Accent4 7 5 3" xfId="27273" xr:uid="{00000000-0005-0000-0000-000080840000}"/>
    <cellStyle name="40% - Accent4 7 6" xfId="413" xr:uid="{00000000-0005-0000-0000-000081840000}"/>
    <cellStyle name="40% - Accent4 7 6 2" xfId="11529" xr:uid="{00000000-0005-0000-0000-000082840000}"/>
    <cellStyle name="40% - Accent4 7 6 2 2" xfId="33795" xr:uid="{00000000-0005-0000-0000-000083840000}"/>
    <cellStyle name="40% - Accent4 7 6 3" xfId="22703" xr:uid="{00000000-0005-0000-0000-000084840000}"/>
    <cellStyle name="40% - Accent4 7 7" xfId="11306" xr:uid="{00000000-0005-0000-0000-000085840000}"/>
    <cellStyle name="40% - Accent4 7 7 2" xfId="33572" xr:uid="{00000000-0005-0000-0000-000086840000}"/>
    <cellStyle name="40% - Accent4 7 8" xfId="22480" xr:uid="{00000000-0005-0000-0000-000087840000}"/>
    <cellStyle name="40% - Accent4 70" xfId="1228" xr:uid="{00000000-0005-0000-0000-000088840000}"/>
    <cellStyle name="40% - Accent4 70 2" xfId="2165" xr:uid="{00000000-0005-0000-0000-000089840000}"/>
    <cellStyle name="40% - Accent4 70 2 2" xfId="6748" xr:uid="{00000000-0005-0000-0000-00008A840000}"/>
    <cellStyle name="40% - Accent4 70 2 2 2" xfId="17845" xr:uid="{00000000-0005-0000-0000-00008B840000}"/>
    <cellStyle name="40% - Accent4 70 2 2 2 2" xfId="40109" xr:uid="{00000000-0005-0000-0000-00008C840000}"/>
    <cellStyle name="40% - Accent4 70 2 2 3" xfId="29017" xr:uid="{00000000-0005-0000-0000-00008D840000}"/>
    <cellStyle name="40% - Accent4 70 2 3" xfId="13262" xr:uid="{00000000-0005-0000-0000-00008E840000}"/>
    <cellStyle name="40% - Accent4 70 2 3 2" xfId="35527" xr:uid="{00000000-0005-0000-0000-00008F840000}"/>
    <cellStyle name="40% - Accent4 70 2 4" xfId="24435" xr:uid="{00000000-0005-0000-0000-000090840000}"/>
    <cellStyle name="40% - Accent4 70 3" xfId="3974" xr:uid="{00000000-0005-0000-0000-000091840000}"/>
    <cellStyle name="40% - Accent4 70 3 2" xfId="8557" xr:uid="{00000000-0005-0000-0000-000092840000}"/>
    <cellStyle name="40% - Accent4 70 3 2 2" xfId="19654" xr:uid="{00000000-0005-0000-0000-000093840000}"/>
    <cellStyle name="40% - Accent4 70 3 2 2 2" xfId="41918" xr:uid="{00000000-0005-0000-0000-000094840000}"/>
    <cellStyle name="40% - Accent4 70 3 2 3" xfId="30826" xr:uid="{00000000-0005-0000-0000-000095840000}"/>
    <cellStyle name="40% - Accent4 70 3 3" xfId="15071" xr:uid="{00000000-0005-0000-0000-000096840000}"/>
    <cellStyle name="40% - Accent4 70 3 3 2" xfId="37336" xr:uid="{00000000-0005-0000-0000-000097840000}"/>
    <cellStyle name="40% - Accent4 70 3 4" xfId="26244" xr:uid="{00000000-0005-0000-0000-000098840000}"/>
    <cellStyle name="40% - Accent4 70 4" xfId="5824" xr:uid="{00000000-0005-0000-0000-000099840000}"/>
    <cellStyle name="40% - Accent4 70 4 2" xfId="16921" xr:uid="{00000000-0005-0000-0000-00009A840000}"/>
    <cellStyle name="40% - Accent4 70 4 2 2" xfId="39185" xr:uid="{00000000-0005-0000-0000-00009B840000}"/>
    <cellStyle name="40% - Accent4 70 4 3" xfId="28093" xr:uid="{00000000-0005-0000-0000-00009C840000}"/>
    <cellStyle name="40% - Accent4 70 5" xfId="12336" xr:uid="{00000000-0005-0000-0000-00009D840000}"/>
    <cellStyle name="40% - Accent4 70 5 2" xfId="34602" xr:uid="{00000000-0005-0000-0000-00009E840000}"/>
    <cellStyle name="40% - Accent4 70 6" xfId="23510" xr:uid="{00000000-0005-0000-0000-00009F840000}"/>
    <cellStyle name="40% - Accent4 71" xfId="1241" xr:uid="{00000000-0005-0000-0000-0000A0840000}"/>
    <cellStyle name="40% - Accent4 71 2" xfId="2178" xr:uid="{00000000-0005-0000-0000-0000A1840000}"/>
    <cellStyle name="40% - Accent4 71 2 2" xfId="6761" xr:uid="{00000000-0005-0000-0000-0000A2840000}"/>
    <cellStyle name="40% - Accent4 71 2 2 2" xfId="17858" xr:uid="{00000000-0005-0000-0000-0000A3840000}"/>
    <cellStyle name="40% - Accent4 71 2 2 2 2" xfId="40122" xr:uid="{00000000-0005-0000-0000-0000A4840000}"/>
    <cellStyle name="40% - Accent4 71 2 2 3" xfId="29030" xr:uid="{00000000-0005-0000-0000-0000A5840000}"/>
    <cellStyle name="40% - Accent4 71 2 3" xfId="13275" xr:uid="{00000000-0005-0000-0000-0000A6840000}"/>
    <cellStyle name="40% - Accent4 71 2 3 2" xfId="35540" xr:uid="{00000000-0005-0000-0000-0000A7840000}"/>
    <cellStyle name="40% - Accent4 71 2 4" xfId="24448" xr:uid="{00000000-0005-0000-0000-0000A8840000}"/>
    <cellStyle name="40% - Accent4 71 3" xfId="3987" xr:uid="{00000000-0005-0000-0000-0000A9840000}"/>
    <cellStyle name="40% - Accent4 71 3 2" xfId="8570" xr:uid="{00000000-0005-0000-0000-0000AA840000}"/>
    <cellStyle name="40% - Accent4 71 3 2 2" xfId="19667" xr:uid="{00000000-0005-0000-0000-0000AB840000}"/>
    <cellStyle name="40% - Accent4 71 3 2 2 2" xfId="41931" xr:uid="{00000000-0005-0000-0000-0000AC840000}"/>
    <cellStyle name="40% - Accent4 71 3 2 3" xfId="30839" xr:uid="{00000000-0005-0000-0000-0000AD840000}"/>
    <cellStyle name="40% - Accent4 71 3 3" xfId="15084" xr:uid="{00000000-0005-0000-0000-0000AE840000}"/>
    <cellStyle name="40% - Accent4 71 3 3 2" xfId="37349" xr:uid="{00000000-0005-0000-0000-0000AF840000}"/>
    <cellStyle name="40% - Accent4 71 3 4" xfId="26257" xr:uid="{00000000-0005-0000-0000-0000B0840000}"/>
    <cellStyle name="40% - Accent4 71 4" xfId="5837" xr:uid="{00000000-0005-0000-0000-0000B1840000}"/>
    <cellStyle name="40% - Accent4 71 4 2" xfId="16934" xr:uid="{00000000-0005-0000-0000-0000B2840000}"/>
    <cellStyle name="40% - Accent4 71 4 2 2" xfId="39198" xr:uid="{00000000-0005-0000-0000-0000B3840000}"/>
    <cellStyle name="40% - Accent4 71 4 3" xfId="28106" xr:uid="{00000000-0005-0000-0000-0000B4840000}"/>
    <cellStyle name="40% - Accent4 71 5" xfId="12349" xr:uid="{00000000-0005-0000-0000-0000B5840000}"/>
    <cellStyle name="40% - Accent4 71 5 2" xfId="34615" xr:uid="{00000000-0005-0000-0000-0000B6840000}"/>
    <cellStyle name="40% - Accent4 71 6" xfId="23523" xr:uid="{00000000-0005-0000-0000-0000B7840000}"/>
    <cellStyle name="40% - Accent4 72" xfId="1256" xr:uid="{00000000-0005-0000-0000-0000B8840000}"/>
    <cellStyle name="40% - Accent4 72 2" xfId="3077" xr:uid="{00000000-0005-0000-0000-0000B9840000}"/>
    <cellStyle name="40% - Accent4 72 2 2" xfId="7660" xr:uid="{00000000-0005-0000-0000-0000BA840000}"/>
    <cellStyle name="40% - Accent4 72 2 2 2" xfId="18757" xr:uid="{00000000-0005-0000-0000-0000BB840000}"/>
    <cellStyle name="40% - Accent4 72 2 2 2 2" xfId="41021" xr:uid="{00000000-0005-0000-0000-0000BC840000}"/>
    <cellStyle name="40% - Accent4 72 2 2 3" xfId="29929" xr:uid="{00000000-0005-0000-0000-0000BD840000}"/>
    <cellStyle name="40% - Accent4 72 2 3" xfId="14174" xr:uid="{00000000-0005-0000-0000-0000BE840000}"/>
    <cellStyle name="40% - Accent4 72 2 3 2" xfId="36439" xr:uid="{00000000-0005-0000-0000-0000BF840000}"/>
    <cellStyle name="40% - Accent4 72 2 4" xfId="25347" xr:uid="{00000000-0005-0000-0000-0000C0840000}"/>
    <cellStyle name="40% - Accent4 72 3" xfId="5851" xr:uid="{00000000-0005-0000-0000-0000C1840000}"/>
    <cellStyle name="40% - Accent4 72 3 2" xfId="16948" xr:uid="{00000000-0005-0000-0000-0000C2840000}"/>
    <cellStyle name="40% - Accent4 72 3 2 2" xfId="39212" xr:uid="{00000000-0005-0000-0000-0000C3840000}"/>
    <cellStyle name="40% - Accent4 72 3 3" xfId="28120" xr:uid="{00000000-0005-0000-0000-0000C4840000}"/>
    <cellStyle name="40% - Accent4 72 4" xfId="12364" xr:uid="{00000000-0005-0000-0000-0000C5840000}"/>
    <cellStyle name="40% - Accent4 72 4 2" xfId="34629" xr:uid="{00000000-0005-0000-0000-0000C6840000}"/>
    <cellStyle name="40% - Accent4 72 5" xfId="23537" xr:uid="{00000000-0005-0000-0000-0000C7840000}"/>
    <cellStyle name="40% - Accent4 73" xfId="4001" xr:uid="{00000000-0005-0000-0000-0000C8840000}"/>
    <cellStyle name="40% - Accent4 73 2" xfId="8584" xr:uid="{00000000-0005-0000-0000-0000C9840000}"/>
    <cellStyle name="40% - Accent4 73 2 2" xfId="19681" xr:uid="{00000000-0005-0000-0000-0000CA840000}"/>
    <cellStyle name="40% - Accent4 73 2 2 2" xfId="41945" xr:uid="{00000000-0005-0000-0000-0000CB840000}"/>
    <cellStyle name="40% - Accent4 73 2 3" xfId="30853" xr:uid="{00000000-0005-0000-0000-0000CC840000}"/>
    <cellStyle name="40% - Accent4 73 3" xfId="15098" xr:uid="{00000000-0005-0000-0000-0000CD840000}"/>
    <cellStyle name="40% - Accent4 73 3 2" xfId="37363" xr:uid="{00000000-0005-0000-0000-0000CE840000}"/>
    <cellStyle name="40% - Accent4 73 4" xfId="26271" xr:uid="{00000000-0005-0000-0000-0000CF840000}"/>
    <cellStyle name="40% - Accent4 74" xfId="2192" xr:uid="{00000000-0005-0000-0000-0000D0840000}"/>
    <cellStyle name="40% - Accent4 74 2" xfId="6775" xr:uid="{00000000-0005-0000-0000-0000D1840000}"/>
    <cellStyle name="40% - Accent4 74 2 2" xfId="17872" xr:uid="{00000000-0005-0000-0000-0000D2840000}"/>
    <cellStyle name="40% - Accent4 74 2 2 2" xfId="40136" xr:uid="{00000000-0005-0000-0000-0000D3840000}"/>
    <cellStyle name="40% - Accent4 74 2 3" xfId="29044" xr:uid="{00000000-0005-0000-0000-0000D4840000}"/>
    <cellStyle name="40% - Accent4 74 3" xfId="13289" xr:uid="{00000000-0005-0000-0000-0000D5840000}"/>
    <cellStyle name="40% - Accent4 74 3 2" xfId="35554" xr:uid="{00000000-0005-0000-0000-0000D6840000}"/>
    <cellStyle name="40% - Accent4 74 4" xfId="24462" xr:uid="{00000000-0005-0000-0000-0000D7840000}"/>
    <cellStyle name="40% - Accent4 75" xfId="4885" xr:uid="{00000000-0005-0000-0000-0000D8840000}"/>
    <cellStyle name="40% - Accent4 75 2" xfId="9468" xr:uid="{00000000-0005-0000-0000-0000D9840000}"/>
    <cellStyle name="40% - Accent4 75 2 2" xfId="20565" xr:uid="{00000000-0005-0000-0000-0000DA840000}"/>
    <cellStyle name="40% - Accent4 75 2 2 2" xfId="42829" xr:uid="{00000000-0005-0000-0000-0000DB840000}"/>
    <cellStyle name="40% - Accent4 75 2 3" xfId="31737" xr:uid="{00000000-0005-0000-0000-0000DC840000}"/>
    <cellStyle name="40% - Accent4 75 3" xfId="15982" xr:uid="{00000000-0005-0000-0000-0000DD840000}"/>
    <cellStyle name="40% - Accent4 75 3 2" xfId="38247" xr:uid="{00000000-0005-0000-0000-0000DE840000}"/>
    <cellStyle name="40% - Accent4 75 4" xfId="27155" xr:uid="{00000000-0005-0000-0000-0000DF840000}"/>
    <cellStyle name="40% - Accent4 76" xfId="4911" xr:uid="{00000000-0005-0000-0000-0000E0840000}"/>
    <cellStyle name="40% - Accent4 76 2" xfId="16008" xr:uid="{00000000-0005-0000-0000-0000E1840000}"/>
    <cellStyle name="40% - Accent4 76 2 2" xfId="38273" xr:uid="{00000000-0005-0000-0000-0000E2840000}"/>
    <cellStyle name="40% - Accent4 76 3" xfId="27181" xr:uid="{00000000-0005-0000-0000-0000E3840000}"/>
    <cellStyle name="40% - Accent4 77" xfId="4926" xr:uid="{00000000-0005-0000-0000-0000E4840000}"/>
    <cellStyle name="40% - Accent4 77 2" xfId="16023" xr:uid="{00000000-0005-0000-0000-0000E5840000}"/>
    <cellStyle name="40% - Accent4 77 2 2" xfId="38287" xr:uid="{00000000-0005-0000-0000-0000E6840000}"/>
    <cellStyle name="40% - Accent4 77 3" xfId="27195" xr:uid="{00000000-0005-0000-0000-0000E7840000}"/>
    <cellStyle name="40% - Accent4 78" xfId="9494" xr:uid="{00000000-0005-0000-0000-0000E8840000}"/>
    <cellStyle name="40% - Accent4 78 2" xfId="20591" xr:uid="{00000000-0005-0000-0000-0000E9840000}"/>
    <cellStyle name="40% - Accent4 78 2 2" xfId="42855" xr:uid="{00000000-0005-0000-0000-0000EA840000}"/>
    <cellStyle name="40% - Accent4 78 3" xfId="31763" xr:uid="{00000000-0005-0000-0000-0000EB840000}"/>
    <cellStyle name="40% - Accent4 79" xfId="9508" xr:uid="{00000000-0005-0000-0000-0000EC840000}"/>
    <cellStyle name="40% - Accent4 79 2" xfId="20604" xr:uid="{00000000-0005-0000-0000-0000ED840000}"/>
    <cellStyle name="40% - Accent4 79 2 2" xfId="42868" xr:uid="{00000000-0005-0000-0000-0000EE840000}"/>
    <cellStyle name="40% - Accent4 79 3" xfId="31776" xr:uid="{00000000-0005-0000-0000-0000EF840000}"/>
    <cellStyle name="40% - Accent4 8" xfId="198" xr:uid="{00000000-0005-0000-0000-0000F0840000}"/>
    <cellStyle name="40% - Accent4 8 2" xfId="1350" xr:uid="{00000000-0005-0000-0000-0000F1840000}"/>
    <cellStyle name="40% - Accent4 8 2 2" xfId="3168" xr:uid="{00000000-0005-0000-0000-0000F2840000}"/>
    <cellStyle name="40% - Accent4 8 2 2 2" xfId="7751" xr:uid="{00000000-0005-0000-0000-0000F3840000}"/>
    <cellStyle name="40% - Accent4 8 2 2 2 2" xfId="18848" xr:uid="{00000000-0005-0000-0000-0000F4840000}"/>
    <cellStyle name="40% - Accent4 8 2 2 2 2 2" xfId="41112" xr:uid="{00000000-0005-0000-0000-0000F5840000}"/>
    <cellStyle name="40% - Accent4 8 2 2 2 3" xfId="30020" xr:uid="{00000000-0005-0000-0000-0000F6840000}"/>
    <cellStyle name="40% - Accent4 8 2 2 3" xfId="14265" xr:uid="{00000000-0005-0000-0000-0000F7840000}"/>
    <cellStyle name="40% - Accent4 8 2 2 3 2" xfId="36530" xr:uid="{00000000-0005-0000-0000-0000F8840000}"/>
    <cellStyle name="40% - Accent4 8 2 2 4" xfId="25438" xr:uid="{00000000-0005-0000-0000-0000F9840000}"/>
    <cellStyle name="40% - Accent4 8 2 3" xfId="5942" xr:uid="{00000000-0005-0000-0000-0000FA840000}"/>
    <cellStyle name="40% - Accent4 8 2 3 2" xfId="17039" xr:uid="{00000000-0005-0000-0000-0000FB840000}"/>
    <cellStyle name="40% - Accent4 8 2 3 2 2" xfId="39303" xr:uid="{00000000-0005-0000-0000-0000FC840000}"/>
    <cellStyle name="40% - Accent4 8 2 3 3" xfId="28211" xr:uid="{00000000-0005-0000-0000-0000FD840000}"/>
    <cellStyle name="40% - Accent4 8 2 4" xfId="12455" xr:uid="{00000000-0005-0000-0000-0000FE840000}"/>
    <cellStyle name="40% - Accent4 8 2 4 2" xfId="34720" xr:uid="{00000000-0005-0000-0000-0000FF840000}"/>
    <cellStyle name="40% - Accent4 8 2 5" xfId="23628" xr:uid="{00000000-0005-0000-0000-000000850000}"/>
    <cellStyle name="40% - Accent4 8 3" xfId="4092" xr:uid="{00000000-0005-0000-0000-000001850000}"/>
    <cellStyle name="40% - Accent4 8 3 2" xfId="8675" xr:uid="{00000000-0005-0000-0000-000002850000}"/>
    <cellStyle name="40% - Accent4 8 3 2 2" xfId="19772" xr:uid="{00000000-0005-0000-0000-000003850000}"/>
    <cellStyle name="40% - Accent4 8 3 2 2 2" xfId="42036" xr:uid="{00000000-0005-0000-0000-000004850000}"/>
    <cellStyle name="40% - Accent4 8 3 2 3" xfId="30944" xr:uid="{00000000-0005-0000-0000-000005850000}"/>
    <cellStyle name="40% - Accent4 8 3 3" xfId="15189" xr:uid="{00000000-0005-0000-0000-000006850000}"/>
    <cellStyle name="40% - Accent4 8 3 3 2" xfId="37454" xr:uid="{00000000-0005-0000-0000-000007850000}"/>
    <cellStyle name="40% - Accent4 8 3 4" xfId="26362" xr:uid="{00000000-0005-0000-0000-000008850000}"/>
    <cellStyle name="40% - Accent4 8 4" xfId="2283" xr:uid="{00000000-0005-0000-0000-000009850000}"/>
    <cellStyle name="40% - Accent4 8 4 2" xfId="6866" xr:uid="{00000000-0005-0000-0000-00000A850000}"/>
    <cellStyle name="40% - Accent4 8 4 2 2" xfId="17963" xr:uid="{00000000-0005-0000-0000-00000B850000}"/>
    <cellStyle name="40% - Accent4 8 4 2 2 2" xfId="40227" xr:uid="{00000000-0005-0000-0000-00000C850000}"/>
    <cellStyle name="40% - Accent4 8 4 2 3" xfId="29135" xr:uid="{00000000-0005-0000-0000-00000D850000}"/>
    <cellStyle name="40% - Accent4 8 4 3" xfId="13380" xr:uid="{00000000-0005-0000-0000-00000E850000}"/>
    <cellStyle name="40% - Accent4 8 4 3 2" xfId="35645" xr:uid="{00000000-0005-0000-0000-00000F850000}"/>
    <cellStyle name="40% - Accent4 8 4 4" xfId="24553" xr:uid="{00000000-0005-0000-0000-000010850000}"/>
    <cellStyle name="40% - Accent4 8 5" xfId="5017" xr:uid="{00000000-0005-0000-0000-000011850000}"/>
    <cellStyle name="40% - Accent4 8 5 2" xfId="16114" xr:uid="{00000000-0005-0000-0000-000012850000}"/>
    <cellStyle name="40% - Accent4 8 5 2 2" xfId="38378" xr:uid="{00000000-0005-0000-0000-000013850000}"/>
    <cellStyle name="40% - Accent4 8 5 3" xfId="27286" xr:uid="{00000000-0005-0000-0000-000014850000}"/>
    <cellStyle name="40% - Accent4 8 6" xfId="426" xr:uid="{00000000-0005-0000-0000-000015850000}"/>
    <cellStyle name="40% - Accent4 8 6 2" xfId="11542" xr:uid="{00000000-0005-0000-0000-000016850000}"/>
    <cellStyle name="40% - Accent4 8 6 2 2" xfId="33808" xr:uid="{00000000-0005-0000-0000-000017850000}"/>
    <cellStyle name="40% - Accent4 8 6 3" xfId="22716" xr:uid="{00000000-0005-0000-0000-000018850000}"/>
    <cellStyle name="40% - Accent4 8 7" xfId="11319" xr:uid="{00000000-0005-0000-0000-000019850000}"/>
    <cellStyle name="40% - Accent4 8 7 2" xfId="33585" xr:uid="{00000000-0005-0000-0000-00001A850000}"/>
    <cellStyle name="40% - Accent4 8 8" xfId="22493" xr:uid="{00000000-0005-0000-0000-00001B850000}"/>
    <cellStyle name="40% - Accent4 80" xfId="9521" xr:uid="{00000000-0005-0000-0000-00001C850000}"/>
    <cellStyle name="40% - Accent4 80 2" xfId="20617" xr:uid="{00000000-0005-0000-0000-00001D850000}"/>
    <cellStyle name="40% - Accent4 80 2 2" xfId="42881" xr:uid="{00000000-0005-0000-0000-00001E850000}"/>
    <cellStyle name="40% - Accent4 80 3" xfId="31789" xr:uid="{00000000-0005-0000-0000-00001F850000}"/>
    <cellStyle name="40% - Accent4 81" xfId="9534" xr:uid="{00000000-0005-0000-0000-000020850000}"/>
    <cellStyle name="40% - Accent4 81 2" xfId="20630" xr:uid="{00000000-0005-0000-0000-000021850000}"/>
    <cellStyle name="40% - Accent4 81 2 2" xfId="42894" xr:uid="{00000000-0005-0000-0000-000022850000}"/>
    <cellStyle name="40% - Accent4 81 3" xfId="31802" xr:uid="{00000000-0005-0000-0000-000023850000}"/>
    <cellStyle name="40% - Accent4 82" xfId="9560" xr:uid="{00000000-0005-0000-0000-000024850000}"/>
    <cellStyle name="40% - Accent4 82 2" xfId="20656" xr:uid="{00000000-0005-0000-0000-000025850000}"/>
    <cellStyle name="40% - Accent4 82 2 2" xfId="42920" xr:uid="{00000000-0005-0000-0000-000026850000}"/>
    <cellStyle name="40% - Accent4 82 3" xfId="31828" xr:uid="{00000000-0005-0000-0000-000027850000}"/>
    <cellStyle name="40% - Accent4 83" xfId="9586" xr:uid="{00000000-0005-0000-0000-000028850000}"/>
    <cellStyle name="40% - Accent4 83 2" xfId="20682" xr:uid="{00000000-0005-0000-0000-000029850000}"/>
    <cellStyle name="40% - Accent4 83 2 2" xfId="42946" xr:uid="{00000000-0005-0000-0000-00002A850000}"/>
    <cellStyle name="40% - Accent4 83 3" xfId="31854" xr:uid="{00000000-0005-0000-0000-00002B850000}"/>
    <cellStyle name="40% - Accent4 84" xfId="9612" xr:uid="{00000000-0005-0000-0000-00002C850000}"/>
    <cellStyle name="40% - Accent4 84 2" xfId="20708" xr:uid="{00000000-0005-0000-0000-00002D850000}"/>
    <cellStyle name="40% - Accent4 84 2 2" xfId="42972" xr:uid="{00000000-0005-0000-0000-00002E850000}"/>
    <cellStyle name="40% - Accent4 84 3" xfId="31880" xr:uid="{00000000-0005-0000-0000-00002F850000}"/>
    <cellStyle name="40% - Accent4 85" xfId="9638" xr:uid="{00000000-0005-0000-0000-000030850000}"/>
    <cellStyle name="40% - Accent4 85 2" xfId="20734" xr:uid="{00000000-0005-0000-0000-000031850000}"/>
    <cellStyle name="40% - Accent4 85 2 2" xfId="42998" xr:uid="{00000000-0005-0000-0000-000032850000}"/>
    <cellStyle name="40% - Accent4 85 3" xfId="31906" xr:uid="{00000000-0005-0000-0000-000033850000}"/>
    <cellStyle name="40% - Accent4 86" xfId="9664" xr:uid="{00000000-0005-0000-0000-000034850000}"/>
    <cellStyle name="40% - Accent4 86 2" xfId="20760" xr:uid="{00000000-0005-0000-0000-000035850000}"/>
    <cellStyle name="40% - Accent4 86 2 2" xfId="43024" xr:uid="{00000000-0005-0000-0000-000036850000}"/>
    <cellStyle name="40% - Accent4 86 3" xfId="31932" xr:uid="{00000000-0005-0000-0000-000037850000}"/>
    <cellStyle name="40% - Accent4 87" xfId="9690" xr:uid="{00000000-0005-0000-0000-000038850000}"/>
    <cellStyle name="40% - Accent4 87 2" xfId="20786" xr:uid="{00000000-0005-0000-0000-000039850000}"/>
    <cellStyle name="40% - Accent4 87 2 2" xfId="43050" xr:uid="{00000000-0005-0000-0000-00003A850000}"/>
    <cellStyle name="40% - Accent4 87 3" xfId="31958" xr:uid="{00000000-0005-0000-0000-00003B850000}"/>
    <cellStyle name="40% - Accent4 88" xfId="9716" xr:uid="{00000000-0005-0000-0000-00003C850000}"/>
    <cellStyle name="40% - Accent4 88 2" xfId="20812" xr:uid="{00000000-0005-0000-0000-00003D850000}"/>
    <cellStyle name="40% - Accent4 88 2 2" xfId="43076" xr:uid="{00000000-0005-0000-0000-00003E850000}"/>
    <cellStyle name="40% - Accent4 88 3" xfId="31984" xr:uid="{00000000-0005-0000-0000-00003F850000}"/>
    <cellStyle name="40% - Accent4 89" xfId="9742" xr:uid="{00000000-0005-0000-0000-000040850000}"/>
    <cellStyle name="40% - Accent4 89 2" xfId="20838" xr:uid="{00000000-0005-0000-0000-000041850000}"/>
    <cellStyle name="40% - Accent4 89 2 2" xfId="43102" xr:uid="{00000000-0005-0000-0000-000042850000}"/>
    <cellStyle name="40% - Accent4 89 3" xfId="32010" xr:uid="{00000000-0005-0000-0000-000043850000}"/>
    <cellStyle name="40% - Accent4 9" xfId="211" xr:uid="{00000000-0005-0000-0000-000044850000}"/>
    <cellStyle name="40% - Accent4 9 2" xfId="1363" xr:uid="{00000000-0005-0000-0000-000045850000}"/>
    <cellStyle name="40% - Accent4 9 2 2" xfId="3181" xr:uid="{00000000-0005-0000-0000-000046850000}"/>
    <cellStyle name="40% - Accent4 9 2 2 2" xfId="7764" xr:uid="{00000000-0005-0000-0000-000047850000}"/>
    <cellStyle name="40% - Accent4 9 2 2 2 2" xfId="18861" xr:uid="{00000000-0005-0000-0000-000048850000}"/>
    <cellStyle name="40% - Accent4 9 2 2 2 2 2" xfId="41125" xr:uid="{00000000-0005-0000-0000-000049850000}"/>
    <cellStyle name="40% - Accent4 9 2 2 2 3" xfId="30033" xr:uid="{00000000-0005-0000-0000-00004A850000}"/>
    <cellStyle name="40% - Accent4 9 2 2 3" xfId="14278" xr:uid="{00000000-0005-0000-0000-00004B850000}"/>
    <cellStyle name="40% - Accent4 9 2 2 3 2" xfId="36543" xr:uid="{00000000-0005-0000-0000-00004C850000}"/>
    <cellStyle name="40% - Accent4 9 2 2 4" xfId="25451" xr:uid="{00000000-0005-0000-0000-00004D850000}"/>
    <cellStyle name="40% - Accent4 9 2 3" xfId="5955" xr:uid="{00000000-0005-0000-0000-00004E850000}"/>
    <cellStyle name="40% - Accent4 9 2 3 2" xfId="17052" xr:uid="{00000000-0005-0000-0000-00004F850000}"/>
    <cellStyle name="40% - Accent4 9 2 3 2 2" xfId="39316" xr:uid="{00000000-0005-0000-0000-000050850000}"/>
    <cellStyle name="40% - Accent4 9 2 3 3" xfId="28224" xr:uid="{00000000-0005-0000-0000-000051850000}"/>
    <cellStyle name="40% - Accent4 9 2 4" xfId="12468" xr:uid="{00000000-0005-0000-0000-000052850000}"/>
    <cellStyle name="40% - Accent4 9 2 4 2" xfId="34733" xr:uid="{00000000-0005-0000-0000-000053850000}"/>
    <cellStyle name="40% - Accent4 9 2 5" xfId="23641" xr:uid="{00000000-0005-0000-0000-000054850000}"/>
    <cellStyle name="40% - Accent4 9 3" xfId="4105" xr:uid="{00000000-0005-0000-0000-000055850000}"/>
    <cellStyle name="40% - Accent4 9 3 2" xfId="8688" xr:uid="{00000000-0005-0000-0000-000056850000}"/>
    <cellStyle name="40% - Accent4 9 3 2 2" xfId="19785" xr:uid="{00000000-0005-0000-0000-000057850000}"/>
    <cellStyle name="40% - Accent4 9 3 2 2 2" xfId="42049" xr:uid="{00000000-0005-0000-0000-000058850000}"/>
    <cellStyle name="40% - Accent4 9 3 2 3" xfId="30957" xr:uid="{00000000-0005-0000-0000-000059850000}"/>
    <cellStyle name="40% - Accent4 9 3 3" xfId="15202" xr:uid="{00000000-0005-0000-0000-00005A850000}"/>
    <cellStyle name="40% - Accent4 9 3 3 2" xfId="37467" xr:uid="{00000000-0005-0000-0000-00005B850000}"/>
    <cellStyle name="40% - Accent4 9 3 4" xfId="26375" xr:uid="{00000000-0005-0000-0000-00005C850000}"/>
    <cellStyle name="40% - Accent4 9 4" xfId="2296" xr:uid="{00000000-0005-0000-0000-00005D850000}"/>
    <cellStyle name="40% - Accent4 9 4 2" xfId="6879" xr:uid="{00000000-0005-0000-0000-00005E850000}"/>
    <cellStyle name="40% - Accent4 9 4 2 2" xfId="17976" xr:uid="{00000000-0005-0000-0000-00005F850000}"/>
    <cellStyle name="40% - Accent4 9 4 2 2 2" xfId="40240" xr:uid="{00000000-0005-0000-0000-000060850000}"/>
    <cellStyle name="40% - Accent4 9 4 2 3" xfId="29148" xr:uid="{00000000-0005-0000-0000-000061850000}"/>
    <cellStyle name="40% - Accent4 9 4 3" xfId="13393" xr:uid="{00000000-0005-0000-0000-000062850000}"/>
    <cellStyle name="40% - Accent4 9 4 3 2" xfId="35658" xr:uid="{00000000-0005-0000-0000-000063850000}"/>
    <cellStyle name="40% - Accent4 9 4 4" xfId="24566" xr:uid="{00000000-0005-0000-0000-000064850000}"/>
    <cellStyle name="40% - Accent4 9 5" xfId="5030" xr:uid="{00000000-0005-0000-0000-000065850000}"/>
    <cellStyle name="40% - Accent4 9 5 2" xfId="16127" xr:uid="{00000000-0005-0000-0000-000066850000}"/>
    <cellStyle name="40% - Accent4 9 5 2 2" xfId="38391" xr:uid="{00000000-0005-0000-0000-000067850000}"/>
    <cellStyle name="40% - Accent4 9 5 3" xfId="27299" xr:uid="{00000000-0005-0000-0000-000068850000}"/>
    <cellStyle name="40% - Accent4 9 6" xfId="439" xr:uid="{00000000-0005-0000-0000-000069850000}"/>
    <cellStyle name="40% - Accent4 9 6 2" xfId="11555" xr:uid="{00000000-0005-0000-0000-00006A850000}"/>
    <cellStyle name="40% - Accent4 9 6 2 2" xfId="33821" xr:uid="{00000000-0005-0000-0000-00006B850000}"/>
    <cellStyle name="40% - Accent4 9 6 3" xfId="22729" xr:uid="{00000000-0005-0000-0000-00006C850000}"/>
    <cellStyle name="40% - Accent4 9 7" xfId="11332" xr:uid="{00000000-0005-0000-0000-00006D850000}"/>
    <cellStyle name="40% - Accent4 9 7 2" xfId="33598" xr:uid="{00000000-0005-0000-0000-00006E850000}"/>
    <cellStyle name="40% - Accent4 9 8" xfId="22506" xr:uid="{00000000-0005-0000-0000-00006F850000}"/>
    <cellStyle name="40% - Accent4 90" xfId="9768" xr:uid="{00000000-0005-0000-0000-000070850000}"/>
    <cellStyle name="40% - Accent4 90 2" xfId="20864" xr:uid="{00000000-0005-0000-0000-000071850000}"/>
    <cellStyle name="40% - Accent4 90 2 2" xfId="43128" xr:uid="{00000000-0005-0000-0000-000072850000}"/>
    <cellStyle name="40% - Accent4 90 3" xfId="32036" xr:uid="{00000000-0005-0000-0000-000073850000}"/>
    <cellStyle name="40% - Accent4 91" xfId="9794" xr:uid="{00000000-0005-0000-0000-000074850000}"/>
    <cellStyle name="40% - Accent4 91 2" xfId="20890" xr:uid="{00000000-0005-0000-0000-000075850000}"/>
    <cellStyle name="40% - Accent4 91 2 2" xfId="43154" xr:uid="{00000000-0005-0000-0000-000076850000}"/>
    <cellStyle name="40% - Accent4 91 3" xfId="32062" xr:uid="{00000000-0005-0000-0000-000077850000}"/>
    <cellStyle name="40% - Accent4 92" xfId="9820" xr:uid="{00000000-0005-0000-0000-000078850000}"/>
    <cellStyle name="40% - Accent4 92 2" xfId="20916" xr:uid="{00000000-0005-0000-0000-000079850000}"/>
    <cellStyle name="40% - Accent4 92 2 2" xfId="43180" xr:uid="{00000000-0005-0000-0000-00007A850000}"/>
    <cellStyle name="40% - Accent4 92 3" xfId="32088" xr:uid="{00000000-0005-0000-0000-00007B850000}"/>
    <cellStyle name="40% - Accent4 93" xfId="9846" xr:uid="{00000000-0005-0000-0000-00007C850000}"/>
    <cellStyle name="40% - Accent4 93 2" xfId="20942" xr:uid="{00000000-0005-0000-0000-00007D850000}"/>
    <cellStyle name="40% - Accent4 93 2 2" xfId="43206" xr:uid="{00000000-0005-0000-0000-00007E850000}"/>
    <cellStyle name="40% - Accent4 93 3" xfId="32114" xr:uid="{00000000-0005-0000-0000-00007F850000}"/>
    <cellStyle name="40% - Accent4 94" xfId="9872" xr:uid="{00000000-0005-0000-0000-000080850000}"/>
    <cellStyle name="40% - Accent4 94 2" xfId="20968" xr:uid="{00000000-0005-0000-0000-000081850000}"/>
    <cellStyle name="40% - Accent4 94 2 2" xfId="43232" xr:uid="{00000000-0005-0000-0000-000082850000}"/>
    <cellStyle name="40% - Accent4 94 3" xfId="32140" xr:uid="{00000000-0005-0000-0000-000083850000}"/>
    <cellStyle name="40% - Accent4 95" xfId="9898" xr:uid="{00000000-0005-0000-0000-000084850000}"/>
    <cellStyle name="40% - Accent4 95 2" xfId="20994" xr:uid="{00000000-0005-0000-0000-000085850000}"/>
    <cellStyle name="40% - Accent4 95 2 2" xfId="43258" xr:uid="{00000000-0005-0000-0000-000086850000}"/>
    <cellStyle name="40% - Accent4 95 3" xfId="32166" xr:uid="{00000000-0005-0000-0000-000087850000}"/>
    <cellStyle name="40% - Accent4 96" xfId="9911" xr:uid="{00000000-0005-0000-0000-000088850000}"/>
    <cellStyle name="40% - Accent4 96 2" xfId="21007" xr:uid="{00000000-0005-0000-0000-000089850000}"/>
    <cellStyle name="40% - Accent4 96 2 2" xfId="43271" xr:uid="{00000000-0005-0000-0000-00008A850000}"/>
    <cellStyle name="40% - Accent4 96 3" xfId="32179" xr:uid="{00000000-0005-0000-0000-00008B850000}"/>
    <cellStyle name="40% - Accent4 97" xfId="9937" xr:uid="{00000000-0005-0000-0000-00008C850000}"/>
    <cellStyle name="40% - Accent4 97 2" xfId="21033" xr:uid="{00000000-0005-0000-0000-00008D850000}"/>
    <cellStyle name="40% - Accent4 97 2 2" xfId="43297" xr:uid="{00000000-0005-0000-0000-00008E850000}"/>
    <cellStyle name="40% - Accent4 97 3" xfId="32205" xr:uid="{00000000-0005-0000-0000-00008F850000}"/>
    <cellStyle name="40% - Accent4 98" xfId="9950" xr:uid="{00000000-0005-0000-0000-000090850000}"/>
    <cellStyle name="40% - Accent4 98 2" xfId="21046" xr:uid="{00000000-0005-0000-0000-000091850000}"/>
    <cellStyle name="40% - Accent4 98 2 2" xfId="43310" xr:uid="{00000000-0005-0000-0000-000092850000}"/>
    <cellStyle name="40% - Accent4 98 3" xfId="32218" xr:uid="{00000000-0005-0000-0000-000093850000}"/>
    <cellStyle name="40% - Accent4 99" xfId="9963" xr:uid="{00000000-0005-0000-0000-000094850000}"/>
    <cellStyle name="40% - Accent4 99 2" xfId="21059" xr:uid="{00000000-0005-0000-0000-000095850000}"/>
    <cellStyle name="40% - Accent4 99 2 2" xfId="43323" xr:uid="{00000000-0005-0000-0000-000096850000}"/>
    <cellStyle name="40% - Accent4 99 3" xfId="32231" xr:uid="{00000000-0005-0000-0000-000097850000}"/>
    <cellStyle name="40% - Accent5" xfId="89" builtinId="47" customBuiltin="1"/>
    <cellStyle name="40% - Accent5 10" xfId="226" xr:uid="{00000000-0005-0000-0000-000099850000}"/>
    <cellStyle name="40% - Accent5 10 2" xfId="1378" xr:uid="{00000000-0005-0000-0000-00009A850000}"/>
    <cellStyle name="40% - Accent5 10 2 2" xfId="3196" xr:uid="{00000000-0005-0000-0000-00009B850000}"/>
    <cellStyle name="40% - Accent5 10 2 2 2" xfId="7779" xr:uid="{00000000-0005-0000-0000-00009C850000}"/>
    <cellStyle name="40% - Accent5 10 2 2 2 2" xfId="18876" xr:uid="{00000000-0005-0000-0000-00009D850000}"/>
    <cellStyle name="40% - Accent5 10 2 2 2 2 2" xfId="41140" xr:uid="{00000000-0005-0000-0000-00009E850000}"/>
    <cellStyle name="40% - Accent5 10 2 2 2 3" xfId="30048" xr:uid="{00000000-0005-0000-0000-00009F850000}"/>
    <cellStyle name="40% - Accent5 10 2 2 3" xfId="14293" xr:uid="{00000000-0005-0000-0000-0000A0850000}"/>
    <cellStyle name="40% - Accent5 10 2 2 3 2" xfId="36558" xr:uid="{00000000-0005-0000-0000-0000A1850000}"/>
    <cellStyle name="40% - Accent5 10 2 2 4" xfId="25466" xr:uid="{00000000-0005-0000-0000-0000A2850000}"/>
    <cellStyle name="40% - Accent5 10 2 3" xfId="5970" xr:uid="{00000000-0005-0000-0000-0000A3850000}"/>
    <cellStyle name="40% - Accent5 10 2 3 2" xfId="17067" xr:uid="{00000000-0005-0000-0000-0000A4850000}"/>
    <cellStyle name="40% - Accent5 10 2 3 2 2" xfId="39331" xr:uid="{00000000-0005-0000-0000-0000A5850000}"/>
    <cellStyle name="40% - Accent5 10 2 3 3" xfId="28239" xr:uid="{00000000-0005-0000-0000-0000A6850000}"/>
    <cellStyle name="40% - Accent5 10 2 4" xfId="12483" xr:uid="{00000000-0005-0000-0000-0000A7850000}"/>
    <cellStyle name="40% - Accent5 10 2 4 2" xfId="34748" xr:uid="{00000000-0005-0000-0000-0000A8850000}"/>
    <cellStyle name="40% - Accent5 10 2 5" xfId="23656" xr:uid="{00000000-0005-0000-0000-0000A9850000}"/>
    <cellStyle name="40% - Accent5 10 3" xfId="4120" xr:uid="{00000000-0005-0000-0000-0000AA850000}"/>
    <cellStyle name="40% - Accent5 10 3 2" xfId="8703" xr:uid="{00000000-0005-0000-0000-0000AB850000}"/>
    <cellStyle name="40% - Accent5 10 3 2 2" xfId="19800" xr:uid="{00000000-0005-0000-0000-0000AC850000}"/>
    <cellStyle name="40% - Accent5 10 3 2 2 2" xfId="42064" xr:uid="{00000000-0005-0000-0000-0000AD850000}"/>
    <cellStyle name="40% - Accent5 10 3 2 3" xfId="30972" xr:uid="{00000000-0005-0000-0000-0000AE850000}"/>
    <cellStyle name="40% - Accent5 10 3 3" xfId="15217" xr:uid="{00000000-0005-0000-0000-0000AF850000}"/>
    <cellStyle name="40% - Accent5 10 3 3 2" xfId="37482" xr:uid="{00000000-0005-0000-0000-0000B0850000}"/>
    <cellStyle name="40% - Accent5 10 3 4" xfId="26390" xr:uid="{00000000-0005-0000-0000-0000B1850000}"/>
    <cellStyle name="40% - Accent5 10 4" xfId="2311" xr:uid="{00000000-0005-0000-0000-0000B2850000}"/>
    <cellStyle name="40% - Accent5 10 4 2" xfId="6894" xr:uid="{00000000-0005-0000-0000-0000B3850000}"/>
    <cellStyle name="40% - Accent5 10 4 2 2" xfId="17991" xr:uid="{00000000-0005-0000-0000-0000B4850000}"/>
    <cellStyle name="40% - Accent5 10 4 2 2 2" xfId="40255" xr:uid="{00000000-0005-0000-0000-0000B5850000}"/>
    <cellStyle name="40% - Accent5 10 4 2 3" xfId="29163" xr:uid="{00000000-0005-0000-0000-0000B6850000}"/>
    <cellStyle name="40% - Accent5 10 4 3" xfId="13408" xr:uid="{00000000-0005-0000-0000-0000B7850000}"/>
    <cellStyle name="40% - Accent5 10 4 3 2" xfId="35673" xr:uid="{00000000-0005-0000-0000-0000B8850000}"/>
    <cellStyle name="40% - Accent5 10 4 4" xfId="24581" xr:uid="{00000000-0005-0000-0000-0000B9850000}"/>
    <cellStyle name="40% - Accent5 10 5" xfId="5045" xr:uid="{00000000-0005-0000-0000-0000BA850000}"/>
    <cellStyle name="40% - Accent5 10 5 2" xfId="16142" xr:uid="{00000000-0005-0000-0000-0000BB850000}"/>
    <cellStyle name="40% - Accent5 10 5 2 2" xfId="38406" xr:uid="{00000000-0005-0000-0000-0000BC850000}"/>
    <cellStyle name="40% - Accent5 10 5 3" xfId="27314" xr:uid="{00000000-0005-0000-0000-0000BD850000}"/>
    <cellStyle name="40% - Accent5 10 6" xfId="454" xr:uid="{00000000-0005-0000-0000-0000BE850000}"/>
    <cellStyle name="40% - Accent5 10 6 2" xfId="11570" xr:uid="{00000000-0005-0000-0000-0000BF850000}"/>
    <cellStyle name="40% - Accent5 10 6 2 2" xfId="33836" xr:uid="{00000000-0005-0000-0000-0000C0850000}"/>
    <cellStyle name="40% - Accent5 10 6 3" xfId="22744" xr:uid="{00000000-0005-0000-0000-0000C1850000}"/>
    <cellStyle name="40% - Accent5 10 7" xfId="11347" xr:uid="{00000000-0005-0000-0000-0000C2850000}"/>
    <cellStyle name="40% - Accent5 10 7 2" xfId="33613" xr:uid="{00000000-0005-0000-0000-0000C3850000}"/>
    <cellStyle name="40% - Accent5 10 8" xfId="22521" xr:uid="{00000000-0005-0000-0000-0000C4850000}"/>
    <cellStyle name="40% - Accent5 100" xfId="9978" xr:uid="{00000000-0005-0000-0000-0000C5850000}"/>
    <cellStyle name="40% - Accent5 100 2" xfId="21074" xr:uid="{00000000-0005-0000-0000-0000C6850000}"/>
    <cellStyle name="40% - Accent5 100 2 2" xfId="43338" xr:uid="{00000000-0005-0000-0000-0000C7850000}"/>
    <cellStyle name="40% - Accent5 100 3" xfId="32246" xr:uid="{00000000-0005-0000-0000-0000C8850000}"/>
    <cellStyle name="40% - Accent5 101" xfId="9991" xr:uid="{00000000-0005-0000-0000-0000C9850000}"/>
    <cellStyle name="40% - Accent5 101 2" xfId="21087" xr:uid="{00000000-0005-0000-0000-0000CA850000}"/>
    <cellStyle name="40% - Accent5 101 2 2" xfId="43351" xr:uid="{00000000-0005-0000-0000-0000CB850000}"/>
    <cellStyle name="40% - Accent5 101 3" xfId="32259" xr:uid="{00000000-0005-0000-0000-0000CC850000}"/>
    <cellStyle name="40% - Accent5 102" xfId="10004" xr:uid="{00000000-0005-0000-0000-0000CD850000}"/>
    <cellStyle name="40% - Accent5 102 2" xfId="21100" xr:uid="{00000000-0005-0000-0000-0000CE850000}"/>
    <cellStyle name="40% - Accent5 102 2 2" xfId="43364" xr:uid="{00000000-0005-0000-0000-0000CF850000}"/>
    <cellStyle name="40% - Accent5 102 3" xfId="32272" xr:uid="{00000000-0005-0000-0000-0000D0850000}"/>
    <cellStyle name="40% - Accent5 103" xfId="10017" xr:uid="{00000000-0005-0000-0000-0000D1850000}"/>
    <cellStyle name="40% - Accent5 103 2" xfId="21113" xr:uid="{00000000-0005-0000-0000-0000D2850000}"/>
    <cellStyle name="40% - Accent5 103 2 2" xfId="43377" xr:uid="{00000000-0005-0000-0000-0000D3850000}"/>
    <cellStyle name="40% - Accent5 103 3" xfId="32285" xr:uid="{00000000-0005-0000-0000-0000D4850000}"/>
    <cellStyle name="40% - Accent5 104" xfId="10030" xr:uid="{00000000-0005-0000-0000-0000D5850000}"/>
    <cellStyle name="40% - Accent5 104 2" xfId="21126" xr:uid="{00000000-0005-0000-0000-0000D6850000}"/>
    <cellStyle name="40% - Accent5 104 2 2" xfId="43390" xr:uid="{00000000-0005-0000-0000-0000D7850000}"/>
    <cellStyle name="40% - Accent5 104 3" xfId="32298" xr:uid="{00000000-0005-0000-0000-0000D8850000}"/>
    <cellStyle name="40% - Accent5 105" xfId="10043" xr:uid="{00000000-0005-0000-0000-0000D9850000}"/>
    <cellStyle name="40% - Accent5 105 2" xfId="21139" xr:uid="{00000000-0005-0000-0000-0000DA850000}"/>
    <cellStyle name="40% - Accent5 105 2 2" xfId="43403" xr:uid="{00000000-0005-0000-0000-0000DB850000}"/>
    <cellStyle name="40% - Accent5 105 3" xfId="32311" xr:uid="{00000000-0005-0000-0000-0000DC850000}"/>
    <cellStyle name="40% - Accent5 106" xfId="10056" xr:uid="{00000000-0005-0000-0000-0000DD850000}"/>
    <cellStyle name="40% - Accent5 106 2" xfId="21152" xr:uid="{00000000-0005-0000-0000-0000DE850000}"/>
    <cellStyle name="40% - Accent5 106 2 2" xfId="43416" xr:uid="{00000000-0005-0000-0000-0000DF850000}"/>
    <cellStyle name="40% - Accent5 106 3" xfId="32324" xr:uid="{00000000-0005-0000-0000-0000E0850000}"/>
    <cellStyle name="40% - Accent5 107" xfId="10069" xr:uid="{00000000-0005-0000-0000-0000E1850000}"/>
    <cellStyle name="40% - Accent5 107 2" xfId="21165" xr:uid="{00000000-0005-0000-0000-0000E2850000}"/>
    <cellStyle name="40% - Accent5 107 2 2" xfId="43429" xr:uid="{00000000-0005-0000-0000-0000E3850000}"/>
    <cellStyle name="40% - Accent5 107 3" xfId="32337" xr:uid="{00000000-0005-0000-0000-0000E4850000}"/>
    <cellStyle name="40% - Accent5 108" xfId="10082" xr:uid="{00000000-0005-0000-0000-0000E5850000}"/>
    <cellStyle name="40% - Accent5 108 2" xfId="21178" xr:uid="{00000000-0005-0000-0000-0000E6850000}"/>
    <cellStyle name="40% - Accent5 108 2 2" xfId="43442" xr:uid="{00000000-0005-0000-0000-0000E7850000}"/>
    <cellStyle name="40% - Accent5 108 3" xfId="32350" xr:uid="{00000000-0005-0000-0000-0000E8850000}"/>
    <cellStyle name="40% - Accent5 109" xfId="10095" xr:uid="{00000000-0005-0000-0000-0000E9850000}"/>
    <cellStyle name="40% - Accent5 109 2" xfId="21191" xr:uid="{00000000-0005-0000-0000-0000EA850000}"/>
    <cellStyle name="40% - Accent5 109 2 2" xfId="43455" xr:uid="{00000000-0005-0000-0000-0000EB850000}"/>
    <cellStyle name="40% - Accent5 109 3" xfId="32363" xr:uid="{00000000-0005-0000-0000-0000EC850000}"/>
    <cellStyle name="40% - Accent5 11" xfId="239" xr:uid="{00000000-0005-0000-0000-0000ED850000}"/>
    <cellStyle name="40% - Accent5 11 2" xfId="1391" xr:uid="{00000000-0005-0000-0000-0000EE850000}"/>
    <cellStyle name="40% - Accent5 11 2 2" xfId="3209" xr:uid="{00000000-0005-0000-0000-0000EF850000}"/>
    <cellStyle name="40% - Accent5 11 2 2 2" xfId="7792" xr:uid="{00000000-0005-0000-0000-0000F0850000}"/>
    <cellStyle name="40% - Accent5 11 2 2 2 2" xfId="18889" xr:uid="{00000000-0005-0000-0000-0000F1850000}"/>
    <cellStyle name="40% - Accent5 11 2 2 2 2 2" xfId="41153" xr:uid="{00000000-0005-0000-0000-0000F2850000}"/>
    <cellStyle name="40% - Accent5 11 2 2 2 3" xfId="30061" xr:uid="{00000000-0005-0000-0000-0000F3850000}"/>
    <cellStyle name="40% - Accent5 11 2 2 3" xfId="14306" xr:uid="{00000000-0005-0000-0000-0000F4850000}"/>
    <cellStyle name="40% - Accent5 11 2 2 3 2" xfId="36571" xr:uid="{00000000-0005-0000-0000-0000F5850000}"/>
    <cellStyle name="40% - Accent5 11 2 2 4" xfId="25479" xr:uid="{00000000-0005-0000-0000-0000F6850000}"/>
    <cellStyle name="40% - Accent5 11 2 3" xfId="5983" xr:uid="{00000000-0005-0000-0000-0000F7850000}"/>
    <cellStyle name="40% - Accent5 11 2 3 2" xfId="17080" xr:uid="{00000000-0005-0000-0000-0000F8850000}"/>
    <cellStyle name="40% - Accent5 11 2 3 2 2" xfId="39344" xr:uid="{00000000-0005-0000-0000-0000F9850000}"/>
    <cellStyle name="40% - Accent5 11 2 3 3" xfId="28252" xr:uid="{00000000-0005-0000-0000-0000FA850000}"/>
    <cellStyle name="40% - Accent5 11 2 4" xfId="12496" xr:uid="{00000000-0005-0000-0000-0000FB850000}"/>
    <cellStyle name="40% - Accent5 11 2 4 2" xfId="34761" xr:uid="{00000000-0005-0000-0000-0000FC850000}"/>
    <cellStyle name="40% - Accent5 11 2 5" xfId="23669" xr:uid="{00000000-0005-0000-0000-0000FD850000}"/>
    <cellStyle name="40% - Accent5 11 3" xfId="4133" xr:uid="{00000000-0005-0000-0000-0000FE850000}"/>
    <cellStyle name="40% - Accent5 11 3 2" xfId="8716" xr:uid="{00000000-0005-0000-0000-0000FF850000}"/>
    <cellStyle name="40% - Accent5 11 3 2 2" xfId="19813" xr:uid="{00000000-0005-0000-0000-000000860000}"/>
    <cellStyle name="40% - Accent5 11 3 2 2 2" xfId="42077" xr:uid="{00000000-0005-0000-0000-000001860000}"/>
    <cellStyle name="40% - Accent5 11 3 2 3" xfId="30985" xr:uid="{00000000-0005-0000-0000-000002860000}"/>
    <cellStyle name="40% - Accent5 11 3 3" xfId="15230" xr:uid="{00000000-0005-0000-0000-000003860000}"/>
    <cellStyle name="40% - Accent5 11 3 3 2" xfId="37495" xr:uid="{00000000-0005-0000-0000-000004860000}"/>
    <cellStyle name="40% - Accent5 11 3 4" xfId="26403" xr:uid="{00000000-0005-0000-0000-000005860000}"/>
    <cellStyle name="40% - Accent5 11 4" xfId="2324" xr:uid="{00000000-0005-0000-0000-000006860000}"/>
    <cellStyle name="40% - Accent5 11 4 2" xfId="6907" xr:uid="{00000000-0005-0000-0000-000007860000}"/>
    <cellStyle name="40% - Accent5 11 4 2 2" xfId="18004" xr:uid="{00000000-0005-0000-0000-000008860000}"/>
    <cellStyle name="40% - Accent5 11 4 2 2 2" xfId="40268" xr:uid="{00000000-0005-0000-0000-000009860000}"/>
    <cellStyle name="40% - Accent5 11 4 2 3" xfId="29176" xr:uid="{00000000-0005-0000-0000-00000A860000}"/>
    <cellStyle name="40% - Accent5 11 4 3" xfId="13421" xr:uid="{00000000-0005-0000-0000-00000B860000}"/>
    <cellStyle name="40% - Accent5 11 4 3 2" xfId="35686" xr:uid="{00000000-0005-0000-0000-00000C860000}"/>
    <cellStyle name="40% - Accent5 11 4 4" xfId="24594" xr:uid="{00000000-0005-0000-0000-00000D860000}"/>
    <cellStyle name="40% - Accent5 11 5" xfId="5058" xr:uid="{00000000-0005-0000-0000-00000E860000}"/>
    <cellStyle name="40% - Accent5 11 5 2" xfId="16155" xr:uid="{00000000-0005-0000-0000-00000F860000}"/>
    <cellStyle name="40% - Accent5 11 5 2 2" xfId="38419" xr:uid="{00000000-0005-0000-0000-000010860000}"/>
    <cellStyle name="40% - Accent5 11 5 3" xfId="27327" xr:uid="{00000000-0005-0000-0000-000011860000}"/>
    <cellStyle name="40% - Accent5 11 6" xfId="467" xr:uid="{00000000-0005-0000-0000-000012860000}"/>
    <cellStyle name="40% - Accent5 11 6 2" xfId="11583" xr:uid="{00000000-0005-0000-0000-000013860000}"/>
    <cellStyle name="40% - Accent5 11 6 2 2" xfId="33849" xr:uid="{00000000-0005-0000-0000-000014860000}"/>
    <cellStyle name="40% - Accent5 11 6 3" xfId="22757" xr:uid="{00000000-0005-0000-0000-000015860000}"/>
    <cellStyle name="40% - Accent5 11 7" xfId="11360" xr:uid="{00000000-0005-0000-0000-000016860000}"/>
    <cellStyle name="40% - Accent5 11 7 2" xfId="33626" xr:uid="{00000000-0005-0000-0000-000017860000}"/>
    <cellStyle name="40% - Accent5 11 8" xfId="22534" xr:uid="{00000000-0005-0000-0000-000018860000}"/>
    <cellStyle name="40% - Accent5 110" xfId="10108" xr:uid="{00000000-0005-0000-0000-000019860000}"/>
    <cellStyle name="40% - Accent5 110 2" xfId="21204" xr:uid="{00000000-0005-0000-0000-00001A860000}"/>
    <cellStyle name="40% - Accent5 110 2 2" xfId="43468" xr:uid="{00000000-0005-0000-0000-00001B860000}"/>
    <cellStyle name="40% - Accent5 110 3" xfId="32376" xr:uid="{00000000-0005-0000-0000-00001C860000}"/>
    <cellStyle name="40% - Accent5 111" xfId="10121" xr:uid="{00000000-0005-0000-0000-00001D860000}"/>
    <cellStyle name="40% - Accent5 111 2" xfId="21217" xr:uid="{00000000-0005-0000-0000-00001E860000}"/>
    <cellStyle name="40% - Accent5 111 2 2" xfId="43481" xr:uid="{00000000-0005-0000-0000-00001F860000}"/>
    <cellStyle name="40% - Accent5 111 3" xfId="32389" xr:uid="{00000000-0005-0000-0000-000020860000}"/>
    <cellStyle name="40% - Accent5 112" xfId="10134" xr:uid="{00000000-0005-0000-0000-000021860000}"/>
    <cellStyle name="40% - Accent5 112 2" xfId="21230" xr:uid="{00000000-0005-0000-0000-000022860000}"/>
    <cellStyle name="40% - Accent5 112 2 2" xfId="43494" xr:uid="{00000000-0005-0000-0000-000023860000}"/>
    <cellStyle name="40% - Accent5 112 3" xfId="32402" xr:uid="{00000000-0005-0000-0000-000024860000}"/>
    <cellStyle name="40% - Accent5 113" xfId="10147" xr:uid="{00000000-0005-0000-0000-000025860000}"/>
    <cellStyle name="40% - Accent5 113 2" xfId="21243" xr:uid="{00000000-0005-0000-0000-000026860000}"/>
    <cellStyle name="40% - Accent5 113 2 2" xfId="43507" xr:uid="{00000000-0005-0000-0000-000027860000}"/>
    <cellStyle name="40% - Accent5 113 3" xfId="32415" xr:uid="{00000000-0005-0000-0000-000028860000}"/>
    <cellStyle name="40% - Accent5 114" xfId="10160" xr:uid="{00000000-0005-0000-0000-000029860000}"/>
    <cellStyle name="40% - Accent5 114 2" xfId="21256" xr:uid="{00000000-0005-0000-0000-00002A860000}"/>
    <cellStyle name="40% - Accent5 114 2 2" xfId="43520" xr:uid="{00000000-0005-0000-0000-00002B860000}"/>
    <cellStyle name="40% - Accent5 114 3" xfId="32428" xr:uid="{00000000-0005-0000-0000-00002C860000}"/>
    <cellStyle name="40% - Accent5 115" xfId="10173" xr:uid="{00000000-0005-0000-0000-00002D860000}"/>
    <cellStyle name="40% - Accent5 115 2" xfId="21269" xr:uid="{00000000-0005-0000-0000-00002E860000}"/>
    <cellStyle name="40% - Accent5 115 2 2" xfId="43533" xr:uid="{00000000-0005-0000-0000-00002F860000}"/>
    <cellStyle name="40% - Accent5 115 3" xfId="32441" xr:uid="{00000000-0005-0000-0000-000030860000}"/>
    <cellStyle name="40% - Accent5 116" xfId="10186" xr:uid="{00000000-0005-0000-0000-000031860000}"/>
    <cellStyle name="40% - Accent5 116 2" xfId="21282" xr:uid="{00000000-0005-0000-0000-000032860000}"/>
    <cellStyle name="40% - Accent5 116 2 2" xfId="43546" xr:uid="{00000000-0005-0000-0000-000033860000}"/>
    <cellStyle name="40% - Accent5 116 3" xfId="32454" xr:uid="{00000000-0005-0000-0000-000034860000}"/>
    <cellStyle name="40% - Accent5 117" xfId="10199" xr:uid="{00000000-0005-0000-0000-000035860000}"/>
    <cellStyle name="40% - Accent5 117 2" xfId="21295" xr:uid="{00000000-0005-0000-0000-000036860000}"/>
    <cellStyle name="40% - Accent5 117 2 2" xfId="43559" xr:uid="{00000000-0005-0000-0000-000037860000}"/>
    <cellStyle name="40% - Accent5 117 3" xfId="32467" xr:uid="{00000000-0005-0000-0000-000038860000}"/>
    <cellStyle name="40% - Accent5 118" xfId="10212" xr:uid="{00000000-0005-0000-0000-000039860000}"/>
    <cellStyle name="40% - Accent5 118 2" xfId="21308" xr:uid="{00000000-0005-0000-0000-00003A860000}"/>
    <cellStyle name="40% - Accent5 118 2 2" xfId="43572" xr:uid="{00000000-0005-0000-0000-00003B860000}"/>
    <cellStyle name="40% - Accent5 118 3" xfId="32480" xr:uid="{00000000-0005-0000-0000-00003C860000}"/>
    <cellStyle name="40% - Accent5 119" xfId="10225" xr:uid="{00000000-0005-0000-0000-00003D860000}"/>
    <cellStyle name="40% - Accent5 119 2" xfId="21321" xr:uid="{00000000-0005-0000-0000-00003E860000}"/>
    <cellStyle name="40% - Accent5 119 2 2" xfId="43585" xr:uid="{00000000-0005-0000-0000-00003F860000}"/>
    <cellStyle name="40% - Accent5 119 3" xfId="32493" xr:uid="{00000000-0005-0000-0000-000040860000}"/>
    <cellStyle name="40% - Accent5 12" xfId="252" xr:uid="{00000000-0005-0000-0000-000041860000}"/>
    <cellStyle name="40% - Accent5 12 2" xfId="1404" xr:uid="{00000000-0005-0000-0000-000042860000}"/>
    <cellStyle name="40% - Accent5 12 2 2" xfId="3222" xr:uid="{00000000-0005-0000-0000-000043860000}"/>
    <cellStyle name="40% - Accent5 12 2 2 2" xfId="7805" xr:uid="{00000000-0005-0000-0000-000044860000}"/>
    <cellStyle name="40% - Accent5 12 2 2 2 2" xfId="18902" xr:uid="{00000000-0005-0000-0000-000045860000}"/>
    <cellStyle name="40% - Accent5 12 2 2 2 2 2" xfId="41166" xr:uid="{00000000-0005-0000-0000-000046860000}"/>
    <cellStyle name="40% - Accent5 12 2 2 2 3" xfId="30074" xr:uid="{00000000-0005-0000-0000-000047860000}"/>
    <cellStyle name="40% - Accent5 12 2 2 3" xfId="14319" xr:uid="{00000000-0005-0000-0000-000048860000}"/>
    <cellStyle name="40% - Accent5 12 2 2 3 2" xfId="36584" xr:uid="{00000000-0005-0000-0000-000049860000}"/>
    <cellStyle name="40% - Accent5 12 2 2 4" xfId="25492" xr:uid="{00000000-0005-0000-0000-00004A860000}"/>
    <cellStyle name="40% - Accent5 12 2 3" xfId="5996" xr:uid="{00000000-0005-0000-0000-00004B860000}"/>
    <cellStyle name="40% - Accent5 12 2 3 2" xfId="17093" xr:uid="{00000000-0005-0000-0000-00004C860000}"/>
    <cellStyle name="40% - Accent5 12 2 3 2 2" xfId="39357" xr:uid="{00000000-0005-0000-0000-00004D860000}"/>
    <cellStyle name="40% - Accent5 12 2 3 3" xfId="28265" xr:uid="{00000000-0005-0000-0000-00004E860000}"/>
    <cellStyle name="40% - Accent5 12 2 4" xfId="12509" xr:uid="{00000000-0005-0000-0000-00004F860000}"/>
    <cellStyle name="40% - Accent5 12 2 4 2" xfId="34774" xr:uid="{00000000-0005-0000-0000-000050860000}"/>
    <cellStyle name="40% - Accent5 12 2 5" xfId="23682" xr:uid="{00000000-0005-0000-0000-000051860000}"/>
    <cellStyle name="40% - Accent5 12 3" xfId="4146" xr:uid="{00000000-0005-0000-0000-000052860000}"/>
    <cellStyle name="40% - Accent5 12 3 2" xfId="8729" xr:uid="{00000000-0005-0000-0000-000053860000}"/>
    <cellStyle name="40% - Accent5 12 3 2 2" xfId="19826" xr:uid="{00000000-0005-0000-0000-000054860000}"/>
    <cellStyle name="40% - Accent5 12 3 2 2 2" xfId="42090" xr:uid="{00000000-0005-0000-0000-000055860000}"/>
    <cellStyle name="40% - Accent5 12 3 2 3" xfId="30998" xr:uid="{00000000-0005-0000-0000-000056860000}"/>
    <cellStyle name="40% - Accent5 12 3 3" xfId="15243" xr:uid="{00000000-0005-0000-0000-000057860000}"/>
    <cellStyle name="40% - Accent5 12 3 3 2" xfId="37508" xr:uid="{00000000-0005-0000-0000-000058860000}"/>
    <cellStyle name="40% - Accent5 12 3 4" xfId="26416" xr:uid="{00000000-0005-0000-0000-000059860000}"/>
    <cellStyle name="40% - Accent5 12 4" xfId="2337" xr:uid="{00000000-0005-0000-0000-00005A860000}"/>
    <cellStyle name="40% - Accent5 12 4 2" xfId="6920" xr:uid="{00000000-0005-0000-0000-00005B860000}"/>
    <cellStyle name="40% - Accent5 12 4 2 2" xfId="18017" xr:uid="{00000000-0005-0000-0000-00005C860000}"/>
    <cellStyle name="40% - Accent5 12 4 2 2 2" xfId="40281" xr:uid="{00000000-0005-0000-0000-00005D860000}"/>
    <cellStyle name="40% - Accent5 12 4 2 3" xfId="29189" xr:uid="{00000000-0005-0000-0000-00005E860000}"/>
    <cellStyle name="40% - Accent5 12 4 3" xfId="13434" xr:uid="{00000000-0005-0000-0000-00005F860000}"/>
    <cellStyle name="40% - Accent5 12 4 3 2" xfId="35699" xr:uid="{00000000-0005-0000-0000-000060860000}"/>
    <cellStyle name="40% - Accent5 12 4 4" xfId="24607" xr:uid="{00000000-0005-0000-0000-000061860000}"/>
    <cellStyle name="40% - Accent5 12 5" xfId="5071" xr:uid="{00000000-0005-0000-0000-000062860000}"/>
    <cellStyle name="40% - Accent5 12 5 2" xfId="16168" xr:uid="{00000000-0005-0000-0000-000063860000}"/>
    <cellStyle name="40% - Accent5 12 5 2 2" xfId="38432" xr:uid="{00000000-0005-0000-0000-000064860000}"/>
    <cellStyle name="40% - Accent5 12 5 3" xfId="27340" xr:uid="{00000000-0005-0000-0000-000065860000}"/>
    <cellStyle name="40% - Accent5 12 6" xfId="480" xr:uid="{00000000-0005-0000-0000-000066860000}"/>
    <cellStyle name="40% - Accent5 12 6 2" xfId="11596" xr:uid="{00000000-0005-0000-0000-000067860000}"/>
    <cellStyle name="40% - Accent5 12 6 2 2" xfId="33862" xr:uid="{00000000-0005-0000-0000-000068860000}"/>
    <cellStyle name="40% - Accent5 12 6 3" xfId="22770" xr:uid="{00000000-0005-0000-0000-000069860000}"/>
    <cellStyle name="40% - Accent5 12 7" xfId="11373" xr:uid="{00000000-0005-0000-0000-00006A860000}"/>
    <cellStyle name="40% - Accent5 12 7 2" xfId="33639" xr:uid="{00000000-0005-0000-0000-00006B860000}"/>
    <cellStyle name="40% - Accent5 12 8" xfId="22547" xr:uid="{00000000-0005-0000-0000-00006C860000}"/>
    <cellStyle name="40% - Accent5 120" xfId="10238" xr:uid="{00000000-0005-0000-0000-00006D860000}"/>
    <cellStyle name="40% - Accent5 120 2" xfId="21334" xr:uid="{00000000-0005-0000-0000-00006E860000}"/>
    <cellStyle name="40% - Accent5 120 2 2" xfId="43598" xr:uid="{00000000-0005-0000-0000-00006F860000}"/>
    <cellStyle name="40% - Accent5 120 3" xfId="32506" xr:uid="{00000000-0005-0000-0000-000070860000}"/>
    <cellStyle name="40% - Accent5 121" xfId="10251" xr:uid="{00000000-0005-0000-0000-000071860000}"/>
    <cellStyle name="40% - Accent5 121 2" xfId="21347" xr:uid="{00000000-0005-0000-0000-000072860000}"/>
    <cellStyle name="40% - Accent5 121 2 2" xfId="43611" xr:uid="{00000000-0005-0000-0000-000073860000}"/>
    <cellStyle name="40% - Accent5 121 3" xfId="32519" xr:uid="{00000000-0005-0000-0000-000074860000}"/>
    <cellStyle name="40% - Accent5 122" xfId="10277" xr:uid="{00000000-0005-0000-0000-000075860000}"/>
    <cellStyle name="40% - Accent5 122 2" xfId="21373" xr:uid="{00000000-0005-0000-0000-000076860000}"/>
    <cellStyle name="40% - Accent5 122 2 2" xfId="43637" xr:uid="{00000000-0005-0000-0000-000077860000}"/>
    <cellStyle name="40% - Accent5 122 3" xfId="32545" xr:uid="{00000000-0005-0000-0000-000078860000}"/>
    <cellStyle name="40% - Accent5 123" xfId="10303" xr:uid="{00000000-0005-0000-0000-000079860000}"/>
    <cellStyle name="40% - Accent5 123 2" xfId="21399" xr:uid="{00000000-0005-0000-0000-00007A860000}"/>
    <cellStyle name="40% - Accent5 123 2 2" xfId="43663" xr:uid="{00000000-0005-0000-0000-00007B860000}"/>
    <cellStyle name="40% - Accent5 123 3" xfId="32571" xr:uid="{00000000-0005-0000-0000-00007C860000}"/>
    <cellStyle name="40% - Accent5 124" xfId="10316" xr:uid="{00000000-0005-0000-0000-00007D860000}"/>
    <cellStyle name="40% - Accent5 124 2" xfId="21412" xr:uid="{00000000-0005-0000-0000-00007E860000}"/>
    <cellStyle name="40% - Accent5 124 2 2" xfId="43676" xr:uid="{00000000-0005-0000-0000-00007F860000}"/>
    <cellStyle name="40% - Accent5 124 3" xfId="32584" xr:uid="{00000000-0005-0000-0000-000080860000}"/>
    <cellStyle name="40% - Accent5 125" xfId="10329" xr:uid="{00000000-0005-0000-0000-000081860000}"/>
    <cellStyle name="40% - Accent5 125 2" xfId="21425" xr:uid="{00000000-0005-0000-0000-000082860000}"/>
    <cellStyle name="40% - Accent5 125 2 2" xfId="43689" xr:uid="{00000000-0005-0000-0000-000083860000}"/>
    <cellStyle name="40% - Accent5 125 3" xfId="32597" xr:uid="{00000000-0005-0000-0000-000084860000}"/>
    <cellStyle name="40% - Accent5 126" xfId="10355" xr:uid="{00000000-0005-0000-0000-000085860000}"/>
    <cellStyle name="40% - Accent5 126 2" xfId="21451" xr:uid="{00000000-0005-0000-0000-000086860000}"/>
    <cellStyle name="40% - Accent5 126 2 2" xfId="43715" xr:uid="{00000000-0005-0000-0000-000087860000}"/>
    <cellStyle name="40% - Accent5 126 3" xfId="32623" xr:uid="{00000000-0005-0000-0000-000088860000}"/>
    <cellStyle name="40% - Accent5 127" xfId="10381" xr:uid="{00000000-0005-0000-0000-000089860000}"/>
    <cellStyle name="40% - Accent5 127 2" xfId="21477" xr:uid="{00000000-0005-0000-0000-00008A860000}"/>
    <cellStyle name="40% - Accent5 127 2 2" xfId="43741" xr:uid="{00000000-0005-0000-0000-00008B860000}"/>
    <cellStyle name="40% - Accent5 127 3" xfId="32649" xr:uid="{00000000-0005-0000-0000-00008C860000}"/>
    <cellStyle name="40% - Accent5 128" xfId="10407" xr:uid="{00000000-0005-0000-0000-00008D860000}"/>
    <cellStyle name="40% - Accent5 128 2" xfId="21503" xr:uid="{00000000-0005-0000-0000-00008E860000}"/>
    <cellStyle name="40% - Accent5 128 2 2" xfId="43767" xr:uid="{00000000-0005-0000-0000-00008F860000}"/>
    <cellStyle name="40% - Accent5 128 3" xfId="32675" xr:uid="{00000000-0005-0000-0000-000090860000}"/>
    <cellStyle name="40% - Accent5 129" xfId="10433" xr:uid="{00000000-0005-0000-0000-000091860000}"/>
    <cellStyle name="40% - Accent5 129 2" xfId="21529" xr:uid="{00000000-0005-0000-0000-000092860000}"/>
    <cellStyle name="40% - Accent5 129 2 2" xfId="43793" xr:uid="{00000000-0005-0000-0000-000093860000}"/>
    <cellStyle name="40% - Accent5 129 3" xfId="32701" xr:uid="{00000000-0005-0000-0000-000094860000}"/>
    <cellStyle name="40% - Accent5 13" xfId="265" xr:uid="{00000000-0005-0000-0000-000095860000}"/>
    <cellStyle name="40% - Accent5 13 2" xfId="1417" xr:uid="{00000000-0005-0000-0000-000096860000}"/>
    <cellStyle name="40% - Accent5 13 2 2" xfId="3235" xr:uid="{00000000-0005-0000-0000-000097860000}"/>
    <cellStyle name="40% - Accent5 13 2 2 2" xfId="7818" xr:uid="{00000000-0005-0000-0000-000098860000}"/>
    <cellStyle name="40% - Accent5 13 2 2 2 2" xfId="18915" xr:uid="{00000000-0005-0000-0000-000099860000}"/>
    <cellStyle name="40% - Accent5 13 2 2 2 2 2" xfId="41179" xr:uid="{00000000-0005-0000-0000-00009A860000}"/>
    <cellStyle name="40% - Accent5 13 2 2 2 3" xfId="30087" xr:uid="{00000000-0005-0000-0000-00009B860000}"/>
    <cellStyle name="40% - Accent5 13 2 2 3" xfId="14332" xr:uid="{00000000-0005-0000-0000-00009C860000}"/>
    <cellStyle name="40% - Accent5 13 2 2 3 2" xfId="36597" xr:uid="{00000000-0005-0000-0000-00009D860000}"/>
    <cellStyle name="40% - Accent5 13 2 2 4" xfId="25505" xr:uid="{00000000-0005-0000-0000-00009E860000}"/>
    <cellStyle name="40% - Accent5 13 2 3" xfId="6009" xr:uid="{00000000-0005-0000-0000-00009F860000}"/>
    <cellStyle name="40% - Accent5 13 2 3 2" xfId="17106" xr:uid="{00000000-0005-0000-0000-0000A0860000}"/>
    <cellStyle name="40% - Accent5 13 2 3 2 2" xfId="39370" xr:uid="{00000000-0005-0000-0000-0000A1860000}"/>
    <cellStyle name="40% - Accent5 13 2 3 3" xfId="28278" xr:uid="{00000000-0005-0000-0000-0000A2860000}"/>
    <cellStyle name="40% - Accent5 13 2 4" xfId="12522" xr:uid="{00000000-0005-0000-0000-0000A3860000}"/>
    <cellStyle name="40% - Accent5 13 2 4 2" xfId="34787" xr:uid="{00000000-0005-0000-0000-0000A4860000}"/>
    <cellStyle name="40% - Accent5 13 2 5" xfId="23695" xr:uid="{00000000-0005-0000-0000-0000A5860000}"/>
    <cellStyle name="40% - Accent5 13 3" xfId="4159" xr:uid="{00000000-0005-0000-0000-0000A6860000}"/>
    <cellStyle name="40% - Accent5 13 3 2" xfId="8742" xr:uid="{00000000-0005-0000-0000-0000A7860000}"/>
    <cellStyle name="40% - Accent5 13 3 2 2" xfId="19839" xr:uid="{00000000-0005-0000-0000-0000A8860000}"/>
    <cellStyle name="40% - Accent5 13 3 2 2 2" xfId="42103" xr:uid="{00000000-0005-0000-0000-0000A9860000}"/>
    <cellStyle name="40% - Accent5 13 3 2 3" xfId="31011" xr:uid="{00000000-0005-0000-0000-0000AA860000}"/>
    <cellStyle name="40% - Accent5 13 3 3" xfId="15256" xr:uid="{00000000-0005-0000-0000-0000AB860000}"/>
    <cellStyle name="40% - Accent5 13 3 3 2" xfId="37521" xr:uid="{00000000-0005-0000-0000-0000AC860000}"/>
    <cellStyle name="40% - Accent5 13 3 4" xfId="26429" xr:uid="{00000000-0005-0000-0000-0000AD860000}"/>
    <cellStyle name="40% - Accent5 13 4" xfId="2350" xr:uid="{00000000-0005-0000-0000-0000AE860000}"/>
    <cellStyle name="40% - Accent5 13 4 2" xfId="6933" xr:uid="{00000000-0005-0000-0000-0000AF860000}"/>
    <cellStyle name="40% - Accent5 13 4 2 2" xfId="18030" xr:uid="{00000000-0005-0000-0000-0000B0860000}"/>
    <cellStyle name="40% - Accent5 13 4 2 2 2" xfId="40294" xr:uid="{00000000-0005-0000-0000-0000B1860000}"/>
    <cellStyle name="40% - Accent5 13 4 2 3" xfId="29202" xr:uid="{00000000-0005-0000-0000-0000B2860000}"/>
    <cellStyle name="40% - Accent5 13 4 3" xfId="13447" xr:uid="{00000000-0005-0000-0000-0000B3860000}"/>
    <cellStyle name="40% - Accent5 13 4 3 2" xfId="35712" xr:uid="{00000000-0005-0000-0000-0000B4860000}"/>
    <cellStyle name="40% - Accent5 13 4 4" xfId="24620" xr:uid="{00000000-0005-0000-0000-0000B5860000}"/>
    <cellStyle name="40% - Accent5 13 5" xfId="5084" xr:uid="{00000000-0005-0000-0000-0000B6860000}"/>
    <cellStyle name="40% - Accent5 13 5 2" xfId="16181" xr:uid="{00000000-0005-0000-0000-0000B7860000}"/>
    <cellStyle name="40% - Accent5 13 5 2 2" xfId="38445" xr:uid="{00000000-0005-0000-0000-0000B8860000}"/>
    <cellStyle name="40% - Accent5 13 5 3" xfId="27353" xr:uid="{00000000-0005-0000-0000-0000B9860000}"/>
    <cellStyle name="40% - Accent5 13 6" xfId="493" xr:uid="{00000000-0005-0000-0000-0000BA860000}"/>
    <cellStyle name="40% - Accent5 13 6 2" xfId="11609" xr:uid="{00000000-0005-0000-0000-0000BB860000}"/>
    <cellStyle name="40% - Accent5 13 6 2 2" xfId="33875" xr:uid="{00000000-0005-0000-0000-0000BC860000}"/>
    <cellStyle name="40% - Accent5 13 6 3" xfId="22783" xr:uid="{00000000-0005-0000-0000-0000BD860000}"/>
    <cellStyle name="40% - Accent5 13 7" xfId="11386" xr:uid="{00000000-0005-0000-0000-0000BE860000}"/>
    <cellStyle name="40% - Accent5 13 7 2" xfId="33652" xr:uid="{00000000-0005-0000-0000-0000BF860000}"/>
    <cellStyle name="40% - Accent5 13 8" xfId="22560" xr:uid="{00000000-0005-0000-0000-0000C0860000}"/>
    <cellStyle name="40% - Accent5 130" xfId="10459" xr:uid="{00000000-0005-0000-0000-0000C1860000}"/>
    <cellStyle name="40% - Accent5 130 2" xfId="21555" xr:uid="{00000000-0005-0000-0000-0000C2860000}"/>
    <cellStyle name="40% - Accent5 130 2 2" xfId="43819" xr:uid="{00000000-0005-0000-0000-0000C3860000}"/>
    <cellStyle name="40% - Accent5 130 3" xfId="32727" xr:uid="{00000000-0005-0000-0000-0000C4860000}"/>
    <cellStyle name="40% - Accent5 131" xfId="10485" xr:uid="{00000000-0005-0000-0000-0000C5860000}"/>
    <cellStyle name="40% - Accent5 131 2" xfId="21581" xr:uid="{00000000-0005-0000-0000-0000C6860000}"/>
    <cellStyle name="40% - Accent5 131 2 2" xfId="43845" xr:uid="{00000000-0005-0000-0000-0000C7860000}"/>
    <cellStyle name="40% - Accent5 131 3" xfId="32753" xr:uid="{00000000-0005-0000-0000-0000C8860000}"/>
    <cellStyle name="40% - Accent5 132" xfId="10511" xr:uid="{00000000-0005-0000-0000-0000C9860000}"/>
    <cellStyle name="40% - Accent5 132 2" xfId="21607" xr:uid="{00000000-0005-0000-0000-0000CA860000}"/>
    <cellStyle name="40% - Accent5 132 2 2" xfId="43871" xr:uid="{00000000-0005-0000-0000-0000CB860000}"/>
    <cellStyle name="40% - Accent5 132 3" xfId="32779" xr:uid="{00000000-0005-0000-0000-0000CC860000}"/>
    <cellStyle name="40% - Accent5 133" xfId="10537" xr:uid="{00000000-0005-0000-0000-0000CD860000}"/>
    <cellStyle name="40% - Accent5 133 2" xfId="21633" xr:uid="{00000000-0005-0000-0000-0000CE860000}"/>
    <cellStyle name="40% - Accent5 133 2 2" xfId="43897" xr:uid="{00000000-0005-0000-0000-0000CF860000}"/>
    <cellStyle name="40% - Accent5 133 3" xfId="32805" xr:uid="{00000000-0005-0000-0000-0000D0860000}"/>
    <cellStyle name="40% - Accent5 134" xfId="10550" xr:uid="{00000000-0005-0000-0000-0000D1860000}"/>
    <cellStyle name="40% - Accent5 134 2" xfId="21646" xr:uid="{00000000-0005-0000-0000-0000D2860000}"/>
    <cellStyle name="40% - Accent5 134 2 2" xfId="43910" xr:uid="{00000000-0005-0000-0000-0000D3860000}"/>
    <cellStyle name="40% - Accent5 134 3" xfId="32818" xr:uid="{00000000-0005-0000-0000-0000D4860000}"/>
    <cellStyle name="40% - Accent5 135" xfId="10563" xr:uid="{00000000-0005-0000-0000-0000D5860000}"/>
    <cellStyle name="40% - Accent5 135 2" xfId="21659" xr:uid="{00000000-0005-0000-0000-0000D6860000}"/>
    <cellStyle name="40% - Accent5 135 2 2" xfId="43923" xr:uid="{00000000-0005-0000-0000-0000D7860000}"/>
    <cellStyle name="40% - Accent5 135 3" xfId="32831" xr:uid="{00000000-0005-0000-0000-0000D8860000}"/>
    <cellStyle name="40% - Accent5 136" xfId="10576" xr:uid="{00000000-0005-0000-0000-0000D9860000}"/>
    <cellStyle name="40% - Accent5 136 2" xfId="21672" xr:uid="{00000000-0005-0000-0000-0000DA860000}"/>
    <cellStyle name="40% - Accent5 136 2 2" xfId="43936" xr:uid="{00000000-0005-0000-0000-0000DB860000}"/>
    <cellStyle name="40% - Accent5 136 3" xfId="32844" xr:uid="{00000000-0005-0000-0000-0000DC860000}"/>
    <cellStyle name="40% - Accent5 137" xfId="10589" xr:uid="{00000000-0005-0000-0000-0000DD860000}"/>
    <cellStyle name="40% - Accent5 137 2" xfId="21685" xr:uid="{00000000-0005-0000-0000-0000DE860000}"/>
    <cellStyle name="40% - Accent5 137 2 2" xfId="43949" xr:uid="{00000000-0005-0000-0000-0000DF860000}"/>
    <cellStyle name="40% - Accent5 137 3" xfId="32857" xr:uid="{00000000-0005-0000-0000-0000E0860000}"/>
    <cellStyle name="40% - Accent5 138" xfId="10615" xr:uid="{00000000-0005-0000-0000-0000E1860000}"/>
    <cellStyle name="40% - Accent5 138 2" xfId="21711" xr:uid="{00000000-0005-0000-0000-0000E2860000}"/>
    <cellStyle name="40% - Accent5 138 2 2" xfId="43975" xr:uid="{00000000-0005-0000-0000-0000E3860000}"/>
    <cellStyle name="40% - Accent5 138 3" xfId="32883" xr:uid="{00000000-0005-0000-0000-0000E4860000}"/>
    <cellStyle name="40% - Accent5 139" xfId="10628" xr:uid="{00000000-0005-0000-0000-0000E5860000}"/>
    <cellStyle name="40% - Accent5 139 2" xfId="21724" xr:uid="{00000000-0005-0000-0000-0000E6860000}"/>
    <cellStyle name="40% - Accent5 139 2 2" xfId="43988" xr:uid="{00000000-0005-0000-0000-0000E7860000}"/>
    <cellStyle name="40% - Accent5 139 3" xfId="32896" xr:uid="{00000000-0005-0000-0000-0000E8860000}"/>
    <cellStyle name="40% - Accent5 14" xfId="304" xr:uid="{00000000-0005-0000-0000-0000E9860000}"/>
    <cellStyle name="40% - Accent5 14 2" xfId="1430" xr:uid="{00000000-0005-0000-0000-0000EA860000}"/>
    <cellStyle name="40% - Accent5 14 2 2" xfId="3248" xr:uid="{00000000-0005-0000-0000-0000EB860000}"/>
    <cellStyle name="40% - Accent5 14 2 2 2" xfId="7831" xr:uid="{00000000-0005-0000-0000-0000EC860000}"/>
    <cellStyle name="40% - Accent5 14 2 2 2 2" xfId="18928" xr:uid="{00000000-0005-0000-0000-0000ED860000}"/>
    <cellStyle name="40% - Accent5 14 2 2 2 2 2" xfId="41192" xr:uid="{00000000-0005-0000-0000-0000EE860000}"/>
    <cellStyle name="40% - Accent5 14 2 2 2 3" xfId="30100" xr:uid="{00000000-0005-0000-0000-0000EF860000}"/>
    <cellStyle name="40% - Accent5 14 2 2 3" xfId="14345" xr:uid="{00000000-0005-0000-0000-0000F0860000}"/>
    <cellStyle name="40% - Accent5 14 2 2 3 2" xfId="36610" xr:uid="{00000000-0005-0000-0000-0000F1860000}"/>
    <cellStyle name="40% - Accent5 14 2 2 4" xfId="25518" xr:uid="{00000000-0005-0000-0000-0000F2860000}"/>
    <cellStyle name="40% - Accent5 14 2 3" xfId="6022" xr:uid="{00000000-0005-0000-0000-0000F3860000}"/>
    <cellStyle name="40% - Accent5 14 2 3 2" xfId="17119" xr:uid="{00000000-0005-0000-0000-0000F4860000}"/>
    <cellStyle name="40% - Accent5 14 2 3 2 2" xfId="39383" xr:uid="{00000000-0005-0000-0000-0000F5860000}"/>
    <cellStyle name="40% - Accent5 14 2 3 3" xfId="28291" xr:uid="{00000000-0005-0000-0000-0000F6860000}"/>
    <cellStyle name="40% - Accent5 14 2 4" xfId="12535" xr:uid="{00000000-0005-0000-0000-0000F7860000}"/>
    <cellStyle name="40% - Accent5 14 2 4 2" xfId="34800" xr:uid="{00000000-0005-0000-0000-0000F8860000}"/>
    <cellStyle name="40% - Accent5 14 2 5" xfId="23708" xr:uid="{00000000-0005-0000-0000-0000F9860000}"/>
    <cellStyle name="40% - Accent5 14 3" xfId="4172" xr:uid="{00000000-0005-0000-0000-0000FA860000}"/>
    <cellStyle name="40% - Accent5 14 3 2" xfId="8755" xr:uid="{00000000-0005-0000-0000-0000FB860000}"/>
    <cellStyle name="40% - Accent5 14 3 2 2" xfId="19852" xr:uid="{00000000-0005-0000-0000-0000FC860000}"/>
    <cellStyle name="40% - Accent5 14 3 2 2 2" xfId="42116" xr:uid="{00000000-0005-0000-0000-0000FD860000}"/>
    <cellStyle name="40% - Accent5 14 3 2 3" xfId="31024" xr:uid="{00000000-0005-0000-0000-0000FE860000}"/>
    <cellStyle name="40% - Accent5 14 3 3" xfId="15269" xr:uid="{00000000-0005-0000-0000-0000FF860000}"/>
    <cellStyle name="40% - Accent5 14 3 3 2" xfId="37534" xr:uid="{00000000-0005-0000-0000-000000870000}"/>
    <cellStyle name="40% - Accent5 14 3 4" xfId="26442" xr:uid="{00000000-0005-0000-0000-000001870000}"/>
    <cellStyle name="40% - Accent5 14 4" xfId="2363" xr:uid="{00000000-0005-0000-0000-000002870000}"/>
    <cellStyle name="40% - Accent5 14 4 2" xfId="6946" xr:uid="{00000000-0005-0000-0000-000003870000}"/>
    <cellStyle name="40% - Accent5 14 4 2 2" xfId="18043" xr:uid="{00000000-0005-0000-0000-000004870000}"/>
    <cellStyle name="40% - Accent5 14 4 2 2 2" xfId="40307" xr:uid="{00000000-0005-0000-0000-000005870000}"/>
    <cellStyle name="40% - Accent5 14 4 2 3" xfId="29215" xr:uid="{00000000-0005-0000-0000-000006870000}"/>
    <cellStyle name="40% - Accent5 14 4 3" xfId="13460" xr:uid="{00000000-0005-0000-0000-000007870000}"/>
    <cellStyle name="40% - Accent5 14 4 3 2" xfId="35725" xr:uid="{00000000-0005-0000-0000-000008870000}"/>
    <cellStyle name="40% - Accent5 14 4 4" xfId="24633" xr:uid="{00000000-0005-0000-0000-000009870000}"/>
    <cellStyle name="40% - Accent5 14 5" xfId="5097" xr:uid="{00000000-0005-0000-0000-00000A870000}"/>
    <cellStyle name="40% - Accent5 14 5 2" xfId="16194" xr:uid="{00000000-0005-0000-0000-00000B870000}"/>
    <cellStyle name="40% - Accent5 14 5 2 2" xfId="38458" xr:uid="{00000000-0005-0000-0000-00000C870000}"/>
    <cellStyle name="40% - Accent5 14 5 3" xfId="27366" xr:uid="{00000000-0005-0000-0000-00000D870000}"/>
    <cellStyle name="40% - Accent5 14 6" xfId="506" xr:uid="{00000000-0005-0000-0000-00000E870000}"/>
    <cellStyle name="40% - Accent5 14 6 2" xfId="11622" xr:uid="{00000000-0005-0000-0000-00000F870000}"/>
    <cellStyle name="40% - Accent5 14 6 2 2" xfId="33888" xr:uid="{00000000-0005-0000-0000-000010870000}"/>
    <cellStyle name="40% - Accent5 14 6 3" xfId="22796" xr:uid="{00000000-0005-0000-0000-000011870000}"/>
    <cellStyle name="40% - Accent5 14 7" xfId="11425" xr:uid="{00000000-0005-0000-0000-000012870000}"/>
    <cellStyle name="40% - Accent5 14 7 2" xfId="33691" xr:uid="{00000000-0005-0000-0000-000013870000}"/>
    <cellStyle name="40% - Accent5 14 8" xfId="22599" xr:uid="{00000000-0005-0000-0000-000014870000}"/>
    <cellStyle name="40% - Accent5 140" xfId="10641" xr:uid="{00000000-0005-0000-0000-000015870000}"/>
    <cellStyle name="40% - Accent5 140 2" xfId="21737" xr:uid="{00000000-0005-0000-0000-000016870000}"/>
    <cellStyle name="40% - Accent5 140 2 2" xfId="44001" xr:uid="{00000000-0005-0000-0000-000017870000}"/>
    <cellStyle name="40% - Accent5 140 3" xfId="32909" xr:uid="{00000000-0005-0000-0000-000018870000}"/>
    <cellStyle name="40% - Accent5 141" xfId="10654" xr:uid="{00000000-0005-0000-0000-000019870000}"/>
    <cellStyle name="40% - Accent5 141 2" xfId="21750" xr:uid="{00000000-0005-0000-0000-00001A870000}"/>
    <cellStyle name="40% - Accent5 141 2 2" xfId="44014" xr:uid="{00000000-0005-0000-0000-00001B870000}"/>
    <cellStyle name="40% - Accent5 141 3" xfId="32922" xr:uid="{00000000-0005-0000-0000-00001C870000}"/>
    <cellStyle name="40% - Accent5 142" xfId="10667" xr:uid="{00000000-0005-0000-0000-00001D870000}"/>
    <cellStyle name="40% - Accent5 142 2" xfId="21763" xr:uid="{00000000-0005-0000-0000-00001E870000}"/>
    <cellStyle name="40% - Accent5 142 2 2" xfId="44027" xr:uid="{00000000-0005-0000-0000-00001F870000}"/>
    <cellStyle name="40% - Accent5 142 3" xfId="32935" xr:uid="{00000000-0005-0000-0000-000020870000}"/>
    <cellStyle name="40% - Accent5 143" xfId="10680" xr:uid="{00000000-0005-0000-0000-000021870000}"/>
    <cellStyle name="40% - Accent5 143 2" xfId="21776" xr:uid="{00000000-0005-0000-0000-000022870000}"/>
    <cellStyle name="40% - Accent5 143 2 2" xfId="44040" xr:uid="{00000000-0005-0000-0000-000023870000}"/>
    <cellStyle name="40% - Accent5 143 3" xfId="32948" xr:uid="{00000000-0005-0000-0000-000024870000}"/>
    <cellStyle name="40% - Accent5 144" xfId="10693" xr:uid="{00000000-0005-0000-0000-000025870000}"/>
    <cellStyle name="40% - Accent5 144 2" xfId="21789" xr:uid="{00000000-0005-0000-0000-000026870000}"/>
    <cellStyle name="40% - Accent5 144 2 2" xfId="44053" xr:uid="{00000000-0005-0000-0000-000027870000}"/>
    <cellStyle name="40% - Accent5 144 3" xfId="32961" xr:uid="{00000000-0005-0000-0000-000028870000}"/>
    <cellStyle name="40% - Accent5 145" xfId="10706" xr:uid="{00000000-0005-0000-0000-000029870000}"/>
    <cellStyle name="40% - Accent5 145 2" xfId="21802" xr:uid="{00000000-0005-0000-0000-00002A870000}"/>
    <cellStyle name="40% - Accent5 145 2 2" xfId="44066" xr:uid="{00000000-0005-0000-0000-00002B870000}"/>
    <cellStyle name="40% - Accent5 145 3" xfId="32974" xr:uid="{00000000-0005-0000-0000-00002C870000}"/>
    <cellStyle name="40% - Accent5 146" xfId="10719" xr:uid="{00000000-0005-0000-0000-00002D870000}"/>
    <cellStyle name="40% - Accent5 146 2" xfId="21815" xr:uid="{00000000-0005-0000-0000-00002E870000}"/>
    <cellStyle name="40% - Accent5 146 2 2" xfId="44079" xr:uid="{00000000-0005-0000-0000-00002F870000}"/>
    <cellStyle name="40% - Accent5 146 3" xfId="32987" xr:uid="{00000000-0005-0000-0000-000030870000}"/>
    <cellStyle name="40% - Accent5 147" xfId="10732" xr:uid="{00000000-0005-0000-0000-000031870000}"/>
    <cellStyle name="40% - Accent5 147 2" xfId="21828" xr:uid="{00000000-0005-0000-0000-000032870000}"/>
    <cellStyle name="40% - Accent5 147 2 2" xfId="44092" xr:uid="{00000000-0005-0000-0000-000033870000}"/>
    <cellStyle name="40% - Accent5 147 3" xfId="33000" xr:uid="{00000000-0005-0000-0000-000034870000}"/>
    <cellStyle name="40% - Accent5 148" xfId="10745" xr:uid="{00000000-0005-0000-0000-000035870000}"/>
    <cellStyle name="40% - Accent5 148 2" xfId="21841" xr:uid="{00000000-0005-0000-0000-000036870000}"/>
    <cellStyle name="40% - Accent5 148 2 2" xfId="44105" xr:uid="{00000000-0005-0000-0000-000037870000}"/>
    <cellStyle name="40% - Accent5 148 3" xfId="33013" xr:uid="{00000000-0005-0000-0000-000038870000}"/>
    <cellStyle name="40% - Accent5 149" xfId="10758" xr:uid="{00000000-0005-0000-0000-000039870000}"/>
    <cellStyle name="40% - Accent5 149 2" xfId="21854" xr:uid="{00000000-0005-0000-0000-00003A870000}"/>
    <cellStyle name="40% - Accent5 149 2 2" xfId="44118" xr:uid="{00000000-0005-0000-0000-00003B870000}"/>
    <cellStyle name="40% - Accent5 149 3" xfId="33026" xr:uid="{00000000-0005-0000-0000-00003C870000}"/>
    <cellStyle name="40% - Accent5 15" xfId="331" xr:uid="{00000000-0005-0000-0000-00003D870000}"/>
    <cellStyle name="40% - Accent5 15 2" xfId="1443" xr:uid="{00000000-0005-0000-0000-00003E870000}"/>
    <cellStyle name="40% - Accent5 15 2 2" xfId="3261" xr:uid="{00000000-0005-0000-0000-00003F870000}"/>
    <cellStyle name="40% - Accent5 15 2 2 2" xfId="7844" xr:uid="{00000000-0005-0000-0000-000040870000}"/>
    <cellStyle name="40% - Accent5 15 2 2 2 2" xfId="18941" xr:uid="{00000000-0005-0000-0000-000041870000}"/>
    <cellStyle name="40% - Accent5 15 2 2 2 2 2" xfId="41205" xr:uid="{00000000-0005-0000-0000-000042870000}"/>
    <cellStyle name="40% - Accent5 15 2 2 2 3" xfId="30113" xr:uid="{00000000-0005-0000-0000-000043870000}"/>
    <cellStyle name="40% - Accent5 15 2 2 3" xfId="14358" xr:uid="{00000000-0005-0000-0000-000044870000}"/>
    <cellStyle name="40% - Accent5 15 2 2 3 2" xfId="36623" xr:uid="{00000000-0005-0000-0000-000045870000}"/>
    <cellStyle name="40% - Accent5 15 2 2 4" xfId="25531" xr:uid="{00000000-0005-0000-0000-000046870000}"/>
    <cellStyle name="40% - Accent5 15 2 3" xfId="6035" xr:uid="{00000000-0005-0000-0000-000047870000}"/>
    <cellStyle name="40% - Accent5 15 2 3 2" xfId="17132" xr:uid="{00000000-0005-0000-0000-000048870000}"/>
    <cellStyle name="40% - Accent5 15 2 3 2 2" xfId="39396" xr:uid="{00000000-0005-0000-0000-000049870000}"/>
    <cellStyle name="40% - Accent5 15 2 3 3" xfId="28304" xr:uid="{00000000-0005-0000-0000-00004A870000}"/>
    <cellStyle name="40% - Accent5 15 2 4" xfId="12548" xr:uid="{00000000-0005-0000-0000-00004B870000}"/>
    <cellStyle name="40% - Accent5 15 2 4 2" xfId="34813" xr:uid="{00000000-0005-0000-0000-00004C870000}"/>
    <cellStyle name="40% - Accent5 15 2 5" xfId="23721" xr:uid="{00000000-0005-0000-0000-00004D870000}"/>
    <cellStyle name="40% - Accent5 15 3" xfId="4185" xr:uid="{00000000-0005-0000-0000-00004E870000}"/>
    <cellStyle name="40% - Accent5 15 3 2" xfId="8768" xr:uid="{00000000-0005-0000-0000-00004F870000}"/>
    <cellStyle name="40% - Accent5 15 3 2 2" xfId="19865" xr:uid="{00000000-0005-0000-0000-000050870000}"/>
    <cellStyle name="40% - Accent5 15 3 2 2 2" xfId="42129" xr:uid="{00000000-0005-0000-0000-000051870000}"/>
    <cellStyle name="40% - Accent5 15 3 2 3" xfId="31037" xr:uid="{00000000-0005-0000-0000-000052870000}"/>
    <cellStyle name="40% - Accent5 15 3 3" xfId="15282" xr:uid="{00000000-0005-0000-0000-000053870000}"/>
    <cellStyle name="40% - Accent5 15 3 3 2" xfId="37547" xr:uid="{00000000-0005-0000-0000-000054870000}"/>
    <cellStyle name="40% - Accent5 15 3 4" xfId="26455" xr:uid="{00000000-0005-0000-0000-000055870000}"/>
    <cellStyle name="40% - Accent5 15 4" xfId="2376" xr:uid="{00000000-0005-0000-0000-000056870000}"/>
    <cellStyle name="40% - Accent5 15 4 2" xfId="6959" xr:uid="{00000000-0005-0000-0000-000057870000}"/>
    <cellStyle name="40% - Accent5 15 4 2 2" xfId="18056" xr:uid="{00000000-0005-0000-0000-000058870000}"/>
    <cellStyle name="40% - Accent5 15 4 2 2 2" xfId="40320" xr:uid="{00000000-0005-0000-0000-000059870000}"/>
    <cellStyle name="40% - Accent5 15 4 2 3" xfId="29228" xr:uid="{00000000-0005-0000-0000-00005A870000}"/>
    <cellStyle name="40% - Accent5 15 4 3" xfId="13473" xr:uid="{00000000-0005-0000-0000-00005B870000}"/>
    <cellStyle name="40% - Accent5 15 4 3 2" xfId="35738" xr:uid="{00000000-0005-0000-0000-00005C870000}"/>
    <cellStyle name="40% - Accent5 15 4 4" xfId="24646" xr:uid="{00000000-0005-0000-0000-00005D870000}"/>
    <cellStyle name="40% - Accent5 15 5" xfId="5110" xr:uid="{00000000-0005-0000-0000-00005E870000}"/>
    <cellStyle name="40% - Accent5 15 5 2" xfId="16207" xr:uid="{00000000-0005-0000-0000-00005F870000}"/>
    <cellStyle name="40% - Accent5 15 5 2 2" xfId="38471" xr:uid="{00000000-0005-0000-0000-000060870000}"/>
    <cellStyle name="40% - Accent5 15 5 3" xfId="27379" xr:uid="{00000000-0005-0000-0000-000061870000}"/>
    <cellStyle name="40% - Accent5 15 6" xfId="11452" xr:uid="{00000000-0005-0000-0000-000062870000}"/>
    <cellStyle name="40% - Accent5 15 6 2" xfId="33718" xr:uid="{00000000-0005-0000-0000-000063870000}"/>
    <cellStyle name="40% - Accent5 15 7" xfId="22626" xr:uid="{00000000-0005-0000-0000-000064870000}"/>
    <cellStyle name="40% - Accent5 150" xfId="10771" xr:uid="{00000000-0005-0000-0000-000065870000}"/>
    <cellStyle name="40% - Accent5 150 2" xfId="21867" xr:uid="{00000000-0005-0000-0000-000066870000}"/>
    <cellStyle name="40% - Accent5 150 2 2" xfId="44131" xr:uid="{00000000-0005-0000-0000-000067870000}"/>
    <cellStyle name="40% - Accent5 150 3" xfId="33039" xr:uid="{00000000-0005-0000-0000-000068870000}"/>
    <cellStyle name="40% - Accent5 151" xfId="10797" xr:uid="{00000000-0005-0000-0000-000069870000}"/>
    <cellStyle name="40% - Accent5 151 2" xfId="21893" xr:uid="{00000000-0005-0000-0000-00006A870000}"/>
    <cellStyle name="40% - Accent5 151 2 2" xfId="44157" xr:uid="{00000000-0005-0000-0000-00006B870000}"/>
    <cellStyle name="40% - Accent5 151 3" xfId="33065" xr:uid="{00000000-0005-0000-0000-00006C870000}"/>
    <cellStyle name="40% - Accent5 152" xfId="10810" xr:uid="{00000000-0005-0000-0000-00006D870000}"/>
    <cellStyle name="40% - Accent5 152 2" xfId="21906" xr:uid="{00000000-0005-0000-0000-00006E870000}"/>
    <cellStyle name="40% - Accent5 152 2 2" xfId="44170" xr:uid="{00000000-0005-0000-0000-00006F870000}"/>
    <cellStyle name="40% - Accent5 152 3" xfId="33078" xr:uid="{00000000-0005-0000-0000-000070870000}"/>
    <cellStyle name="40% - Accent5 153" xfId="10823" xr:uid="{00000000-0005-0000-0000-000071870000}"/>
    <cellStyle name="40% - Accent5 153 2" xfId="21919" xr:uid="{00000000-0005-0000-0000-000072870000}"/>
    <cellStyle name="40% - Accent5 153 2 2" xfId="44183" xr:uid="{00000000-0005-0000-0000-000073870000}"/>
    <cellStyle name="40% - Accent5 153 3" xfId="33091" xr:uid="{00000000-0005-0000-0000-000074870000}"/>
    <cellStyle name="40% - Accent5 154" xfId="10836" xr:uid="{00000000-0005-0000-0000-000075870000}"/>
    <cellStyle name="40% - Accent5 154 2" xfId="21932" xr:uid="{00000000-0005-0000-0000-000076870000}"/>
    <cellStyle name="40% - Accent5 154 2 2" xfId="44196" xr:uid="{00000000-0005-0000-0000-000077870000}"/>
    <cellStyle name="40% - Accent5 154 3" xfId="33104" xr:uid="{00000000-0005-0000-0000-000078870000}"/>
    <cellStyle name="40% - Accent5 155" xfId="10849" xr:uid="{00000000-0005-0000-0000-000079870000}"/>
    <cellStyle name="40% - Accent5 155 2" xfId="33117" xr:uid="{00000000-0005-0000-0000-00007A870000}"/>
    <cellStyle name="40% - Accent5 156" xfId="10862" xr:uid="{00000000-0005-0000-0000-00007B870000}"/>
    <cellStyle name="40% - Accent5 156 2" xfId="33130" xr:uid="{00000000-0005-0000-0000-00007C870000}"/>
    <cellStyle name="40% - Accent5 157" xfId="10875" xr:uid="{00000000-0005-0000-0000-00007D870000}"/>
    <cellStyle name="40% - Accent5 157 2" xfId="33143" xr:uid="{00000000-0005-0000-0000-00007E870000}"/>
    <cellStyle name="40% - Accent5 158" xfId="10888" xr:uid="{00000000-0005-0000-0000-00007F870000}"/>
    <cellStyle name="40% - Accent5 158 2" xfId="33156" xr:uid="{00000000-0005-0000-0000-000080870000}"/>
    <cellStyle name="40% - Accent5 159" xfId="10901" xr:uid="{00000000-0005-0000-0000-000081870000}"/>
    <cellStyle name="40% - Accent5 159 2" xfId="33169" xr:uid="{00000000-0005-0000-0000-000082870000}"/>
    <cellStyle name="40% - Accent5 16" xfId="519" xr:uid="{00000000-0005-0000-0000-000083870000}"/>
    <cellStyle name="40% - Accent5 16 2" xfId="1456" xr:uid="{00000000-0005-0000-0000-000084870000}"/>
    <cellStyle name="40% - Accent5 16 2 2" xfId="3274" xr:uid="{00000000-0005-0000-0000-000085870000}"/>
    <cellStyle name="40% - Accent5 16 2 2 2" xfId="7857" xr:uid="{00000000-0005-0000-0000-000086870000}"/>
    <cellStyle name="40% - Accent5 16 2 2 2 2" xfId="18954" xr:uid="{00000000-0005-0000-0000-000087870000}"/>
    <cellStyle name="40% - Accent5 16 2 2 2 2 2" xfId="41218" xr:uid="{00000000-0005-0000-0000-000088870000}"/>
    <cellStyle name="40% - Accent5 16 2 2 2 3" xfId="30126" xr:uid="{00000000-0005-0000-0000-000089870000}"/>
    <cellStyle name="40% - Accent5 16 2 2 3" xfId="14371" xr:uid="{00000000-0005-0000-0000-00008A870000}"/>
    <cellStyle name="40% - Accent5 16 2 2 3 2" xfId="36636" xr:uid="{00000000-0005-0000-0000-00008B870000}"/>
    <cellStyle name="40% - Accent5 16 2 2 4" xfId="25544" xr:uid="{00000000-0005-0000-0000-00008C870000}"/>
    <cellStyle name="40% - Accent5 16 2 3" xfId="6048" xr:uid="{00000000-0005-0000-0000-00008D870000}"/>
    <cellStyle name="40% - Accent5 16 2 3 2" xfId="17145" xr:uid="{00000000-0005-0000-0000-00008E870000}"/>
    <cellStyle name="40% - Accent5 16 2 3 2 2" xfId="39409" xr:uid="{00000000-0005-0000-0000-00008F870000}"/>
    <cellStyle name="40% - Accent5 16 2 3 3" xfId="28317" xr:uid="{00000000-0005-0000-0000-000090870000}"/>
    <cellStyle name="40% - Accent5 16 2 4" xfId="12561" xr:uid="{00000000-0005-0000-0000-000091870000}"/>
    <cellStyle name="40% - Accent5 16 2 4 2" xfId="34826" xr:uid="{00000000-0005-0000-0000-000092870000}"/>
    <cellStyle name="40% - Accent5 16 2 5" xfId="23734" xr:uid="{00000000-0005-0000-0000-000093870000}"/>
    <cellStyle name="40% - Accent5 16 3" xfId="4198" xr:uid="{00000000-0005-0000-0000-000094870000}"/>
    <cellStyle name="40% - Accent5 16 3 2" xfId="8781" xr:uid="{00000000-0005-0000-0000-000095870000}"/>
    <cellStyle name="40% - Accent5 16 3 2 2" xfId="19878" xr:uid="{00000000-0005-0000-0000-000096870000}"/>
    <cellStyle name="40% - Accent5 16 3 2 2 2" xfId="42142" xr:uid="{00000000-0005-0000-0000-000097870000}"/>
    <cellStyle name="40% - Accent5 16 3 2 3" xfId="31050" xr:uid="{00000000-0005-0000-0000-000098870000}"/>
    <cellStyle name="40% - Accent5 16 3 3" xfId="15295" xr:uid="{00000000-0005-0000-0000-000099870000}"/>
    <cellStyle name="40% - Accent5 16 3 3 2" xfId="37560" xr:uid="{00000000-0005-0000-0000-00009A870000}"/>
    <cellStyle name="40% - Accent5 16 3 4" xfId="26468" xr:uid="{00000000-0005-0000-0000-00009B870000}"/>
    <cellStyle name="40% - Accent5 16 4" xfId="2389" xr:uid="{00000000-0005-0000-0000-00009C870000}"/>
    <cellStyle name="40% - Accent5 16 4 2" xfId="6972" xr:uid="{00000000-0005-0000-0000-00009D870000}"/>
    <cellStyle name="40% - Accent5 16 4 2 2" xfId="18069" xr:uid="{00000000-0005-0000-0000-00009E870000}"/>
    <cellStyle name="40% - Accent5 16 4 2 2 2" xfId="40333" xr:uid="{00000000-0005-0000-0000-00009F870000}"/>
    <cellStyle name="40% - Accent5 16 4 2 3" xfId="29241" xr:uid="{00000000-0005-0000-0000-0000A0870000}"/>
    <cellStyle name="40% - Accent5 16 4 3" xfId="13486" xr:uid="{00000000-0005-0000-0000-0000A1870000}"/>
    <cellStyle name="40% - Accent5 16 4 3 2" xfId="35751" xr:uid="{00000000-0005-0000-0000-0000A2870000}"/>
    <cellStyle name="40% - Accent5 16 4 4" xfId="24659" xr:uid="{00000000-0005-0000-0000-0000A3870000}"/>
    <cellStyle name="40% - Accent5 16 5" xfId="5123" xr:uid="{00000000-0005-0000-0000-0000A4870000}"/>
    <cellStyle name="40% - Accent5 16 5 2" xfId="16220" xr:uid="{00000000-0005-0000-0000-0000A5870000}"/>
    <cellStyle name="40% - Accent5 16 5 2 2" xfId="38484" xr:uid="{00000000-0005-0000-0000-0000A6870000}"/>
    <cellStyle name="40% - Accent5 16 5 3" xfId="27392" xr:uid="{00000000-0005-0000-0000-0000A7870000}"/>
    <cellStyle name="40% - Accent5 16 6" xfId="11635" xr:uid="{00000000-0005-0000-0000-0000A8870000}"/>
    <cellStyle name="40% - Accent5 16 6 2" xfId="33901" xr:uid="{00000000-0005-0000-0000-0000A9870000}"/>
    <cellStyle name="40% - Accent5 16 7" xfId="22809" xr:uid="{00000000-0005-0000-0000-0000AA870000}"/>
    <cellStyle name="40% - Accent5 160" xfId="10914" xr:uid="{00000000-0005-0000-0000-0000AB870000}"/>
    <cellStyle name="40% - Accent5 160 2" xfId="33182" xr:uid="{00000000-0005-0000-0000-0000AC870000}"/>
    <cellStyle name="40% - Accent5 161" xfId="10927" xr:uid="{00000000-0005-0000-0000-0000AD870000}"/>
    <cellStyle name="40% - Accent5 161 2" xfId="33195" xr:uid="{00000000-0005-0000-0000-0000AE870000}"/>
    <cellStyle name="40% - Accent5 162" xfId="10940" xr:uid="{00000000-0005-0000-0000-0000AF870000}"/>
    <cellStyle name="40% - Accent5 162 2" xfId="33208" xr:uid="{00000000-0005-0000-0000-0000B0870000}"/>
    <cellStyle name="40% - Accent5 163" xfId="10953" xr:uid="{00000000-0005-0000-0000-0000B1870000}"/>
    <cellStyle name="40% - Accent5 163 2" xfId="33221" xr:uid="{00000000-0005-0000-0000-0000B2870000}"/>
    <cellStyle name="40% - Accent5 164" xfId="10966" xr:uid="{00000000-0005-0000-0000-0000B3870000}"/>
    <cellStyle name="40% - Accent5 164 2" xfId="33234" xr:uid="{00000000-0005-0000-0000-0000B4870000}"/>
    <cellStyle name="40% - Accent5 165" xfId="10979" xr:uid="{00000000-0005-0000-0000-0000B5870000}"/>
    <cellStyle name="40% - Accent5 165 2" xfId="33247" xr:uid="{00000000-0005-0000-0000-0000B6870000}"/>
    <cellStyle name="40% - Accent5 166" xfId="10992" xr:uid="{00000000-0005-0000-0000-0000B7870000}"/>
    <cellStyle name="40% - Accent5 166 2" xfId="33260" xr:uid="{00000000-0005-0000-0000-0000B8870000}"/>
    <cellStyle name="40% - Accent5 167" xfId="11005" xr:uid="{00000000-0005-0000-0000-0000B9870000}"/>
    <cellStyle name="40% - Accent5 167 2" xfId="33273" xr:uid="{00000000-0005-0000-0000-0000BA870000}"/>
    <cellStyle name="40% - Accent5 168" xfId="11018" xr:uid="{00000000-0005-0000-0000-0000BB870000}"/>
    <cellStyle name="40% - Accent5 168 2" xfId="33286" xr:uid="{00000000-0005-0000-0000-0000BC870000}"/>
    <cellStyle name="40% - Accent5 169" xfId="11031" xr:uid="{00000000-0005-0000-0000-0000BD870000}"/>
    <cellStyle name="40% - Accent5 169 2" xfId="33299" xr:uid="{00000000-0005-0000-0000-0000BE870000}"/>
    <cellStyle name="40% - Accent5 17" xfId="532" xr:uid="{00000000-0005-0000-0000-0000BF870000}"/>
    <cellStyle name="40% - Accent5 17 2" xfId="1469" xr:uid="{00000000-0005-0000-0000-0000C0870000}"/>
    <cellStyle name="40% - Accent5 17 2 2" xfId="3287" xr:uid="{00000000-0005-0000-0000-0000C1870000}"/>
    <cellStyle name="40% - Accent5 17 2 2 2" xfId="7870" xr:uid="{00000000-0005-0000-0000-0000C2870000}"/>
    <cellStyle name="40% - Accent5 17 2 2 2 2" xfId="18967" xr:uid="{00000000-0005-0000-0000-0000C3870000}"/>
    <cellStyle name="40% - Accent5 17 2 2 2 2 2" xfId="41231" xr:uid="{00000000-0005-0000-0000-0000C4870000}"/>
    <cellStyle name="40% - Accent5 17 2 2 2 3" xfId="30139" xr:uid="{00000000-0005-0000-0000-0000C5870000}"/>
    <cellStyle name="40% - Accent5 17 2 2 3" xfId="14384" xr:uid="{00000000-0005-0000-0000-0000C6870000}"/>
    <cellStyle name="40% - Accent5 17 2 2 3 2" xfId="36649" xr:uid="{00000000-0005-0000-0000-0000C7870000}"/>
    <cellStyle name="40% - Accent5 17 2 2 4" xfId="25557" xr:uid="{00000000-0005-0000-0000-0000C8870000}"/>
    <cellStyle name="40% - Accent5 17 2 3" xfId="6061" xr:uid="{00000000-0005-0000-0000-0000C9870000}"/>
    <cellStyle name="40% - Accent5 17 2 3 2" xfId="17158" xr:uid="{00000000-0005-0000-0000-0000CA870000}"/>
    <cellStyle name="40% - Accent5 17 2 3 2 2" xfId="39422" xr:uid="{00000000-0005-0000-0000-0000CB870000}"/>
    <cellStyle name="40% - Accent5 17 2 3 3" xfId="28330" xr:uid="{00000000-0005-0000-0000-0000CC870000}"/>
    <cellStyle name="40% - Accent5 17 2 4" xfId="12574" xr:uid="{00000000-0005-0000-0000-0000CD870000}"/>
    <cellStyle name="40% - Accent5 17 2 4 2" xfId="34839" xr:uid="{00000000-0005-0000-0000-0000CE870000}"/>
    <cellStyle name="40% - Accent5 17 2 5" xfId="23747" xr:uid="{00000000-0005-0000-0000-0000CF870000}"/>
    <cellStyle name="40% - Accent5 17 3" xfId="4211" xr:uid="{00000000-0005-0000-0000-0000D0870000}"/>
    <cellStyle name="40% - Accent5 17 3 2" xfId="8794" xr:uid="{00000000-0005-0000-0000-0000D1870000}"/>
    <cellStyle name="40% - Accent5 17 3 2 2" xfId="19891" xr:uid="{00000000-0005-0000-0000-0000D2870000}"/>
    <cellStyle name="40% - Accent5 17 3 2 2 2" xfId="42155" xr:uid="{00000000-0005-0000-0000-0000D3870000}"/>
    <cellStyle name="40% - Accent5 17 3 2 3" xfId="31063" xr:uid="{00000000-0005-0000-0000-0000D4870000}"/>
    <cellStyle name="40% - Accent5 17 3 3" xfId="15308" xr:uid="{00000000-0005-0000-0000-0000D5870000}"/>
    <cellStyle name="40% - Accent5 17 3 3 2" xfId="37573" xr:uid="{00000000-0005-0000-0000-0000D6870000}"/>
    <cellStyle name="40% - Accent5 17 3 4" xfId="26481" xr:uid="{00000000-0005-0000-0000-0000D7870000}"/>
    <cellStyle name="40% - Accent5 17 4" xfId="2402" xr:uid="{00000000-0005-0000-0000-0000D8870000}"/>
    <cellStyle name="40% - Accent5 17 4 2" xfId="6985" xr:uid="{00000000-0005-0000-0000-0000D9870000}"/>
    <cellStyle name="40% - Accent5 17 4 2 2" xfId="18082" xr:uid="{00000000-0005-0000-0000-0000DA870000}"/>
    <cellStyle name="40% - Accent5 17 4 2 2 2" xfId="40346" xr:uid="{00000000-0005-0000-0000-0000DB870000}"/>
    <cellStyle name="40% - Accent5 17 4 2 3" xfId="29254" xr:uid="{00000000-0005-0000-0000-0000DC870000}"/>
    <cellStyle name="40% - Accent5 17 4 3" xfId="13499" xr:uid="{00000000-0005-0000-0000-0000DD870000}"/>
    <cellStyle name="40% - Accent5 17 4 3 2" xfId="35764" xr:uid="{00000000-0005-0000-0000-0000DE870000}"/>
    <cellStyle name="40% - Accent5 17 4 4" xfId="24672" xr:uid="{00000000-0005-0000-0000-0000DF870000}"/>
    <cellStyle name="40% - Accent5 17 5" xfId="5136" xr:uid="{00000000-0005-0000-0000-0000E0870000}"/>
    <cellStyle name="40% - Accent5 17 5 2" xfId="16233" xr:uid="{00000000-0005-0000-0000-0000E1870000}"/>
    <cellStyle name="40% - Accent5 17 5 2 2" xfId="38497" xr:uid="{00000000-0005-0000-0000-0000E2870000}"/>
    <cellStyle name="40% - Accent5 17 5 3" xfId="27405" xr:uid="{00000000-0005-0000-0000-0000E3870000}"/>
    <cellStyle name="40% - Accent5 17 6" xfId="11648" xr:uid="{00000000-0005-0000-0000-0000E4870000}"/>
    <cellStyle name="40% - Accent5 17 6 2" xfId="33914" xr:uid="{00000000-0005-0000-0000-0000E5870000}"/>
    <cellStyle name="40% - Accent5 17 7" xfId="22822" xr:uid="{00000000-0005-0000-0000-0000E6870000}"/>
    <cellStyle name="40% - Accent5 170" xfId="11044" xr:uid="{00000000-0005-0000-0000-0000E7870000}"/>
    <cellStyle name="40% - Accent5 170 2" xfId="33312" xr:uid="{00000000-0005-0000-0000-0000E8870000}"/>
    <cellStyle name="40% - Accent5 171" xfId="11057" xr:uid="{00000000-0005-0000-0000-0000E9870000}"/>
    <cellStyle name="40% - Accent5 171 2" xfId="33325" xr:uid="{00000000-0005-0000-0000-0000EA870000}"/>
    <cellStyle name="40% - Accent5 172" xfId="11070" xr:uid="{00000000-0005-0000-0000-0000EB870000}"/>
    <cellStyle name="40% - Accent5 172 2" xfId="33338" xr:uid="{00000000-0005-0000-0000-0000EC870000}"/>
    <cellStyle name="40% - Accent5 173" xfId="11083" xr:uid="{00000000-0005-0000-0000-0000ED870000}"/>
    <cellStyle name="40% - Accent5 173 2" xfId="33351" xr:uid="{00000000-0005-0000-0000-0000EE870000}"/>
    <cellStyle name="40% - Accent5 174" xfId="11096" xr:uid="{00000000-0005-0000-0000-0000EF870000}"/>
    <cellStyle name="40% - Accent5 174 2" xfId="33364" xr:uid="{00000000-0005-0000-0000-0000F0870000}"/>
    <cellStyle name="40% - Accent5 175" xfId="11109" xr:uid="{00000000-0005-0000-0000-0000F1870000}"/>
    <cellStyle name="40% - Accent5 175 2" xfId="33377" xr:uid="{00000000-0005-0000-0000-0000F2870000}"/>
    <cellStyle name="40% - Accent5 176" xfId="11122" xr:uid="{00000000-0005-0000-0000-0000F3870000}"/>
    <cellStyle name="40% - Accent5 176 2" xfId="33390" xr:uid="{00000000-0005-0000-0000-0000F4870000}"/>
    <cellStyle name="40% - Accent5 177" xfId="11135" xr:uid="{00000000-0005-0000-0000-0000F5870000}"/>
    <cellStyle name="40% - Accent5 177 2" xfId="33403" xr:uid="{00000000-0005-0000-0000-0000F6870000}"/>
    <cellStyle name="40% - Accent5 178" xfId="11148" xr:uid="{00000000-0005-0000-0000-0000F7870000}"/>
    <cellStyle name="40% - Accent5 178 2" xfId="33416" xr:uid="{00000000-0005-0000-0000-0000F8870000}"/>
    <cellStyle name="40% - Accent5 179" xfId="11161" xr:uid="{00000000-0005-0000-0000-0000F9870000}"/>
    <cellStyle name="40% - Accent5 179 2" xfId="33429" xr:uid="{00000000-0005-0000-0000-0000FA870000}"/>
    <cellStyle name="40% - Accent5 18" xfId="545" xr:uid="{00000000-0005-0000-0000-0000FB870000}"/>
    <cellStyle name="40% - Accent5 18 2" xfId="1482" xr:uid="{00000000-0005-0000-0000-0000FC870000}"/>
    <cellStyle name="40% - Accent5 18 2 2" xfId="3300" xr:uid="{00000000-0005-0000-0000-0000FD870000}"/>
    <cellStyle name="40% - Accent5 18 2 2 2" xfId="7883" xr:uid="{00000000-0005-0000-0000-0000FE870000}"/>
    <cellStyle name="40% - Accent5 18 2 2 2 2" xfId="18980" xr:uid="{00000000-0005-0000-0000-0000FF870000}"/>
    <cellStyle name="40% - Accent5 18 2 2 2 2 2" xfId="41244" xr:uid="{00000000-0005-0000-0000-000000880000}"/>
    <cellStyle name="40% - Accent5 18 2 2 2 3" xfId="30152" xr:uid="{00000000-0005-0000-0000-000001880000}"/>
    <cellStyle name="40% - Accent5 18 2 2 3" xfId="14397" xr:uid="{00000000-0005-0000-0000-000002880000}"/>
    <cellStyle name="40% - Accent5 18 2 2 3 2" xfId="36662" xr:uid="{00000000-0005-0000-0000-000003880000}"/>
    <cellStyle name="40% - Accent5 18 2 2 4" xfId="25570" xr:uid="{00000000-0005-0000-0000-000004880000}"/>
    <cellStyle name="40% - Accent5 18 2 3" xfId="6074" xr:uid="{00000000-0005-0000-0000-000005880000}"/>
    <cellStyle name="40% - Accent5 18 2 3 2" xfId="17171" xr:uid="{00000000-0005-0000-0000-000006880000}"/>
    <cellStyle name="40% - Accent5 18 2 3 2 2" xfId="39435" xr:uid="{00000000-0005-0000-0000-000007880000}"/>
    <cellStyle name="40% - Accent5 18 2 3 3" xfId="28343" xr:uid="{00000000-0005-0000-0000-000008880000}"/>
    <cellStyle name="40% - Accent5 18 2 4" xfId="12587" xr:uid="{00000000-0005-0000-0000-000009880000}"/>
    <cellStyle name="40% - Accent5 18 2 4 2" xfId="34852" xr:uid="{00000000-0005-0000-0000-00000A880000}"/>
    <cellStyle name="40% - Accent5 18 2 5" xfId="23760" xr:uid="{00000000-0005-0000-0000-00000B880000}"/>
    <cellStyle name="40% - Accent5 18 3" xfId="4224" xr:uid="{00000000-0005-0000-0000-00000C880000}"/>
    <cellStyle name="40% - Accent5 18 3 2" xfId="8807" xr:uid="{00000000-0005-0000-0000-00000D880000}"/>
    <cellStyle name="40% - Accent5 18 3 2 2" xfId="19904" xr:uid="{00000000-0005-0000-0000-00000E880000}"/>
    <cellStyle name="40% - Accent5 18 3 2 2 2" xfId="42168" xr:uid="{00000000-0005-0000-0000-00000F880000}"/>
    <cellStyle name="40% - Accent5 18 3 2 3" xfId="31076" xr:uid="{00000000-0005-0000-0000-000010880000}"/>
    <cellStyle name="40% - Accent5 18 3 3" xfId="15321" xr:uid="{00000000-0005-0000-0000-000011880000}"/>
    <cellStyle name="40% - Accent5 18 3 3 2" xfId="37586" xr:uid="{00000000-0005-0000-0000-000012880000}"/>
    <cellStyle name="40% - Accent5 18 3 4" xfId="26494" xr:uid="{00000000-0005-0000-0000-000013880000}"/>
    <cellStyle name="40% - Accent5 18 4" xfId="2415" xr:uid="{00000000-0005-0000-0000-000014880000}"/>
    <cellStyle name="40% - Accent5 18 4 2" xfId="6998" xr:uid="{00000000-0005-0000-0000-000015880000}"/>
    <cellStyle name="40% - Accent5 18 4 2 2" xfId="18095" xr:uid="{00000000-0005-0000-0000-000016880000}"/>
    <cellStyle name="40% - Accent5 18 4 2 2 2" xfId="40359" xr:uid="{00000000-0005-0000-0000-000017880000}"/>
    <cellStyle name="40% - Accent5 18 4 2 3" xfId="29267" xr:uid="{00000000-0005-0000-0000-000018880000}"/>
    <cellStyle name="40% - Accent5 18 4 3" xfId="13512" xr:uid="{00000000-0005-0000-0000-000019880000}"/>
    <cellStyle name="40% - Accent5 18 4 3 2" xfId="35777" xr:uid="{00000000-0005-0000-0000-00001A880000}"/>
    <cellStyle name="40% - Accent5 18 4 4" xfId="24685" xr:uid="{00000000-0005-0000-0000-00001B880000}"/>
    <cellStyle name="40% - Accent5 18 5" xfId="5149" xr:uid="{00000000-0005-0000-0000-00001C880000}"/>
    <cellStyle name="40% - Accent5 18 5 2" xfId="16246" xr:uid="{00000000-0005-0000-0000-00001D880000}"/>
    <cellStyle name="40% - Accent5 18 5 2 2" xfId="38510" xr:uid="{00000000-0005-0000-0000-00001E880000}"/>
    <cellStyle name="40% - Accent5 18 5 3" xfId="27418" xr:uid="{00000000-0005-0000-0000-00001F880000}"/>
    <cellStyle name="40% - Accent5 18 6" xfId="11661" xr:uid="{00000000-0005-0000-0000-000020880000}"/>
    <cellStyle name="40% - Accent5 18 6 2" xfId="33927" xr:uid="{00000000-0005-0000-0000-000021880000}"/>
    <cellStyle name="40% - Accent5 18 7" xfId="22835" xr:uid="{00000000-0005-0000-0000-000022880000}"/>
    <cellStyle name="40% - Accent5 180" xfId="11174" xr:uid="{00000000-0005-0000-0000-000023880000}"/>
    <cellStyle name="40% - Accent5 180 2" xfId="33442" xr:uid="{00000000-0005-0000-0000-000024880000}"/>
    <cellStyle name="40% - Accent5 181" xfId="11215" xr:uid="{00000000-0005-0000-0000-000025880000}"/>
    <cellStyle name="40% - Accent5 181 2" xfId="33482" xr:uid="{00000000-0005-0000-0000-000026880000}"/>
    <cellStyle name="40% - Accent5 182" xfId="21945" xr:uid="{00000000-0005-0000-0000-000027880000}"/>
    <cellStyle name="40% - Accent5 182 2" xfId="44209" xr:uid="{00000000-0005-0000-0000-000028880000}"/>
    <cellStyle name="40% - Accent5 183" xfId="21958" xr:uid="{00000000-0005-0000-0000-000029880000}"/>
    <cellStyle name="40% - Accent5 183 2" xfId="44222" xr:uid="{00000000-0005-0000-0000-00002A880000}"/>
    <cellStyle name="40% - Accent5 184" xfId="21972" xr:uid="{00000000-0005-0000-0000-00002B880000}"/>
    <cellStyle name="40% - Accent5 184 2" xfId="44236" xr:uid="{00000000-0005-0000-0000-00002C880000}"/>
    <cellStyle name="40% - Accent5 185" xfId="21985" xr:uid="{00000000-0005-0000-0000-00002D880000}"/>
    <cellStyle name="40% - Accent5 185 2" xfId="44249" xr:uid="{00000000-0005-0000-0000-00002E880000}"/>
    <cellStyle name="40% - Accent5 186" xfId="21998" xr:uid="{00000000-0005-0000-0000-00002F880000}"/>
    <cellStyle name="40% - Accent5 186 2" xfId="44262" xr:uid="{00000000-0005-0000-0000-000030880000}"/>
    <cellStyle name="40% - Accent5 187" xfId="22011" xr:uid="{00000000-0005-0000-0000-000031880000}"/>
    <cellStyle name="40% - Accent5 187 2" xfId="44275" xr:uid="{00000000-0005-0000-0000-000032880000}"/>
    <cellStyle name="40% - Accent5 188" xfId="22024" xr:uid="{00000000-0005-0000-0000-000033880000}"/>
    <cellStyle name="40% - Accent5 188 2" xfId="44288" xr:uid="{00000000-0005-0000-0000-000034880000}"/>
    <cellStyle name="40% - Accent5 189" xfId="22037" xr:uid="{00000000-0005-0000-0000-000035880000}"/>
    <cellStyle name="40% - Accent5 189 2" xfId="44301" xr:uid="{00000000-0005-0000-0000-000036880000}"/>
    <cellStyle name="40% - Accent5 19" xfId="558" xr:uid="{00000000-0005-0000-0000-000037880000}"/>
    <cellStyle name="40% - Accent5 19 2" xfId="1495" xr:uid="{00000000-0005-0000-0000-000038880000}"/>
    <cellStyle name="40% - Accent5 19 2 2" xfId="3313" xr:uid="{00000000-0005-0000-0000-000039880000}"/>
    <cellStyle name="40% - Accent5 19 2 2 2" xfId="7896" xr:uid="{00000000-0005-0000-0000-00003A880000}"/>
    <cellStyle name="40% - Accent5 19 2 2 2 2" xfId="18993" xr:uid="{00000000-0005-0000-0000-00003B880000}"/>
    <cellStyle name="40% - Accent5 19 2 2 2 2 2" xfId="41257" xr:uid="{00000000-0005-0000-0000-00003C880000}"/>
    <cellStyle name="40% - Accent5 19 2 2 2 3" xfId="30165" xr:uid="{00000000-0005-0000-0000-00003D880000}"/>
    <cellStyle name="40% - Accent5 19 2 2 3" xfId="14410" xr:uid="{00000000-0005-0000-0000-00003E880000}"/>
    <cellStyle name="40% - Accent5 19 2 2 3 2" xfId="36675" xr:uid="{00000000-0005-0000-0000-00003F880000}"/>
    <cellStyle name="40% - Accent5 19 2 2 4" xfId="25583" xr:uid="{00000000-0005-0000-0000-000040880000}"/>
    <cellStyle name="40% - Accent5 19 2 3" xfId="6087" xr:uid="{00000000-0005-0000-0000-000041880000}"/>
    <cellStyle name="40% - Accent5 19 2 3 2" xfId="17184" xr:uid="{00000000-0005-0000-0000-000042880000}"/>
    <cellStyle name="40% - Accent5 19 2 3 2 2" xfId="39448" xr:uid="{00000000-0005-0000-0000-000043880000}"/>
    <cellStyle name="40% - Accent5 19 2 3 3" xfId="28356" xr:uid="{00000000-0005-0000-0000-000044880000}"/>
    <cellStyle name="40% - Accent5 19 2 4" xfId="12600" xr:uid="{00000000-0005-0000-0000-000045880000}"/>
    <cellStyle name="40% - Accent5 19 2 4 2" xfId="34865" xr:uid="{00000000-0005-0000-0000-000046880000}"/>
    <cellStyle name="40% - Accent5 19 2 5" xfId="23773" xr:uid="{00000000-0005-0000-0000-000047880000}"/>
    <cellStyle name="40% - Accent5 19 3" xfId="4237" xr:uid="{00000000-0005-0000-0000-000048880000}"/>
    <cellStyle name="40% - Accent5 19 3 2" xfId="8820" xr:uid="{00000000-0005-0000-0000-000049880000}"/>
    <cellStyle name="40% - Accent5 19 3 2 2" xfId="19917" xr:uid="{00000000-0005-0000-0000-00004A880000}"/>
    <cellStyle name="40% - Accent5 19 3 2 2 2" xfId="42181" xr:uid="{00000000-0005-0000-0000-00004B880000}"/>
    <cellStyle name="40% - Accent5 19 3 2 3" xfId="31089" xr:uid="{00000000-0005-0000-0000-00004C880000}"/>
    <cellStyle name="40% - Accent5 19 3 3" xfId="15334" xr:uid="{00000000-0005-0000-0000-00004D880000}"/>
    <cellStyle name="40% - Accent5 19 3 3 2" xfId="37599" xr:uid="{00000000-0005-0000-0000-00004E880000}"/>
    <cellStyle name="40% - Accent5 19 3 4" xfId="26507" xr:uid="{00000000-0005-0000-0000-00004F880000}"/>
    <cellStyle name="40% - Accent5 19 4" xfId="2428" xr:uid="{00000000-0005-0000-0000-000050880000}"/>
    <cellStyle name="40% - Accent5 19 4 2" xfId="7011" xr:uid="{00000000-0005-0000-0000-000051880000}"/>
    <cellStyle name="40% - Accent5 19 4 2 2" xfId="18108" xr:uid="{00000000-0005-0000-0000-000052880000}"/>
    <cellStyle name="40% - Accent5 19 4 2 2 2" xfId="40372" xr:uid="{00000000-0005-0000-0000-000053880000}"/>
    <cellStyle name="40% - Accent5 19 4 2 3" xfId="29280" xr:uid="{00000000-0005-0000-0000-000054880000}"/>
    <cellStyle name="40% - Accent5 19 4 3" xfId="13525" xr:uid="{00000000-0005-0000-0000-000055880000}"/>
    <cellStyle name="40% - Accent5 19 4 3 2" xfId="35790" xr:uid="{00000000-0005-0000-0000-000056880000}"/>
    <cellStyle name="40% - Accent5 19 4 4" xfId="24698" xr:uid="{00000000-0005-0000-0000-000057880000}"/>
    <cellStyle name="40% - Accent5 19 5" xfId="5162" xr:uid="{00000000-0005-0000-0000-000058880000}"/>
    <cellStyle name="40% - Accent5 19 5 2" xfId="16259" xr:uid="{00000000-0005-0000-0000-000059880000}"/>
    <cellStyle name="40% - Accent5 19 5 2 2" xfId="38523" xr:uid="{00000000-0005-0000-0000-00005A880000}"/>
    <cellStyle name="40% - Accent5 19 5 3" xfId="27431" xr:uid="{00000000-0005-0000-0000-00005B880000}"/>
    <cellStyle name="40% - Accent5 19 6" xfId="11674" xr:uid="{00000000-0005-0000-0000-00005C880000}"/>
    <cellStyle name="40% - Accent5 19 6 2" xfId="33940" xr:uid="{00000000-0005-0000-0000-00005D880000}"/>
    <cellStyle name="40% - Accent5 19 7" xfId="22848" xr:uid="{00000000-0005-0000-0000-00005E880000}"/>
    <cellStyle name="40% - Accent5 190" xfId="22050" xr:uid="{00000000-0005-0000-0000-00005F880000}"/>
    <cellStyle name="40% - Accent5 190 2" xfId="44314" xr:uid="{00000000-0005-0000-0000-000060880000}"/>
    <cellStyle name="40% - Accent5 191" xfId="22063" xr:uid="{00000000-0005-0000-0000-000061880000}"/>
    <cellStyle name="40% - Accent5 191 2" xfId="44327" xr:uid="{00000000-0005-0000-0000-000062880000}"/>
    <cellStyle name="40% - Accent5 192" xfId="22076" xr:uid="{00000000-0005-0000-0000-000063880000}"/>
    <cellStyle name="40% - Accent5 192 2" xfId="44340" xr:uid="{00000000-0005-0000-0000-000064880000}"/>
    <cellStyle name="40% - Accent5 193" xfId="22089" xr:uid="{00000000-0005-0000-0000-000065880000}"/>
    <cellStyle name="40% - Accent5 193 2" xfId="44353" xr:uid="{00000000-0005-0000-0000-000066880000}"/>
    <cellStyle name="40% - Accent5 194" xfId="22102" xr:uid="{00000000-0005-0000-0000-000067880000}"/>
    <cellStyle name="40% - Accent5 194 2" xfId="44366" xr:uid="{00000000-0005-0000-0000-000068880000}"/>
    <cellStyle name="40% - Accent5 195" xfId="22115" xr:uid="{00000000-0005-0000-0000-000069880000}"/>
    <cellStyle name="40% - Accent5 195 2" xfId="44379" xr:uid="{00000000-0005-0000-0000-00006A880000}"/>
    <cellStyle name="40% - Accent5 196" xfId="22128" xr:uid="{00000000-0005-0000-0000-00006B880000}"/>
    <cellStyle name="40% - Accent5 196 2" xfId="44392" xr:uid="{00000000-0005-0000-0000-00006C880000}"/>
    <cellStyle name="40% - Accent5 197" xfId="22141" xr:uid="{00000000-0005-0000-0000-00006D880000}"/>
    <cellStyle name="40% - Accent5 197 2" xfId="44405" xr:uid="{00000000-0005-0000-0000-00006E880000}"/>
    <cellStyle name="40% - Accent5 198" xfId="22154" xr:uid="{00000000-0005-0000-0000-00006F880000}"/>
    <cellStyle name="40% - Accent5 198 2" xfId="44418" xr:uid="{00000000-0005-0000-0000-000070880000}"/>
    <cellStyle name="40% - Accent5 199" xfId="22167" xr:uid="{00000000-0005-0000-0000-000071880000}"/>
    <cellStyle name="40% - Accent5 199 2" xfId="44431" xr:uid="{00000000-0005-0000-0000-000072880000}"/>
    <cellStyle name="40% - Accent5 2" xfId="21" xr:uid="{00000000-0005-0000-0000-000073880000}"/>
    <cellStyle name="40% - Accent5 2 10" xfId="9601" xr:uid="{00000000-0005-0000-0000-000074880000}"/>
    <cellStyle name="40% - Accent5 2 10 2" xfId="20697" xr:uid="{00000000-0005-0000-0000-000075880000}"/>
    <cellStyle name="40% - Accent5 2 10 2 2" xfId="42961" xr:uid="{00000000-0005-0000-0000-000076880000}"/>
    <cellStyle name="40% - Accent5 2 10 3" xfId="31869" xr:uid="{00000000-0005-0000-0000-000077880000}"/>
    <cellStyle name="40% - Accent5 2 11" xfId="9627" xr:uid="{00000000-0005-0000-0000-000078880000}"/>
    <cellStyle name="40% - Accent5 2 11 2" xfId="20723" xr:uid="{00000000-0005-0000-0000-000079880000}"/>
    <cellStyle name="40% - Accent5 2 11 2 2" xfId="42987" xr:uid="{00000000-0005-0000-0000-00007A880000}"/>
    <cellStyle name="40% - Accent5 2 11 3" xfId="31895" xr:uid="{00000000-0005-0000-0000-00007B880000}"/>
    <cellStyle name="40% - Accent5 2 12" xfId="9653" xr:uid="{00000000-0005-0000-0000-00007C880000}"/>
    <cellStyle name="40% - Accent5 2 12 2" xfId="20749" xr:uid="{00000000-0005-0000-0000-00007D880000}"/>
    <cellStyle name="40% - Accent5 2 12 2 2" xfId="43013" xr:uid="{00000000-0005-0000-0000-00007E880000}"/>
    <cellStyle name="40% - Accent5 2 12 3" xfId="31921" xr:uid="{00000000-0005-0000-0000-00007F880000}"/>
    <cellStyle name="40% - Accent5 2 13" xfId="9679" xr:uid="{00000000-0005-0000-0000-000080880000}"/>
    <cellStyle name="40% - Accent5 2 13 2" xfId="20775" xr:uid="{00000000-0005-0000-0000-000081880000}"/>
    <cellStyle name="40% - Accent5 2 13 2 2" xfId="43039" xr:uid="{00000000-0005-0000-0000-000082880000}"/>
    <cellStyle name="40% - Accent5 2 13 3" xfId="31947" xr:uid="{00000000-0005-0000-0000-000083880000}"/>
    <cellStyle name="40% - Accent5 2 14" xfId="9705" xr:uid="{00000000-0005-0000-0000-000084880000}"/>
    <cellStyle name="40% - Accent5 2 14 2" xfId="20801" xr:uid="{00000000-0005-0000-0000-000085880000}"/>
    <cellStyle name="40% - Accent5 2 14 2 2" xfId="43065" xr:uid="{00000000-0005-0000-0000-000086880000}"/>
    <cellStyle name="40% - Accent5 2 14 3" xfId="31973" xr:uid="{00000000-0005-0000-0000-000087880000}"/>
    <cellStyle name="40% - Accent5 2 15" xfId="9731" xr:uid="{00000000-0005-0000-0000-000088880000}"/>
    <cellStyle name="40% - Accent5 2 15 2" xfId="20827" xr:uid="{00000000-0005-0000-0000-000089880000}"/>
    <cellStyle name="40% - Accent5 2 15 2 2" xfId="43091" xr:uid="{00000000-0005-0000-0000-00008A880000}"/>
    <cellStyle name="40% - Accent5 2 15 3" xfId="31999" xr:uid="{00000000-0005-0000-0000-00008B880000}"/>
    <cellStyle name="40% - Accent5 2 16" xfId="9757" xr:uid="{00000000-0005-0000-0000-00008C880000}"/>
    <cellStyle name="40% - Accent5 2 16 2" xfId="20853" xr:uid="{00000000-0005-0000-0000-00008D880000}"/>
    <cellStyle name="40% - Accent5 2 16 2 2" xfId="43117" xr:uid="{00000000-0005-0000-0000-00008E880000}"/>
    <cellStyle name="40% - Accent5 2 16 3" xfId="32025" xr:uid="{00000000-0005-0000-0000-00008F880000}"/>
    <cellStyle name="40% - Accent5 2 17" xfId="9783" xr:uid="{00000000-0005-0000-0000-000090880000}"/>
    <cellStyle name="40% - Accent5 2 17 2" xfId="20879" xr:uid="{00000000-0005-0000-0000-000091880000}"/>
    <cellStyle name="40% - Accent5 2 17 2 2" xfId="43143" xr:uid="{00000000-0005-0000-0000-000092880000}"/>
    <cellStyle name="40% - Accent5 2 17 3" xfId="32051" xr:uid="{00000000-0005-0000-0000-000093880000}"/>
    <cellStyle name="40% - Accent5 2 18" xfId="9809" xr:uid="{00000000-0005-0000-0000-000094880000}"/>
    <cellStyle name="40% - Accent5 2 18 2" xfId="20905" xr:uid="{00000000-0005-0000-0000-000095880000}"/>
    <cellStyle name="40% - Accent5 2 18 2 2" xfId="43169" xr:uid="{00000000-0005-0000-0000-000096880000}"/>
    <cellStyle name="40% - Accent5 2 18 3" xfId="32077" xr:uid="{00000000-0005-0000-0000-000097880000}"/>
    <cellStyle name="40% - Accent5 2 19" xfId="9835" xr:uid="{00000000-0005-0000-0000-000098880000}"/>
    <cellStyle name="40% - Accent5 2 19 2" xfId="20931" xr:uid="{00000000-0005-0000-0000-000099880000}"/>
    <cellStyle name="40% - Accent5 2 19 2 2" xfId="43195" xr:uid="{00000000-0005-0000-0000-00009A880000}"/>
    <cellStyle name="40% - Accent5 2 19 3" xfId="32103" xr:uid="{00000000-0005-0000-0000-00009B880000}"/>
    <cellStyle name="40% - Accent5 2 2" xfId="107" xr:uid="{00000000-0005-0000-0000-00009C880000}"/>
    <cellStyle name="40% - Accent5 2 2 2" xfId="3092" xr:uid="{00000000-0005-0000-0000-00009D880000}"/>
    <cellStyle name="40% - Accent5 2 2 2 2" xfId="7675" xr:uid="{00000000-0005-0000-0000-00009E880000}"/>
    <cellStyle name="40% - Accent5 2 2 2 2 2" xfId="18772" xr:uid="{00000000-0005-0000-0000-00009F880000}"/>
    <cellStyle name="40% - Accent5 2 2 2 2 2 2" xfId="41036" xr:uid="{00000000-0005-0000-0000-0000A0880000}"/>
    <cellStyle name="40% - Accent5 2 2 2 2 3" xfId="29944" xr:uid="{00000000-0005-0000-0000-0000A1880000}"/>
    <cellStyle name="40% - Accent5 2 2 2 3" xfId="14189" xr:uid="{00000000-0005-0000-0000-0000A2880000}"/>
    <cellStyle name="40% - Accent5 2 2 2 3 2" xfId="36454" xr:uid="{00000000-0005-0000-0000-0000A3880000}"/>
    <cellStyle name="40% - Accent5 2 2 2 4" xfId="25362" xr:uid="{00000000-0005-0000-0000-0000A4880000}"/>
    <cellStyle name="40% - Accent5 2 2 3" xfId="5866" xr:uid="{00000000-0005-0000-0000-0000A5880000}"/>
    <cellStyle name="40% - Accent5 2 2 3 2" xfId="16963" xr:uid="{00000000-0005-0000-0000-0000A6880000}"/>
    <cellStyle name="40% - Accent5 2 2 3 2 2" xfId="39227" xr:uid="{00000000-0005-0000-0000-0000A7880000}"/>
    <cellStyle name="40% - Accent5 2 2 3 3" xfId="28135" xr:uid="{00000000-0005-0000-0000-0000A8880000}"/>
    <cellStyle name="40% - Accent5 2 2 4" xfId="1272" xr:uid="{00000000-0005-0000-0000-0000A9880000}"/>
    <cellStyle name="40% - Accent5 2 2 4 2" xfId="12379" xr:uid="{00000000-0005-0000-0000-0000AA880000}"/>
    <cellStyle name="40% - Accent5 2 2 4 2 2" xfId="34644" xr:uid="{00000000-0005-0000-0000-0000AB880000}"/>
    <cellStyle name="40% - Accent5 2 2 4 3" xfId="23552" xr:uid="{00000000-0005-0000-0000-0000AC880000}"/>
    <cellStyle name="40% - Accent5 2 2 5" xfId="11229" xr:uid="{00000000-0005-0000-0000-0000AD880000}"/>
    <cellStyle name="40% - Accent5 2 2 5 2" xfId="33496" xr:uid="{00000000-0005-0000-0000-0000AE880000}"/>
    <cellStyle name="40% - Accent5 2 2 6" xfId="22404" xr:uid="{00000000-0005-0000-0000-0000AF880000}"/>
    <cellStyle name="40% - Accent5 2 20" xfId="9861" xr:uid="{00000000-0005-0000-0000-0000B0880000}"/>
    <cellStyle name="40% - Accent5 2 20 2" xfId="20957" xr:uid="{00000000-0005-0000-0000-0000B1880000}"/>
    <cellStyle name="40% - Accent5 2 20 2 2" xfId="43221" xr:uid="{00000000-0005-0000-0000-0000B2880000}"/>
    <cellStyle name="40% - Accent5 2 20 3" xfId="32129" xr:uid="{00000000-0005-0000-0000-0000B3880000}"/>
    <cellStyle name="40% - Accent5 2 21" xfId="9887" xr:uid="{00000000-0005-0000-0000-0000B4880000}"/>
    <cellStyle name="40% - Accent5 2 21 2" xfId="20983" xr:uid="{00000000-0005-0000-0000-0000B5880000}"/>
    <cellStyle name="40% - Accent5 2 21 2 2" xfId="43247" xr:uid="{00000000-0005-0000-0000-0000B6880000}"/>
    <cellStyle name="40% - Accent5 2 21 3" xfId="32155" xr:uid="{00000000-0005-0000-0000-0000B7880000}"/>
    <cellStyle name="40% - Accent5 2 22" xfId="9926" xr:uid="{00000000-0005-0000-0000-0000B8880000}"/>
    <cellStyle name="40% - Accent5 2 22 2" xfId="21022" xr:uid="{00000000-0005-0000-0000-0000B9880000}"/>
    <cellStyle name="40% - Accent5 2 22 2 2" xfId="43286" xr:uid="{00000000-0005-0000-0000-0000BA880000}"/>
    <cellStyle name="40% - Accent5 2 22 3" xfId="32194" xr:uid="{00000000-0005-0000-0000-0000BB880000}"/>
    <cellStyle name="40% - Accent5 2 23" xfId="10264" xr:uid="{00000000-0005-0000-0000-0000BC880000}"/>
    <cellStyle name="40% - Accent5 2 23 2" xfId="21360" xr:uid="{00000000-0005-0000-0000-0000BD880000}"/>
    <cellStyle name="40% - Accent5 2 23 2 2" xfId="43624" xr:uid="{00000000-0005-0000-0000-0000BE880000}"/>
    <cellStyle name="40% - Accent5 2 23 3" xfId="32532" xr:uid="{00000000-0005-0000-0000-0000BF880000}"/>
    <cellStyle name="40% - Accent5 2 24" xfId="10290" xr:uid="{00000000-0005-0000-0000-0000C0880000}"/>
    <cellStyle name="40% - Accent5 2 24 2" xfId="21386" xr:uid="{00000000-0005-0000-0000-0000C1880000}"/>
    <cellStyle name="40% - Accent5 2 24 2 2" xfId="43650" xr:uid="{00000000-0005-0000-0000-0000C2880000}"/>
    <cellStyle name="40% - Accent5 2 24 3" xfId="32558" xr:uid="{00000000-0005-0000-0000-0000C3880000}"/>
    <cellStyle name="40% - Accent5 2 25" xfId="10342" xr:uid="{00000000-0005-0000-0000-0000C4880000}"/>
    <cellStyle name="40% - Accent5 2 25 2" xfId="21438" xr:uid="{00000000-0005-0000-0000-0000C5880000}"/>
    <cellStyle name="40% - Accent5 2 25 2 2" xfId="43702" xr:uid="{00000000-0005-0000-0000-0000C6880000}"/>
    <cellStyle name="40% - Accent5 2 25 3" xfId="32610" xr:uid="{00000000-0005-0000-0000-0000C7880000}"/>
    <cellStyle name="40% - Accent5 2 26" xfId="10368" xr:uid="{00000000-0005-0000-0000-0000C8880000}"/>
    <cellStyle name="40% - Accent5 2 26 2" xfId="21464" xr:uid="{00000000-0005-0000-0000-0000C9880000}"/>
    <cellStyle name="40% - Accent5 2 26 2 2" xfId="43728" xr:uid="{00000000-0005-0000-0000-0000CA880000}"/>
    <cellStyle name="40% - Accent5 2 26 3" xfId="32636" xr:uid="{00000000-0005-0000-0000-0000CB880000}"/>
    <cellStyle name="40% - Accent5 2 27" xfId="10394" xr:uid="{00000000-0005-0000-0000-0000CC880000}"/>
    <cellStyle name="40% - Accent5 2 27 2" xfId="21490" xr:uid="{00000000-0005-0000-0000-0000CD880000}"/>
    <cellStyle name="40% - Accent5 2 27 2 2" xfId="43754" xr:uid="{00000000-0005-0000-0000-0000CE880000}"/>
    <cellStyle name="40% - Accent5 2 27 3" xfId="32662" xr:uid="{00000000-0005-0000-0000-0000CF880000}"/>
    <cellStyle name="40% - Accent5 2 28" xfId="10420" xr:uid="{00000000-0005-0000-0000-0000D0880000}"/>
    <cellStyle name="40% - Accent5 2 28 2" xfId="21516" xr:uid="{00000000-0005-0000-0000-0000D1880000}"/>
    <cellStyle name="40% - Accent5 2 28 2 2" xfId="43780" xr:uid="{00000000-0005-0000-0000-0000D2880000}"/>
    <cellStyle name="40% - Accent5 2 28 3" xfId="32688" xr:uid="{00000000-0005-0000-0000-0000D3880000}"/>
    <cellStyle name="40% - Accent5 2 29" xfId="10446" xr:uid="{00000000-0005-0000-0000-0000D4880000}"/>
    <cellStyle name="40% - Accent5 2 29 2" xfId="21542" xr:uid="{00000000-0005-0000-0000-0000D5880000}"/>
    <cellStyle name="40% - Accent5 2 29 2 2" xfId="43806" xr:uid="{00000000-0005-0000-0000-0000D6880000}"/>
    <cellStyle name="40% - Accent5 2 29 3" xfId="32714" xr:uid="{00000000-0005-0000-0000-0000D7880000}"/>
    <cellStyle name="40% - Accent5 2 3" xfId="147" xr:uid="{00000000-0005-0000-0000-0000D8880000}"/>
    <cellStyle name="40% - Accent5 2 3 2" xfId="8599" xr:uid="{00000000-0005-0000-0000-0000D9880000}"/>
    <cellStyle name="40% - Accent5 2 3 2 2" xfId="19696" xr:uid="{00000000-0005-0000-0000-0000DA880000}"/>
    <cellStyle name="40% - Accent5 2 3 2 2 2" xfId="41960" xr:uid="{00000000-0005-0000-0000-0000DB880000}"/>
    <cellStyle name="40% - Accent5 2 3 2 3" xfId="30868" xr:uid="{00000000-0005-0000-0000-0000DC880000}"/>
    <cellStyle name="40% - Accent5 2 3 3" xfId="4016" xr:uid="{00000000-0005-0000-0000-0000DD880000}"/>
    <cellStyle name="40% - Accent5 2 3 3 2" xfId="15113" xr:uid="{00000000-0005-0000-0000-0000DE880000}"/>
    <cellStyle name="40% - Accent5 2 3 3 2 2" xfId="37378" xr:uid="{00000000-0005-0000-0000-0000DF880000}"/>
    <cellStyle name="40% - Accent5 2 3 3 3" xfId="26286" xr:uid="{00000000-0005-0000-0000-0000E0880000}"/>
    <cellStyle name="40% - Accent5 2 3 4" xfId="11269" xr:uid="{00000000-0005-0000-0000-0000E1880000}"/>
    <cellStyle name="40% - Accent5 2 3 4 2" xfId="33535" xr:uid="{00000000-0005-0000-0000-0000E2880000}"/>
    <cellStyle name="40% - Accent5 2 3 5" xfId="22443" xr:uid="{00000000-0005-0000-0000-0000E3880000}"/>
    <cellStyle name="40% - Accent5 2 30" xfId="10472" xr:uid="{00000000-0005-0000-0000-0000E4880000}"/>
    <cellStyle name="40% - Accent5 2 30 2" xfId="21568" xr:uid="{00000000-0005-0000-0000-0000E5880000}"/>
    <cellStyle name="40% - Accent5 2 30 2 2" xfId="43832" xr:uid="{00000000-0005-0000-0000-0000E6880000}"/>
    <cellStyle name="40% - Accent5 2 30 3" xfId="32740" xr:uid="{00000000-0005-0000-0000-0000E7880000}"/>
    <cellStyle name="40% - Accent5 2 31" xfId="10498" xr:uid="{00000000-0005-0000-0000-0000E8880000}"/>
    <cellStyle name="40% - Accent5 2 31 2" xfId="21594" xr:uid="{00000000-0005-0000-0000-0000E9880000}"/>
    <cellStyle name="40% - Accent5 2 31 2 2" xfId="43858" xr:uid="{00000000-0005-0000-0000-0000EA880000}"/>
    <cellStyle name="40% - Accent5 2 31 3" xfId="32766" xr:uid="{00000000-0005-0000-0000-0000EB880000}"/>
    <cellStyle name="40% - Accent5 2 32" xfId="10524" xr:uid="{00000000-0005-0000-0000-0000EC880000}"/>
    <cellStyle name="40% - Accent5 2 32 2" xfId="21620" xr:uid="{00000000-0005-0000-0000-0000ED880000}"/>
    <cellStyle name="40% - Accent5 2 32 2 2" xfId="43884" xr:uid="{00000000-0005-0000-0000-0000EE880000}"/>
    <cellStyle name="40% - Accent5 2 32 3" xfId="32792" xr:uid="{00000000-0005-0000-0000-0000EF880000}"/>
    <cellStyle name="40% - Accent5 2 33" xfId="10602" xr:uid="{00000000-0005-0000-0000-0000F0880000}"/>
    <cellStyle name="40% - Accent5 2 33 2" xfId="21698" xr:uid="{00000000-0005-0000-0000-0000F1880000}"/>
    <cellStyle name="40% - Accent5 2 33 2 2" xfId="43962" xr:uid="{00000000-0005-0000-0000-0000F2880000}"/>
    <cellStyle name="40% - Accent5 2 33 3" xfId="32870" xr:uid="{00000000-0005-0000-0000-0000F3880000}"/>
    <cellStyle name="40% - Accent5 2 34" xfId="10784" xr:uid="{00000000-0005-0000-0000-0000F4880000}"/>
    <cellStyle name="40% - Accent5 2 34 2" xfId="21880" xr:uid="{00000000-0005-0000-0000-0000F5880000}"/>
    <cellStyle name="40% - Accent5 2 34 2 2" xfId="44144" xr:uid="{00000000-0005-0000-0000-0000F6880000}"/>
    <cellStyle name="40% - Accent5 2 34 3" xfId="33052" xr:uid="{00000000-0005-0000-0000-0000F7880000}"/>
    <cellStyle name="40% - Accent5 2 35" xfId="11199" xr:uid="{00000000-0005-0000-0000-0000F8880000}"/>
    <cellStyle name="40% - Accent5 2 35 2" xfId="33467" xr:uid="{00000000-0005-0000-0000-0000F9880000}"/>
    <cellStyle name="40% - Accent5 2 36" xfId="22375" xr:uid="{00000000-0005-0000-0000-0000FA880000}"/>
    <cellStyle name="40% - Accent5 2 4" xfId="174" xr:uid="{00000000-0005-0000-0000-0000FB880000}"/>
    <cellStyle name="40% - Accent5 2 4 2" xfId="6790" xr:uid="{00000000-0005-0000-0000-0000FC880000}"/>
    <cellStyle name="40% - Accent5 2 4 2 2" xfId="17887" xr:uid="{00000000-0005-0000-0000-0000FD880000}"/>
    <cellStyle name="40% - Accent5 2 4 2 2 2" xfId="40151" xr:uid="{00000000-0005-0000-0000-0000FE880000}"/>
    <cellStyle name="40% - Accent5 2 4 2 3" xfId="29059" xr:uid="{00000000-0005-0000-0000-0000FF880000}"/>
    <cellStyle name="40% - Accent5 2 4 3" xfId="2207" xr:uid="{00000000-0005-0000-0000-000000890000}"/>
    <cellStyle name="40% - Accent5 2 4 3 2" xfId="13304" xr:uid="{00000000-0005-0000-0000-000001890000}"/>
    <cellStyle name="40% - Accent5 2 4 3 2 2" xfId="35569" xr:uid="{00000000-0005-0000-0000-000002890000}"/>
    <cellStyle name="40% - Accent5 2 4 3 3" xfId="24477" xr:uid="{00000000-0005-0000-0000-000003890000}"/>
    <cellStyle name="40% - Accent5 2 4 4" xfId="11295" xr:uid="{00000000-0005-0000-0000-000004890000}"/>
    <cellStyle name="40% - Accent5 2 4 4 2" xfId="33561" xr:uid="{00000000-0005-0000-0000-000005890000}"/>
    <cellStyle name="40% - Accent5 2 4 5" xfId="22469" xr:uid="{00000000-0005-0000-0000-000006890000}"/>
    <cellStyle name="40% - Accent5 2 5" xfId="278" xr:uid="{00000000-0005-0000-0000-000007890000}"/>
    <cellStyle name="40% - Accent5 2 5 2" xfId="9483" xr:uid="{00000000-0005-0000-0000-000008890000}"/>
    <cellStyle name="40% - Accent5 2 5 2 2" xfId="20580" xr:uid="{00000000-0005-0000-0000-000009890000}"/>
    <cellStyle name="40% - Accent5 2 5 2 2 2" xfId="42844" xr:uid="{00000000-0005-0000-0000-00000A890000}"/>
    <cellStyle name="40% - Accent5 2 5 2 3" xfId="31752" xr:uid="{00000000-0005-0000-0000-00000B890000}"/>
    <cellStyle name="40% - Accent5 2 5 3" xfId="4900" xr:uid="{00000000-0005-0000-0000-00000C890000}"/>
    <cellStyle name="40% - Accent5 2 5 3 2" xfId="15997" xr:uid="{00000000-0005-0000-0000-00000D890000}"/>
    <cellStyle name="40% - Accent5 2 5 3 2 2" xfId="38262" xr:uid="{00000000-0005-0000-0000-00000E890000}"/>
    <cellStyle name="40% - Accent5 2 5 3 3" xfId="27170" xr:uid="{00000000-0005-0000-0000-00000F890000}"/>
    <cellStyle name="40% - Accent5 2 5 4" xfId="11399" xr:uid="{00000000-0005-0000-0000-000010890000}"/>
    <cellStyle name="40% - Accent5 2 5 4 2" xfId="33665" xr:uid="{00000000-0005-0000-0000-000011890000}"/>
    <cellStyle name="40% - Accent5 2 5 5" xfId="22573" xr:uid="{00000000-0005-0000-0000-000012890000}"/>
    <cellStyle name="40% - Accent5 2 6" xfId="317" xr:uid="{00000000-0005-0000-0000-000013890000}"/>
    <cellStyle name="40% - Accent5 2 6 2" xfId="4941" xr:uid="{00000000-0005-0000-0000-000014890000}"/>
    <cellStyle name="40% - Accent5 2 6 2 2" xfId="16038" xr:uid="{00000000-0005-0000-0000-000015890000}"/>
    <cellStyle name="40% - Accent5 2 6 2 2 2" xfId="38302" xr:uid="{00000000-0005-0000-0000-000016890000}"/>
    <cellStyle name="40% - Accent5 2 6 2 3" xfId="27210" xr:uid="{00000000-0005-0000-0000-000017890000}"/>
    <cellStyle name="40% - Accent5 2 6 3" xfId="11438" xr:uid="{00000000-0005-0000-0000-000018890000}"/>
    <cellStyle name="40% - Accent5 2 6 3 2" xfId="33704" xr:uid="{00000000-0005-0000-0000-000019890000}"/>
    <cellStyle name="40% - Accent5 2 6 4" xfId="22612" xr:uid="{00000000-0005-0000-0000-00001A890000}"/>
    <cellStyle name="40% - Accent5 2 7" xfId="346" xr:uid="{00000000-0005-0000-0000-00001B890000}"/>
    <cellStyle name="40% - Accent5 2 7 2" xfId="11466" xr:uid="{00000000-0005-0000-0000-00001C890000}"/>
    <cellStyle name="40% - Accent5 2 7 2 2" xfId="33732" xr:uid="{00000000-0005-0000-0000-00001D890000}"/>
    <cellStyle name="40% - Accent5 2 7 3" xfId="22640" xr:uid="{00000000-0005-0000-0000-00001E890000}"/>
    <cellStyle name="40% - Accent5 2 8" xfId="9549" xr:uid="{00000000-0005-0000-0000-00001F890000}"/>
    <cellStyle name="40% - Accent5 2 8 2" xfId="20645" xr:uid="{00000000-0005-0000-0000-000020890000}"/>
    <cellStyle name="40% - Accent5 2 8 2 2" xfId="42909" xr:uid="{00000000-0005-0000-0000-000021890000}"/>
    <cellStyle name="40% - Accent5 2 8 3" xfId="31817" xr:uid="{00000000-0005-0000-0000-000022890000}"/>
    <cellStyle name="40% - Accent5 2 9" xfId="9575" xr:uid="{00000000-0005-0000-0000-000023890000}"/>
    <cellStyle name="40% - Accent5 2 9 2" xfId="20671" xr:uid="{00000000-0005-0000-0000-000024890000}"/>
    <cellStyle name="40% - Accent5 2 9 2 2" xfId="42935" xr:uid="{00000000-0005-0000-0000-000025890000}"/>
    <cellStyle name="40% - Accent5 2 9 3" xfId="31843" xr:uid="{00000000-0005-0000-0000-000026890000}"/>
    <cellStyle name="40% - Accent5 20" xfId="572" xr:uid="{00000000-0005-0000-0000-000027890000}"/>
    <cellStyle name="40% - Accent5 20 2" xfId="1509" xr:uid="{00000000-0005-0000-0000-000028890000}"/>
    <cellStyle name="40% - Accent5 20 2 2" xfId="3326" xr:uid="{00000000-0005-0000-0000-000029890000}"/>
    <cellStyle name="40% - Accent5 20 2 2 2" xfId="7909" xr:uid="{00000000-0005-0000-0000-00002A890000}"/>
    <cellStyle name="40% - Accent5 20 2 2 2 2" xfId="19006" xr:uid="{00000000-0005-0000-0000-00002B890000}"/>
    <cellStyle name="40% - Accent5 20 2 2 2 2 2" xfId="41270" xr:uid="{00000000-0005-0000-0000-00002C890000}"/>
    <cellStyle name="40% - Accent5 20 2 2 2 3" xfId="30178" xr:uid="{00000000-0005-0000-0000-00002D890000}"/>
    <cellStyle name="40% - Accent5 20 2 2 3" xfId="14423" xr:uid="{00000000-0005-0000-0000-00002E890000}"/>
    <cellStyle name="40% - Accent5 20 2 2 3 2" xfId="36688" xr:uid="{00000000-0005-0000-0000-00002F890000}"/>
    <cellStyle name="40% - Accent5 20 2 2 4" xfId="25596" xr:uid="{00000000-0005-0000-0000-000030890000}"/>
    <cellStyle name="40% - Accent5 20 2 3" xfId="6100" xr:uid="{00000000-0005-0000-0000-000031890000}"/>
    <cellStyle name="40% - Accent5 20 2 3 2" xfId="17197" xr:uid="{00000000-0005-0000-0000-000032890000}"/>
    <cellStyle name="40% - Accent5 20 2 3 2 2" xfId="39461" xr:uid="{00000000-0005-0000-0000-000033890000}"/>
    <cellStyle name="40% - Accent5 20 2 3 3" xfId="28369" xr:uid="{00000000-0005-0000-0000-000034890000}"/>
    <cellStyle name="40% - Accent5 20 2 4" xfId="12613" xr:uid="{00000000-0005-0000-0000-000035890000}"/>
    <cellStyle name="40% - Accent5 20 2 4 2" xfId="34878" xr:uid="{00000000-0005-0000-0000-000036890000}"/>
    <cellStyle name="40% - Accent5 20 2 5" xfId="23786" xr:uid="{00000000-0005-0000-0000-000037890000}"/>
    <cellStyle name="40% - Accent5 20 3" xfId="4250" xr:uid="{00000000-0005-0000-0000-000038890000}"/>
    <cellStyle name="40% - Accent5 20 3 2" xfId="8833" xr:uid="{00000000-0005-0000-0000-000039890000}"/>
    <cellStyle name="40% - Accent5 20 3 2 2" xfId="19930" xr:uid="{00000000-0005-0000-0000-00003A890000}"/>
    <cellStyle name="40% - Accent5 20 3 2 2 2" xfId="42194" xr:uid="{00000000-0005-0000-0000-00003B890000}"/>
    <cellStyle name="40% - Accent5 20 3 2 3" xfId="31102" xr:uid="{00000000-0005-0000-0000-00003C890000}"/>
    <cellStyle name="40% - Accent5 20 3 3" xfId="15347" xr:uid="{00000000-0005-0000-0000-00003D890000}"/>
    <cellStyle name="40% - Accent5 20 3 3 2" xfId="37612" xr:uid="{00000000-0005-0000-0000-00003E890000}"/>
    <cellStyle name="40% - Accent5 20 3 4" xfId="26520" xr:uid="{00000000-0005-0000-0000-00003F890000}"/>
    <cellStyle name="40% - Accent5 20 4" xfId="2441" xr:uid="{00000000-0005-0000-0000-000040890000}"/>
    <cellStyle name="40% - Accent5 20 4 2" xfId="7024" xr:uid="{00000000-0005-0000-0000-000041890000}"/>
    <cellStyle name="40% - Accent5 20 4 2 2" xfId="18121" xr:uid="{00000000-0005-0000-0000-000042890000}"/>
    <cellStyle name="40% - Accent5 20 4 2 2 2" xfId="40385" xr:uid="{00000000-0005-0000-0000-000043890000}"/>
    <cellStyle name="40% - Accent5 20 4 2 3" xfId="29293" xr:uid="{00000000-0005-0000-0000-000044890000}"/>
    <cellStyle name="40% - Accent5 20 4 3" xfId="13538" xr:uid="{00000000-0005-0000-0000-000045890000}"/>
    <cellStyle name="40% - Accent5 20 4 3 2" xfId="35803" xr:uid="{00000000-0005-0000-0000-000046890000}"/>
    <cellStyle name="40% - Accent5 20 4 4" xfId="24711" xr:uid="{00000000-0005-0000-0000-000047890000}"/>
    <cellStyle name="40% - Accent5 20 5" xfId="5175" xr:uid="{00000000-0005-0000-0000-000048890000}"/>
    <cellStyle name="40% - Accent5 20 5 2" xfId="16272" xr:uid="{00000000-0005-0000-0000-000049890000}"/>
    <cellStyle name="40% - Accent5 20 5 2 2" xfId="38536" xr:uid="{00000000-0005-0000-0000-00004A890000}"/>
    <cellStyle name="40% - Accent5 20 5 3" xfId="27444" xr:uid="{00000000-0005-0000-0000-00004B890000}"/>
    <cellStyle name="40% - Accent5 20 6" xfId="11687" xr:uid="{00000000-0005-0000-0000-00004C890000}"/>
    <cellStyle name="40% - Accent5 20 6 2" xfId="33953" xr:uid="{00000000-0005-0000-0000-00004D890000}"/>
    <cellStyle name="40% - Accent5 20 7" xfId="22861" xr:uid="{00000000-0005-0000-0000-00004E890000}"/>
    <cellStyle name="40% - Accent5 200" xfId="22180" xr:uid="{00000000-0005-0000-0000-00004F890000}"/>
    <cellStyle name="40% - Accent5 200 2" xfId="44444" xr:uid="{00000000-0005-0000-0000-000050890000}"/>
    <cellStyle name="40% - Accent5 201" xfId="22193" xr:uid="{00000000-0005-0000-0000-000051890000}"/>
    <cellStyle name="40% - Accent5 201 2" xfId="44457" xr:uid="{00000000-0005-0000-0000-000052890000}"/>
    <cellStyle name="40% - Accent5 202" xfId="22206" xr:uid="{00000000-0005-0000-0000-000053890000}"/>
    <cellStyle name="40% - Accent5 202 2" xfId="44470" xr:uid="{00000000-0005-0000-0000-000054890000}"/>
    <cellStyle name="40% - Accent5 203" xfId="22219" xr:uid="{00000000-0005-0000-0000-000055890000}"/>
    <cellStyle name="40% - Accent5 203 2" xfId="44483" xr:uid="{00000000-0005-0000-0000-000056890000}"/>
    <cellStyle name="40% - Accent5 204" xfId="22232" xr:uid="{00000000-0005-0000-0000-000057890000}"/>
    <cellStyle name="40% - Accent5 204 2" xfId="44496" xr:uid="{00000000-0005-0000-0000-000058890000}"/>
    <cellStyle name="40% - Accent5 205" xfId="22245" xr:uid="{00000000-0005-0000-0000-000059890000}"/>
    <cellStyle name="40% - Accent5 205 2" xfId="44509" xr:uid="{00000000-0005-0000-0000-00005A890000}"/>
    <cellStyle name="40% - Accent5 206" xfId="22258" xr:uid="{00000000-0005-0000-0000-00005B890000}"/>
    <cellStyle name="40% - Accent5 206 2" xfId="44522" xr:uid="{00000000-0005-0000-0000-00005C890000}"/>
    <cellStyle name="40% - Accent5 207" xfId="22271" xr:uid="{00000000-0005-0000-0000-00005D890000}"/>
    <cellStyle name="40% - Accent5 207 2" xfId="44535" xr:uid="{00000000-0005-0000-0000-00005E890000}"/>
    <cellStyle name="40% - Accent5 208" xfId="22284" xr:uid="{00000000-0005-0000-0000-00005F890000}"/>
    <cellStyle name="40% - Accent5 208 2" xfId="44548" xr:uid="{00000000-0005-0000-0000-000060890000}"/>
    <cellStyle name="40% - Accent5 209" xfId="22297" xr:uid="{00000000-0005-0000-0000-000061890000}"/>
    <cellStyle name="40% - Accent5 209 2" xfId="44561" xr:uid="{00000000-0005-0000-0000-000062890000}"/>
    <cellStyle name="40% - Accent5 21" xfId="585" xr:uid="{00000000-0005-0000-0000-000063890000}"/>
    <cellStyle name="40% - Accent5 21 2" xfId="1522" xr:uid="{00000000-0005-0000-0000-000064890000}"/>
    <cellStyle name="40% - Accent5 21 2 2" xfId="3339" xr:uid="{00000000-0005-0000-0000-000065890000}"/>
    <cellStyle name="40% - Accent5 21 2 2 2" xfId="7922" xr:uid="{00000000-0005-0000-0000-000066890000}"/>
    <cellStyle name="40% - Accent5 21 2 2 2 2" xfId="19019" xr:uid="{00000000-0005-0000-0000-000067890000}"/>
    <cellStyle name="40% - Accent5 21 2 2 2 2 2" xfId="41283" xr:uid="{00000000-0005-0000-0000-000068890000}"/>
    <cellStyle name="40% - Accent5 21 2 2 2 3" xfId="30191" xr:uid="{00000000-0005-0000-0000-000069890000}"/>
    <cellStyle name="40% - Accent5 21 2 2 3" xfId="14436" xr:uid="{00000000-0005-0000-0000-00006A890000}"/>
    <cellStyle name="40% - Accent5 21 2 2 3 2" xfId="36701" xr:uid="{00000000-0005-0000-0000-00006B890000}"/>
    <cellStyle name="40% - Accent5 21 2 2 4" xfId="25609" xr:uid="{00000000-0005-0000-0000-00006C890000}"/>
    <cellStyle name="40% - Accent5 21 2 3" xfId="6113" xr:uid="{00000000-0005-0000-0000-00006D890000}"/>
    <cellStyle name="40% - Accent5 21 2 3 2" xfId="17210" xr:uid="{00000000-0005-0000-0000-00006E890000}"/>
    <cellStyle name="40% - Accent5 21 2 3 2 2" xfId="39474" xr:uid="{00000000-0005-0000-0000-00006F890000}"/>
    <cellStyle name="40% - Accent5 21 2 3 3" xfId="28382" xr:uid="{00000000-0005-0000-0000-000070890000}"/>
    <cellStyle name="40% - Accent5 21 2 4" xfId="12626" xr:uid="{00000000-0005-0000-0000-000071890000}"/>
    <cellStyle name="40% - Accent5 21 2 4 2" xfId="34891" xr:uid="{00000000-0005-0000-0000-000072890000}"/>
    <cellStyle name="40% - Accent5 21 2 5" xfId="23799" xr:uid="{00000000-0005-0000-0000-000073890000}"/>
    <cellStyle name="40% - Accent5 21 3" xfId="4263" xr:uid="{00000000-0005-0000-0000-000074890000}"/>
    <cellStyle name="40% - Accent5 21 3 2" xfId="8846" xr:uid="{00000000-0005-0000-0000-000075890000}"/>
    <cellStyle name="40% - Accent5 21 3 2 2" xfId="19943" xr:uid="{00000000-0005-0000-0000-000076890000}"/>
    <cellStyle name="40% - Accent5 21 3 2 2 2" xfId="42207" xr:uid="{00000000-0005-0000-0000-000077890000}"/>
    <cellStyle name="40% - Accent5 21 3 2 3" xfId="31115" xr:uid="{00000000-0005-0000-0000-000078890000}"/>
    <cellStyle name="40% - Accent5 21 3 3" xfId="15360" xr:uid="{00000000-0005-0000-0000-000079890000}"/>
    <cellStyle name="40% - Accent5 21 3 3 2" xfId="37625" xr:uid="{00000000-0005-0000-0000-00007A890000}"/>
    <cellStyle name="40% - Accent5 21 3 4" xfId="26533" xr:uid="{00000000-0005-0000-0000-00007B890000}"/>
    <cellStyle name="40% - Accent5 21 4" xfId="2454" xr:uid="{00000000-0005-0000-0000-00007C890000}"/>
    <cellStyle name="40% - Accent5 21 4 2" xfId="7037" xr:uid="{00000000-0005-0000-0000-00007D890000}"/>
    <cellStyle name="40% - Accent5 21 4 2 2" xfId="18134" xr:uid="{00000000-0005-0000-0000-00007E890000}"/>
    <cellStyle name="40% - Accent5 21 4 2 2 2" xfId="40398" xr:uid="{00000000-0005-0000-0000-00007F890000}"/>
    <cellStyle name="40% - Accent5 21 4 2 3" xfId="29306" xr:uid="{00000000-0005-0000-0000-000080890000}"/>
    <cellStyle name="40% - Accent5 21 4 3" xfId="13551" xr:uid="{00000000-0005-0000-0000-000081890000}"/>
    <cellStyle name="40% - Accent5 21 4 3 2" xfId="35816" xr:uid="{00000000-0005-0000-0000-000082890000}"/>
    <cellStyle name="40% - Accent5 21 4 4" xfId="24724" xr:uid="{00000000-0005-0000-0000-000083890000}"/>
    <cellStyle name="40% - Accent5 21 5" xfId="5188" xr:uid="{00000000-0005-0000-0000-000084890000}"/>
    <cellStyle name="40% - Accent5 21 5 2" xfId="16285" xr:uid="{00000000-0005-0000-0000-000085890000}"/>
    <cellStyle name="40% - Accent5 21 5 2 2" xfId="38549" xr:uid="{00000000-0005-0000-0000-000086890000}"/>
    <cellStyle name="40% - Accent5 21 5 3" xfId="27457" xr:uid="{00000000-0005-0000-0000-000087890000}"/>
    <cellStyle name="40% - Accent5 21 6" xfId="11700" xr:uid="{00000000-0005-0000-0000-000088890000}"/>
    <cellStyle name="40% - Accent5 21 6 2" xfId="33966" xr:uid="{00000000-0005-0000-0000-000089890000}"/>
    <cellStyle name="40% - Accent5 21 7" xfId="22874" xr:uid="{00000000-0005-0000-0000-00008A890000}"/>
    <cellStyle name="40% - Accent5 210" xfId="22310" xr:uid="{00000000-0005-0000-0000-00008B890000}"/>
    <cellStyle name="40% - Accent5 210 2" xfId="44574" xr:uid="{00000000-0005-0000-0000-00008C890000}"/>
    <cellStyle name="40% - Accent5 211" xfId="22323" xr:uid="{00000000-0005-0000-0000-00008D890000}"/>
    <cellStyle name="40% - Accent5 211 2" xfId="44587" xr:uid="{00000000-0005-0000-0000-00008E890000}"/>
    <cellStyle name="40% - Accent5 212" xfId="22336" xr:uid="{00000000-0005-0000-0000-00008F890000}"/>
    <cellStyle name="40% - Accent5 212 2" xfId="44600" xr:uid="{00000000-0005-0000-0000-000090890000}"/>
    <cellStyle name="40% - Accent5 213" xfId="22349" xr:uid="{00000000-0005-0000-0000-000091890000}"/>
    <cellStyle name="40% - Accent5 213 2" xfId="44613" xr:uid="{00000000-0005-0000-0000-000092890000}"/>
    <cellStyle name="40% - Accent5 214" xfId="22390" xr:uid="{00000000-0005-0000-0000-000093890000}"/>
    <cellStyle name="40% - Accent5 22" xfId="598" xr:uid="{00000000-0005-0000-0000-000094890000}"/>
    <cellStyle name="40% - Accent5 22 2" xfId="1535" xr:uid="{00000000-0005-0000-0000-000095890000}"/>
    <cellStyle name="40% - Accent5 22 2 2" xfId="3352" xr:uid="{00000000-0005-0000-0000-000096890000}"/>
    <cellStyle name="40% - Accent5 22 2 2 2" xfId="7935" xr:uid="{00000000-0005-0000-0000-000097890000}"/>
    <cellStyle name="40% - Accent5 22 2 2 2 2" xfId="19032" xr:uid="{00000000-0005-0000-0000-000098890000}"/>
    <cellStyle name="40% - Accent5 22 2 2 2 2 2" xfId="41296" xr:uid="{00000000-0005-0000-0000-000099890000}"/>
    <cellStyle name="40% - Accent5 22 2 2 2 3" xfId="30204" xr:uid="{00000000-0005-0000-0000-00009A890000}"/>
    <cellStyle name="40% - Accent5 22 2 2 3" xfId="14449" xr:uid="{00000000-0005-0000-0000-00009B890000}"/>
    <cellStyle name="40% - Accent5 22 2 2 3 2" xfId="36714" xr:uid="{00000000-0005-0000-0000-00009C890000}"/>
    <cellStyle name="40% - Accent5 22 2 2 4" xfId="25622" xr:uid="{00000000-0005-0000-0000-00009D890000}"/>
    <cellStyle name="40% - Accent5 22 2 3" xfId="6126" xr:uid="{00000000-0005-0000-0000-00009E890000}"/>
    <cellStyle name="40% - Accent5 22 2 3 2" xfId="17223" xr:uid="{00000000-0005-0000-0000-00009F890000}"/>
    <cellStyle name="40% - Accent5 22 2 3 2 2" xfId="39487" xr:uid="{00000000-0005-0000-0000-0000A0890000}"/>
    <cellStyle name="40% - Accent5 22 2 3 3" xfId="28395" xr:uid="{00000000-0005-0000-0000-0000A1890000}"/>
    <cellStyle name="40% - Accent5 22 2 4" xfId="12639" xr:uid="{00000000-0005-0000-0000-0000A2890000}"/>
    <cellStyle name="40% - Accent5 22 2 4 2" xfId="34904" xr:uid="{00000000-0005-0000-0000-0000A3890000}"/>
    <cellStyle name="40% - Accent5 22 2 5" xfId="23812" xr:uid="{00000000-0005-0000-0000-0000A4890000}"/>
    <cellStyle name="40% - Accent5 22 3" xfId="4276" xr:uid="{00000000-0005-0000-0000-0000A5890000}"/>
    <cellStyle name="40% - Accent5 22 3 2" xfId="8859" xr:uid="{00000000-0005-0000-0000-0000A6890000}"/>
    <cellStyle name="40% - Accent5 22 3 2 2" xfId="19956" xr:uid="{00000000-0005-0000-0000-0000A7890000}"/>
    <cellStyle name="40% - Accent5 22 3 2 2 2" xfId="42220" xr:uid="{00000000-0005-0000-0000-0000A8890000}"/>
    <cellStyle name="40% - Accent5 22 3 2 3" xfId="31128" xr:uid="{00000000-0005-0000-0000-0000A9890000}"/>
    <cellStyle name="40% - Accent5 22 3 3" xfId="15373" xr:uid="{00000000-0005-0000-0000-0000AA890000}"/>
    <cellStyle name="40% - Accent5 22 3 3 2" xfId="37638" xr:uid="{00000000-0005-0000-0000-0000AB890000}"/>
    <cellStyle name="40% - Accent5 22 3 4" xfId="26546" xr:uid="{00000000-0005-0000-0000-0000AC890000}"/>
    <cellStyle name="40% - Accent5 22 4" xfId="2467" xr:uid="{00000000-0005-0000-0000-0000AD890000}"/>
    <cellStyle name="40% - Accent5 22 4 2" xfId="7050" xr:uid="{00000000-0005-0000-0000-0000AE890000}"/>
    <cellStyle name="40% - Accent5 22 4 2 2" xfId="18147" xr:uid="{00000000-0005-0000-0000-0000AF890000}"/>
    <cellStyle name="40% - Accent5 22 4 2 2 2" xfId="40411" xr:uid="{00000000-0005-0000-0000-0000B0890000}"/>
    <cellStyle name="40% - Accent5 22 4 2 3" xfId="29319" xr:uid="{00000000-0005-0000-0000-0000B1890000}"/>
    <cellStyle name="40% - Accent5 22 4 3" xfId="13564" xr:uid="{00000000-0005-0000-0000-0000B2890000}"/>
    <cellStyle name="40% - Accent5 22 4 3 2" xfId="35829" xr:uid="{00000000-0005-0000-0000-0000B3890000}"/>
    <cellStyle name="40% - Accent5 22 4 4" xfId="24737" xr:uid="{00000000-0005-0000-0000-0000B4890000}"/>
    <cellStyle name="40% - Accent5 22 5" xfId="5201" xr:uid="{00000000-0005-0000-0000-0000B5890000}"/>
    <cellStyle name="40% - Accent5 22 5 2" xfId="16298" xr:uid="{00000000-0005-0000-0000-0000B6890000}"/>
    <cellStyle name="40% - Accent5 22 5 2 2" xfId="38562" xr:uid="{00000000-0005-0000-0000-0000B7890000}"/>
    <cellStyle name="40% - Accent5 22 5 3" xfId="27470" xr:uid="{00000000-0005-0000-0000-0000B8890000}"/>
    <cellStyle name="40% - Accent5 22 6" xfId="11713" xr:uid="{00000000-0005-0000-0000-0000B9890000}"/>
    <cellStyle name="40% - Accent5 22 6 2" xfId="33979" xr:uid="{00000000-0005-0000-0000-0000BA890000}"/>
    <cellStyle name="40% - Accent5 22 7" xfId="22887" xr:uid="{00000000-0005-0000-0000-0000BB890000}"/>
    <cellStyle name="40% - Accent5 23" xfId="611" xr:uid="{00000000-0005-0000-0000-0000BC890000}"/>
    <cellStyle name="40% - Accent5 23 2" xfId="1548" xr:uid="{00000000-0005-0000-0000-0000BD890000}"/>
    <cellStyle name="40% - Accent5 23 2 2" xfId="3365" xr:uid="{00000000-0005-0000-0000-0000BE890000}"/>
    <cellStyle name="40% - Accent5 23 2 2 2" xfId="7948" xr:uid="{00000000-0005-0000-0000-0000BF890000}"/>
    <cellStyle name="40% - Accent5 23 2 2 2 2" xfId="19045" xr:uid="{00000000-0005-0000-0000-0000C0890000}"/>
    <cellStyle name="40% - Accent5 23 2 2 2 2 2" xfId="41309" xr:uid="{00000000-0005-0000-0000-0000C1890000}"/>
    <cellStyle name="40% - Accent5 23 2 2 2 3" xfId="30217" xr:uid="{00000000-0005-0000-0000-0000C2890000}"/>
    <cellStyle name="40% - Accent5 23 2 2 3" xfId="14462" xr:uid="{00000000-0005-0000-0000-0000C3890000}"/>
    <cellStyle name="40% - Accent5 23 2 2 3 2" xfId="36727" xr:uid="{00000000-0005-0000-0000-0000C4890000}"/>
    <cellStyle name="40% - Accent5 23 2 2 4" xfId="25635" xr:uid="{00000000-0005-0000-0000-0000C5890000}"/>
    <cellStyle name="40% - Accent5 23 2 3" xfId="6139" xr:uid="{00000000-0005-0000-0000-0000C6890000}"/>
    <cellStyle name="40% - Accent5 23 2 3 2" xfId="17236" xr:uid="{00000000-0005-0000-0000-0000C7890000}"/>
    <cellStyle name="40% - Accent5 23 2 3 2 2" xfId="39500" xr:uid="{00000000-0005-0000-0000-0000C8890000}"/>
    <cellStyle name="40% - Accent5 23 2 3 3" xfId="28408" xr:uid="{00000000-0005-0000-0000-0000C9890000}"/>
    <cellStyle name="40% - Accent5 23 2 4" xfId="12652" xr:uid="{00000000-0005-0000-0000-0000CA890000}"/>
    <cellStyle name="40% - Accent5 23 2 4 2" xfId="34917" xr:uid="{00000000-0005-0000-0000-0000CB890000}"/>
    <cellStyle name="40% - Accent5 23 2 5" xfId="23825" xr:uid="{00000000-0005-0000-0000-0000CC890000}"/>
    <cellStyle name="40% - Accent5 23 3" xfId="4289" xr:uid="{00000000-0005-0000-0000-0000CD890000}"/>
    <cellStyle name="40% - Accent5 23 3 2" xfId="8872" xr:uid="{00000000-0005-0000-0000-0000CE890000}"/>
    <cellStyle name="40% - Accent5 23 3 2 2" xfId="19969" xr:uid="{00000000-0005-0000-0000-0000CF890000}"/>
    <cellStyle name="40% - Accent5 23 3 2 2 2" xfId="42233" xr:uid="{00000000-0005-0000-0000-0000D0890000}"/>
    <cellStyle name="40% - Accent5 23 3 2 3" xfId="31141" xr:uid="{00000000-0005-0000-0000-0000D1890000}"/>
    <cellStyle name="40% - Accent5 23 3 3" xfId="15386" xr:uid="{00000000-0005-0000-0000-0000D2890000}"/>
    <cellStyle name="40% - Accent5 23 3 3 2" xfId="37651" xr:uid="{00000000-0005-0000-0000-0000D3890000}"/>
    <cellStyle name="40% - Accent5 23 3 4" xfId="26559" xr:uid="{00000000-0005-0000-0000-0000D4890000}"/>
    <cellStyle name="40% - Accent5 23 4" xfId="2480" xr:uid="{00000000-0005-0000-0000-0000D5890000}"/>
    <cellStyle name="40% - Accent5 23 4 2" xfId="7063" xr:uid="{00000000-0005-0000-0000-0000D6890000}"/>
    <cellStyle name="40% - Accent5 23 4 2 2" xfId="18160" xr:uid="{00000000-0005-0000-0000-0000D7890000}"/>
    <cellStyle name="40% - Accent5 23 4 2 2 2" xfId="40424" xr:uid="{00000000-0005-0000-0000-0000D8890000}"/>
    <cellStyle name="40% - Accent5 23 4 2 3" xfId="29332" xr:uid="{00000000-0005-0000-0000-0000D9890000}"/>
    <cellStyle name="40% - Accent5 23 4 3" xfId="13577" xr:uid="{00000000-0005-0000-0000-0000DA890000}"/>
    <cellStyle name="40% - Accent5 23 4 3 2" xfId="35842" xr:uid="{00000000-0005-0000-0000-0000DB890000}"/>
    <cellStyle name="40% - Accent5 23 4 4" xfId="24750" xr:uid="{00000000-0005-0000-0000-0000DC890000}"/>
    <cellStyle name="40% - Accent5 23 5" xfId="5214" xr:uid="{00000000-0005-0000-0000-0000DD890000}"/>
    <cellStyle name="40% - Accent5 23 5 2" xfId="16311" xr:uid="{00000000-0005-0000-0000-0000DE890000}"/>
    <cellStyle name="40% - Accent5 23 5 2 2" xfId="38575" xr:uid="{00000000-0005-0000-0000-0000DF890000}"/>
    <cellStyle name="40% - Accent5 23 5 3" xfId="27483" xr:uid="{00000000-0005-0000-0000-0000E0890000}"/>
    <cellStyle name="40% - Accent5 23 6" xfId="11726" xr:uid="{00000000-0005-0000-0000-0000E1890000}"/>
    <cellStyle name="40% - Accent5 23 6 2" xfId="33992" xr:uid="{00000000-0005-0000-0000-0000E2890000}"/>
    <cellStyle name="40% - Accent5 23 7" xfId="22900" xr:uid="{00000000-0005-0000-0000-0000E3890000}"/>
    <cellStyle name="40% - Accent5 24" xfId="624" xr:uid="{00000000-0005-0000-0000-0000E4890000}"/>
    <cellStyle name="40% - Accent5 24 2" xfId="1561" xr:uid="{00000000-0005-0000-0000-0000E5890000}"/>
    <cellStyle name="40% - Accent5 24 2 2" xfId="3378" xr:uid="{00000000-0005-0000-0000-0000E6890000}"/>
    <cellStyle name="40% - Accent5 24 2 2 2" xfId="7961" xr:uid="{00000000-0005-0000-0000-0000E7890000}"/>
    <cellStyle name="40% - Accent5 24 2 2 2 2" xfId="19058" xr:uid="{00000000-0005-0000-0000-0000E8890000}"/>
    <cellStyle name="40% - Accent5 24 2 2 2 2 2" xfId="41322" xr:uid="{00000000-0005-0000-0000-0000E9890000}"/>
    <cellStyle name="40% - Accent5 24 2 2 2 3" xfId="30230" xr:uid="{00000000-0005-0000-0000-0000EA890000}"/>
    <cellStyle name="40% - Accent5 24 2 2 3" xfId="14475" xr:uid="{00000000-0005-0000-0000-0000EB890000}"/>
    <cellStyle name="40% - Accent5 24 2 2 3 2" xfId="36740" xr:uid="{00000000-0005-0000-0000-0000EC890000}"/>
    <cellStyle name="40% - Accent5 24 2 2 4" xfId="25648" xr:uid="{00000000-0005-0000-0000-0000ED890000}"/>
    <cellStyle name="40% - Accent5 24 2 3" xfId="6152" xr:uid="{00000000-0005-0000-0000-0000EE890000}"/>
    <cellStyle name="40% - Accent5 24 2 3 2" xfId="17249" xr:uid="{00000000-0005-0000-0000-0000EF890000}"/>
    <cellStyle name="40% - Accent5 24 2 3 2 2" xfId="39513" xr:uid="{00000000-0005-0000-0000-0000F0890000}"/>
    <cellStyle name="40% - Accent5 24 2 3 3" xfId="28421" xr:uid="{00000000-0005-0000-0000-0000F1890000}"/>
    <cellStyle name="40% - Accent5 24 2 4" xfId="12665" xr:uid="{00000000-0005-0000-0000-0000F2890000}"/>
    <cellStyle name="40% - Accent5 24 2 4 2" xfId="34930" xr:uid="{00000000-0005-0000-0000-0000F3890000}"/>
    <cellStyle name="40% - Accent5 24 2 5" xfId="23838" xr:uid="{00000000-0005-0000-0000-0000F4890000}"/>
    <cellStyle name="40% - Accent5 24 3" xfId="4302" xr:uid="{00000000-0005-0000-0000-0000F5890000}"/>
    <cellStyle name="40% - Accent5 24 3 2" xfId="8885" xr:uid="{00000000-0005-0000-0000-0000F6890000}"/>
    <cellStyle name="40% - Accent5 24 3 2 2" xfId="19982" xr:uid="{00000000-0005-0000-0000-0000F7890000}"/>
    <cellStyle name="40% - Accent5 24 3 2 2 2" xfId="42246" xr:uid="{00000000-0005-0000-0000-0000F8890000}"/>
    <cellStyle name="40% - Accent5 24 3 2 3" xfId="31154" xr:uid="{00000000-0005-0000-0000-0000F9890000}"/>
    <cellStyle name="40% - Accent5 24 3 3" xfId="15399" xr:uid="{00000000-0005-0000-0000-0000FA890000}"/>
    <cellStyle name="40% - Accent5 24 3 3 2" xfId="37664" xr:uid="{00000000-0005-0000-0000-0000FB890000}"/>
    <cellStyle name="40% - Accent5 24 3 4" xfId="26572" xr:uid="{00000000-0005-0000-0000-0000FC890000}"/>
    <cellStyle name="40% - Accent5 24 4" xfId="2493" xr:uid="{00000000-0005-0000-0000-0000FD890000}"/>
    <cellStyle name="40% - Accent5 24 4 2" xfId="7076" xr:uid="{00000000-0005-0000-0000-0000FE890000}"/>
    <cellStyle name="40% - Accent5 24 4 2 2" xfId="18173" xr:uid="{00000000-0005-0000-0000-0000FF890000}"/>
    <cellStyle name="40% - Accent5 24 4 2 2 2" xfId="40437" xr:uid="{00000000-0005-0000-0000-0000008A0000}"/>
    <cellStyle name="40% - Accent5 24 4 2 3" xfId="29345" xr:uid="{00000000-0005-0000-0000-0000018A0000}"/>
    <cellStyle name="40% - Accent5 24 4 3" xfId="13590" xr:uid="{00000000-0005-0000-0000-0000028A0000}"/>
    <cellStyle name="40% - Accent5 24 4 3 2" xfId="35855" xr:uid="{00000000-0005-0000-0000-0000038A0000}"/>
    <cellStyle name="40% - Accent5 24 4 4" xfId="24763" xr:uid="{00000000-0005-0000-0000-0000048A0000}"/>
    <cellStyle name="40% - Accent5 24 5" xfId="5227" xr:uid="{00000000-0005-0000-0000-0000058A0000}"/>
    <cellStyle name="40% - Accent5 24 5 2" xfId="16324" xr:uid="{00000000-0005-0000-0000-0000068A0000}"/>
    <cellStyle name="40% - Accent5 24 5 2 2" xfId="38588" xr:uid="{00000000-0005-0000-0000-0000078A0000}"/>
    <cellStyle name="40% - Accent5 24 5 3" xfId="27496" xr:uid="{00000000-0005-0000-0000-0000088A0000}"/>
    <cellStyle name="40% - Accent5 24 6" xfId="11739" xr:uid="{00000000-0005-0000-0000-0000098A0000}"/>
    <cellStyle name="40% - Accent5 24 6 2" xfId="34005" xr:uid="{00000000-0005-0000-0000-00000A8A0000}"/>
    <cellStyle name="40% - Accent5 24 7" xfId="22913" xr:uid="{00000000-0005-0000-0000-00000B8A0000}"/>
    <cellStyle name="40% - Accent5 25" xfId="638" xr:uid="{00000000-0005-0000-0000-00000C8A0000}"/>
    <cellStyle name="40% - Accent5 25 2" xfId="1575" xr:uid="{00000000-0005-0000-0000-00000D8A0000}"/>
    <cellStyle name="40% - Accent5 25 2 2" xfId="3391" xr:uid="{00000000-0005-0000-0000-00000E8A0000}"/>
    <cellStyle name="40% - Accent5 25 2 2 2" xfId="7974" xr:uid="{00000000-0005-0000-0000-00000F8A0000}"/>
    <cellStyle name="40% - Accent5 25 2 2 2 2" xfId="19071" xr:uid="{00000000-0005-0000-0000-0000108A0000}"/>
    <cellStyle name="40% - Accent5 25 2 2 2 2 2" xfId="41335" xr:uid="{00000000-0005-0000-0000-0000118A0000}"/>
    <cellStyle name="40% - Accent5 25 2 2 2 3" xfId="30243" xr:uid="{00000000-0005-0000-0000-0000128A0000}"/>
    <cellStyle name="40% - Accent5 25 2 2 3" xfId="14488" xr:uid="{00000000-0005-0000-0000-0000138A0000}"/>
    <cellStyle name="40% - Accent5 25 2 2 3 2" xfId="36753" xr:uid="{00000000-0005-0000-0000-0000148A0000}"/>
    <cellStyle name="40% - Accent5 25 2 2 4" xfId="25661" xr:uid="{00000000-0005-0000-0000-0000158A0000}"/>
    <cellStyle name="40% - Accent5 25 2 3" xfId="6165" xr:uid="{00000000-0005-0000-0000-0000168A0000}"/>
    <cellStyle name="40% - Accent5 25 2 3 2" xfId="17262" xr:uid="{00000000-0005-0000-0000-0000178A0000}"/>
    <cellStyle name="40% - Accent5 25 2 3 2 2" xfId="39526" xr:uid="{00000000-0005-0000-0000-0000188A0000}"/>
    <cellStyle name="40% - Accent5 25 2 3 3" xfId="28434" xr:uid="{00000000-0005-0000-0000-0000198A0000}"/>
    <cellStyle name="40% - Accent5 25 2 4" xfId="12678" xr:uid="{00000000-0005-0000-0000-00001A8A0000}"/>
    <cellStyle name="40% - Accent5 25 2 4 2" xfId="34943" xr:uid="{00000000-0005-0000-0000-00001B8A0000}"/>
    <cellStyle name="40% - Accent5 25 2 5" xfId="23851" xr:uid="{00000000-0005-0000-0000-00001C8A0000}"/>
    <cellStyle name="40% - Accent5 25 3" xfId="4315" xr:uid="{00000000-0005-0000-0000-00001D8A0000}"/>
    <cellStyle name="40% - Accent5 25 3 2" xfId="8898" xr:uid="{00000000-0005-0000-0000-00001E8A0000}"/>
    <cellStyle name="40% - Accent5 25 3 2 2" xfId="19995" xr:uid="{00000000-0005-0000-0000-00001F8A0000}"/>
    <cellStyle name="40% - Accent5 25 3 2 2 2" xfId="42259" xr:uid="{00000000-0005-0000-0000-0000208A0000}"/>
    <cellStyle name="40% - Accent5 25 3 2 3" xfId="31167" xr:uid="{00000000-0005-0000-0000-0000218A0000}"/>
    <cellStyle name="40% - Accent5 25 3 3" xfId="15412" xr:uid="{00000000-0005-0000-0000-0000228A0000}"/>
    <cellStyle name="40% - Accent5 25 3 3 2" xfId="37677" xr:uid="{00000000-0005-0000-0000-0000238A0000}"/>
    <cellStyle name="40% - Accent5 25 3 4" xfId="26585" xr:uid="{00000000-0005-0000-0000-0000248A0000}"/>
    <cellStyle name="40% - Accent5 25 4" xfId="2506" xr:uid="{00000000-0005-0000-0000-0000258A0000}"/>
    <cellStyle name="40% - Accent5 25 4 2" xfId="7089" xr:uid="{00000000-0005-0000-0000-0000268A0000}"/>
    <cellStyle name="40% - Accent5 25 4 2 2" xfId="18186" xr:uid="{00000000-0005-0000-0000-0000278A0000}"/>
    <cellStyle name="40% - Accent5 25 4 2 2 2" xfId="40450" xr:uid="{00000000-0005-0000-0000-0000288A0000}"/>
    <cellStyle name="40% - Accent5 25 4 2 3" xfId="29358" xr:uid="{00000000-0005-0000-0000-0000298A0000}"/>
    <cellStyle name="40% - Accent5 25 4 3" xfId="13603" xr:uid="{00000000-0005-0000-0000-00002A8A0000}"/>
    <cellStyle name="40% - Accent5 25 4 3 2" xfId="35868" xr:uid="{00000000-0005-0000-0000-00002B8A0000}"/>
    <cellStyle name="40% - Accent5 25 4 4" xfId="24776" xr:uid="{00000000-0005-0000-0000-00002C8A0000}"/>
    <cellStyle name="40% - Accent5 25 5" xfId="5240" xr:uid="{00000000-0005-0000-0000-00002D8A0000}"/>
    <cellStyle name="40% - Accent5 25 5 2" xfId="16337" xr:uid="{00000000-0005-0000-0000-00002E8A0000}"/>
    <cellStyle name="40% - Accent5 25 5 2 2" xfId="38601" xr:uid="{00000000-0005-0000-0000-00002F8A0000}"/>
    <cellStyle name="40% - Accent5 25 5 3" xfId="27509" xr:uid="{00000000-0005-0000-0000-0000308A0000}"/>
    <cellStyle name="40% - Accent5 25 6" xfId="11752" xr:uid="{00000000-0005-0000-0000-0000318A0000}"/>
    <cellStyle name="40% - Accent5 25 6 2" xfId="34018" xr:uid="{00000000-0005-0000-0000-0000328A0000}"/>
    <cellStyle name="40% - Accent5 25 7" xfId="22926" xr:uid="{00000000-0005-0000-0000-0000338A0000}"/>
    <cellStyle name="40% - Accent5 26" xfId="651" xr:uid="{00000000-0005-0000-0000-0000348A0000}"/>
    <cellStyle name="40% - Accent5 26 2" xfId="1588" xr:uid="{00000000-0005-0000-0000-0000358A0000}"/>
    <cellStyle name="40% - Accent5 26 2 2" xfId="3404" xr:uid="{00000000-0005-0000-0000-0000368A0000}"/>
    <cellStyle name="40% - Accent5 26 2 2 2" xfId="7987" xr:uid="{00000000-0005-0000-0000-0000378A0000}"/>
    <cellStyle name="40% - Accent5 26 2 2 2 2" xfId="19084" xr:uid="{00000000-0005-0000-0000-0000388A0000}"/>
    <cellStyle name="40% - Accent5 26 2 2 2 2 2" xfId="41348" xr:uid="{00000000-0005-0000-0000-0000398A0000}"/>
    <cellStyle name="40% - Accent5 26 2 2 2 3" xfId="30256" xr:uid="{00000000-0005-0000-0000-00003A8A0000}"/>
    <cellStyle name="40% - Accent5 26 2 2 3" xfId="14501" xr:uid="{00000000-0005-0000-0000-00003B8A0000}"/>
    <cellStyle name="40% - Accent5 26 2 2 3 2" xfId="36766" xr:uid="{00000000-0005-0000-0000-00003C8A0000}"/>
    <cellStyle name="40% - Accent5 26 2 2 4" xfId="25674" xr:uid="{00000000-0005-0000-0000-00003D8A0000}"/>
    <cellStyle name="40% - Accent5 26 2 3" xfId="6178" xr:uid="{00000000-0005-0000-0000-00003E8A0000}"/>
    <cellStyle name="40% - Accent5 26 2 3 2" xfId="17275" xr:uid="{00000000-0005-0000-0000-00003F8A0000}"/>
    <cellStyle name="40% - Accent5 26 2 3 2 2" xfId="39539" xr:uid="{00000000-0005-0000-0000-0000408A0000}"/>
    <cellStyle name="40% - Accent5 26 2 3 3" xfId="28447" xr:uid="{00000000-0005-0000-0000-0000418A0000}"/>
    <cellStyle name="40% - Accent5 26 2 4" xfId="12691" xr:uid="{00000000-0005-0000-0000-0000428A0000}"/>
    <cellStyle name="40% - Accent5 26 2 4 2" xfId="34956" xr:uid="{00000000-0005-0000-0000-0000438A0000}"/>
    <cellStyle name="40% - Accent5 26 2 5" xfId="23864" xr:uid="{00000000-0005-0000-0000-0000448A0000}"/>
    <cellStyle name="40% - Accent5 26 3" xfId="4328" xr:uid="{00000000-0005-0000-0000-0000458A0000}"/>
    <cellStyle name="40% - Accent5 26 3 2" xfId="8911" xr:uid="{00000000-0005-0000-0000-0000468A0000}"/>
    <cellStyle name="40% - Accent5 26 3 2 2" xfId="20008" xr:uid="{00000000-0005-0000-0000-0000478A0000}"/>
    <cellStyle name="40% - Accent5 26 3 2 2 2" xfId="42272" xr:uid="{00000000-0005-0000-0000-0000488A0000}"/>
    <cellStyle name="40% - Accent5 26 3 2 3" xfId="31180" xr:uid="{00000000-0005-0000-0000-0000498A0000}"/>
    <cellStyle name="40% - Accent5 26 3 3" xfId="15425" xr:uid="{00000000-0005-0000-0000-00004A8A0000}"/>
    <cellStyle name="40% - Accent5 26 3 3 2" xfId="37690" xr:uid="{00000000-0005-0000-0000-00004B8A0000}"/>
    <cellStyle name="40% - Accent5 26 3 4" xfId="26598" xr:uid="{00000000-0005-0000-0000-00004C8A0000}"/>
    <cellStyle name="40% - Accent5 26 4" xfId="2519" xr:uid="{00000000-0005-0000-0000-00004D8A0000}"/>
    <cellStyle name="40% - Accent5 26 4 2" xfId="7102" xr:uid="{00000000-0005-0000-0000-00004E8A0000}"/>
    <cellStyle name="40% - Accent5 26 4 2 2" xfId="18199" xr:uid="{00000000-0005-0000-0000-00004F8A0000}"/>
    <cellStyle name="40% - Accent5 26 4 2 2 2" xfId="40463" xr:uid="{00000000-0005-0000-0000-0000508A0000}"/>
    <cellStyle name="40% - Accent5 26 4 2 3" xfId="29371" xr:uid="{00000000-0005-0000-0000-0000518A0000}"/>
    <cellStyle name="40% - Accent5 26 4 3" xfId="13616" xr:uid="{00000000-0005-0000-0000-0000528A0000}"/>
    <cellStyle name="40% - Accent5 26 4 3 2" xfId="35881" xr:uid="{00000000-0005-0000-0000-0000538A0000}"/>
    <cellStyle name="40% - Accent5 26 4 4" xfId="24789" xr:uid="{00000000-0005-0000-0000-0000548A0000}"/>
    <cellStyle name="40% - Accent5 26 5" xfId="5253" xr:uid="{00000000-0005-0000-0000-0000558A0000}"/>
    <cellStyle name="40% - Accent5 26 5 2" xfId="16350" xr:uid="{00000000-0005-0000-0000-0000568A0000}"/>
    <cellStyle name="40% - Accent5 26 5 2 2" xfId="38614" xr:uid="{00000000-0005-0000-0000-0000578A0000}"/>
    <cellStyle name="40% - Accent5 26 5 3" xfId="27522" xr:uid="{00000000-0005-0000-0000-0000588A0000}"/>
    <cellStyle name="40% - Accent5 26 6" xfId="11765" xr:uid="{00000000-0005-0000-0000-0000598A0000}"/>
    <cellStyle name="40% - Accent5 26 6 2" xfId="34031" xr:uid="{00000000-0005-0000-0000-00005A8A0000}"/>
    <cellStyle name="40% - Accent5 26 7" xfId="22939" xr:uid="{00000000-0005-0000-0000-00005B8A0000}"/>
    <cellStyle name="40% - Accent5 27" xfId="664" xr:uid="{00000000-0005-0000-0000-00005C8A0000}"/>
    <cellStyle name="40% - Accent5 27 2" xfId="1601" xr:uid="{00000000-0005-0000-0000-00005D8A0000}"/>
    <cellStyle name="40% - Accent5 27 2 2" xfId="3417" xr:uid="{00000000-0005-0000-0000-00005E8A0000}"/>
    <cellStyle name="40% - Accent5 27 2 2 2" xfId="8000" xr:uid="{00000000-0005-0000-0000-00005F8A0000}"/>
    <cellStyle name="40% - Accent5 27 2 2 2 2" xfId="19097" xr:uid="{00000000-0005-0000-0000-0000608A0000}"/>
    <cellStyle name="40% - Accent5 27 2 2 2 2 2" xfId="41361" xr:uid="{00000000-0005-0000-0000-0000618A0000}"/>
    <cellStyle name="40% - Accent5 27 2 2 2 3" xfId="30269" xr:uid="{00000000-0005-0000-0000-0000628A0000}"/>
    <cellStyle name="40% - Accent5 27 2 2 3" xfId="14514" xr:uid="{00000000-0005-0000-0000-0000638A0000}"/>
    <cellStyle name="40% - Accent5 27 2 2 3 2" xfId="36779" xr:uid="{00000000-0005-0000-0000-0000648A0000}"/>
    <cellStyle name="40% - Accent5 27 2 2 4" xfId="25687" xr:uid="{00000000-0005-0000-0000-0000658A0000}"/>
    <cellStyle name="40% - Accent5 27 2 3" xfId="6191" xr:uid="{00000000-0005-0000-0000-0000668A0000}"/>
    <cellStyle name="40% - Accent5 27 2 3 2" xfId="17288" xr:uid="{00000000-0005-0000-0000-0000678A0000}"/>
    <cellStyle name="40% - Accent5 27 2 3 2 2" xfId="39552" xr:uid="{00000000-0005-0000-0000-0000688A0000}"/>
    <cellStyle name="40% - Accent5 27 2 3 3" xfId="28460" xr:uid="{00000000-0005-0000-0000-0000698A0000}"/>
    <cellStyle name="40% - Accent5 27 2 4" xfId="12704" xr:uid="{00000000-0005-0000-0000-00006A8A0000}"/>
    <cellStyle name="40% - Accent5 27 2 4 2" xfId="34969" xr:uid="{00000000-0005-0000-0000-00006B8A0000}"/>
    <cellStyle name="40% - Accent5 27 2 5" xfId="23877" xr:uid="{00000000-0005-0000-0000-00006C8A0000}"/>
    <cellStyle name="40% - Accent5 27 3" xfId="4341" xr:uid="{00000000-0005-0000-0000-00006D8A0000}"/>
    <cellStyle name="40% - Accent5 27 3 2" xfId="8924" xr:uid="{00000000-0005-0000-0000-00006E8A0000}"/>
    <cellStyle name="40% - Accent5 27 3 2 2" xfId="20021" xr:uid="{00000000-0005-0000-0000-00006F8A0000}"/>
    <cellStyle name="40% - Accent5 27 3 2 2 2" xfId="42285" xr:uid="{00000000-0005-0000-0000-0000708A0000}"/>
    <cellStyle name="40% - Accent5 27 3 2 3" xfId="31193" xr:uid="{00000000-0005-0000-0000-0000718A0000}"/>
    <cellStyle name="40% - Accent5 27 3 3" xfId="15438" xr:uid="{00000000-0005-0000-0000-0000728A0000}"/>
    <cellStyle name="40% - Accent5 27 3 3 2" xfId="37703" xr:uid="{00000000-0005-0000-0000-0000738A0000}"/>
    <cellStyle name="40% - Accent5 27 3 4" xfId="26611" xr:uid="{00000000-0005-0000-0000-0000748A0000}"/>
    <cellStyle name="40% - Accent5 27 4" xfId="2532" xr:uid="{00000000-0005-0000-0000-0000758A0000}"/>
    <cellStyle name="40% - Accent5 27 4 2" xfId="7115" xr:uid="{00000000-0005-0000-0000-0000768A0000}"/>
    <cellStyle name="40% - Accent5 27 4 2 2" xfId="18212" xr:uid="{00000000-0005-0000-0000-0000778A0000}"/>
    <cellStyle name="40% - Accent5 27 4 2 2 2" xfId="40476" xr:uid="{00000000-0005-0000-0000-0000788A0000}"/>
    <cellStyle name="40% - Accent5 27 4 2 3" xfId="29384" xr:uid="{00000000-0005-0000-0000-0000798A0000}"/>
    <cellStyle name="40% - Accent5 27 4 3" xfId="13629" xr:uid="{00000000-0005-0000-0000-00007A8A0000}"/>
    <cellStyle name="40% - Accent5 27 4 3 2" xfId="35894" xr:uid="{00000000-0005-0000-0000-00007B8A0000}"/>
    <cellStyle name="40% - Accent5 27 4 4" xfId="24802" xr:uid="{00000000-0005-0000-0000-00007C8A0000}"/>
    <cellStyle name="40% - Accent5 27 5" xfId="5266" xr:uid="{00000000-0005-0000-0000-00007D8A0000}"/>
    <cellStyle name="40% - Accent5 27 5 2" xfId="16363" xr:uid="{00000000-0005-0000-0000-00007E8A0000}"/>
    <cellStyle name="40% - Accent5 27 5 2 2" xfId="38627" xr:uid="{00000000-0005-0000-0000-00007F8A0000}"/>
    <cellStyle name="40% - Accent5 27 5 3" xfId="27535" xr:uid="{00000000-0005-0000-0000-0000808A0000}"/>
    <cellStyle name="40% - Accent5 27 6" xfId="11778" xr:uid="{00000000-0005-0000-0000-0000818A0000}"/>
    <cellStyle name="40% - Accent5 27 6 2" xfId="34044" xr:uid="{00000000-0005-0000-0000-0000828A0000}"/>
    <cellStyle name="40% - Accent5 27 7" xfId="22952" xr:uid="{00000000-0005-0000-0000-0000838A0000}"/>
    <cellStyle name="40% - Accent5 28" xfId="677" xr:uid="{00000000-0005-0000-0000-0000848A0000}"/>
    <cellStyle name="40% - Accent5 28 2" xfId="1614" xr:uid="{00000000-0005-0000-0000-0000858A0000}"/>
    <cellStyle name="40% - Accent5 28 2 2" xfId="3430" xr:uid="{00000000-0005-0000-0000-0000868A0000}"/>
    <cellStyle name="40% - Accent5 28 2 2 2" xfId="8013" xr:uid="{00000000-0005-0000-0000-0000878A0000}"/>
    <cellStyle name="40% - Accent5 28 2 2 2 2" xfId="19110" xr:uid="{00000000-0005-0000-0000-0000888A0000}"/>
    <cellStyle name="40% - Accent5 28 2 2 2 2 2" xfId="41374" xr:uid="{00000000-0005-0000-0000-0000898A0000}"/>
    <cellStyle name="40% - Accent5 28 2 2 2 3" xfId="30282" xr:uid="{00000000-0005-0000-0000-00008A8A0000}"/>
    <cellStyle name="40% - Accent5 28 2 2 3" xfId="14527" xr:uid="{00000000-0005-0000-0000-00008B8A0000}"/>
    <cellStyle name="40% - Accent5 28 2 2 3 2" xfId="36792" xr:uid="{00000000-0005-0000-0000-00008C8A0000}"/>
    <cellStyle name="40% - Accent5 28 2 2 4" xfId="25700" xr:uid="{00000000-0005-0000-0000-00008D8A0000}"/>
    <cellStyle name="40% - Accent5 28 2 3" xfId="6204" xr:uid="{00000000-0005-0000-0000-00008E8A0000}"/>
    <cellStyle name="40% - Accent5 28 2 3 2" xfId="17301" xr:uid="{00000000-0005-0000-0000-00008F8A0000}"/>
    <cellStyle name="40% - Accent5 28 2 3 2 2" xfId="39565" xr:uid="{00000000-0005-0000-0000-0000908A0000}"/>
    <cellStyle name="40% - Accent5 28 2 3 3" xfId="28473" xr:uid="{00000000-0005-0000-0000-0000918A0000}"/>
    <cellStyle name="40% - Accent5 28 2 4" xfId="12717" xr:uid="{00000000-0005-0000-0000-0000928A0000}"/>
    <cellStyle name="40% - Accent5 28 2 4 2" xfId="34982" xr:uid="{00000000-0005-0000-0000-0000938A0000}"/>
    <cellStyle name="40% - Accent5 28 2 5" xfId="23890" xr:uid="{00000000-0005-0000-0000-0000948A0000}"/>
    <cellStyle name="40% - Accent5 28 3" xfId="4354" xr:uid="{00000000-0005-0000-0000-0000958A0000}"/>
    <cellStyle name="40% - Accent5 28 3 2" xfId="8937" xr:uid="{00000000-0005-0000-0000-0000968A0000}"/>
    <cellStyle name="40% - Accent5 28 3 2 2" xfId="20034" xr:uid="{00000000-0005-0000-0000-0000978A0000}"/>
    <cellStyle name="40% - Accent5 28 3 2 2 2" xfId="42298" xr:uid="{00000000-0005-0000-0000-0000988A0000}"/>
    <cellStyle name="40% - Accent5 28 3 2 3" xfId="31206" xr:uid="{00000000-0005-0000-0000-0000998A0000}"/>
    <cellStyle name="40% - Accent5 28 3 3" xfId="15451" xr:uid="{00000000-0005-0000-0000-00009A8A0000}"/>
    <cellStyle name="40% - Accent5 28 3 3 2" xfId="37716" xr:uid="{00000000-0005-0000-0000-00009B8A0000}"/>
    <cellStyle name="40% - Accent5 28 3 4" xfId="26624" xr:uid="{00000000-0005-0000-0000-00009C8A0000}"/>
    <cellStyle name="40% - Accent5 28 4" xfId="2545" xr:uid="{00000000-0005-0000-0000-00009D8A0000}"/>
    <cellStyle name="40% - Accent5 28 4 2" xfId="7128" xr:uid="{00000000-0005-0000-0000-00009E8A0000}"/>
    <cellStyle name="40% - Accent5 28 4 2 2" xfId="18225" xr:uid="{00000000-0005-0000-0000-00009F8A0000}"/>
    <cellStyle name="40% - Accent5 28 4 2 2 2" xfId="40489" xr:uid="{00000000-0005-0000-0000-0000A08A0000}"/>
    <cellStyle name="40% - Accent5 28 4 2 3" xfId="29397" xr:uid="{00000000-0005-0000-0000-0000A18A0000}"/>
    <cellStyle name="40% - Accent5 28 4 3" xfId="13642" xr:uid="{00000000-0005-0000-0000-0000A28A0000}"/>
    <cellStyle name="40% - Accent5 28 4 3 2" xfId="35907" xr:uid="{00000000-0005-0000-0000-0000A38A0000}"/>
    <cellStyle name="40% - Accent5 28 4 4" xfId="24815" xr:uid="{00000000-0005-0000-0000-0000A48A0000}"/>
    <cellStyle name="40% - Accent5 28 5" xfId="5279" xr:uid="{00000000-0005-0000-0000-0000A58A0000}"/>
    <cellStyle name="40% - Accent5 28 5 2" xfId="16376" xr:uid="{00000000-0005-0000-0000-0000A68A0000}"/>
    <cellStyle name="40% - Accent5 28 5 2 2" xfId="38640" xr:uid="{00000000-0005-0000-0000-0000A78A0000}"/>
    <cellStyle name="40% - Accent5 28 5 3" xfId="27548" xr:uid="{00000000-0005-0000-0000-0000A88A0000}"/>
    <cellStyle name="40% - Accent5 28 6" xfId="11791" xr:uid="{00000000-0005-0000-0000-0000A98A0000}"/>
    <cellStyle name="40% - Accent5 28 6 2" xfId="34057" xr:uid="{00000000-0005-0000-0000-0000AA8A0000}"/>
    <cellStyle name="40% - Accent5 28 7" xfId="22965" xr:uid="{00000000-0005-0000-0000-0000AB8A0000}"/>
    <cellStyle name="40% - Accent5 29" xfId="690" xr:uid="{00000000-0005-0000-0000-0000AC8A0000}"/>
    <cellStyle name="40% - Accent5 29 2" xfId="1627" xr:uid="{00000000-0005-0000-0000-0000AD8A0000}"/>
    <cellStyle name="40% - Accent5 29 2 2" xfId="3443" xr:uid="{00000000-0005-0000-0000-0000AE8A0000}"/>
    <cellStyle name="40% - Accent5 29 2 2 2" xfId="8026" xr:uid="{00000000-0005-0000-0000-0000AF8A0000}"/>
    <cellStyle name="40% - Accent5 29 2 2 2 2" xfId="19123" xr:uid="{00000000-0005-0000-0000-0000B08A0000}"/>
    <cellStyle name="40% - Accent5 29 2 2 2 2 2" xfId="41387" xr:uid="{00000000-0005-0000-0000-0000B18A0000}"/>
    <cellStyle name="40% - Accent5 29 2 2 2 3" xfId="30295" xr:uid="{00000000-0005-0000-0000-0000B28A0000}"/>
    <cellStyle name="40% - Accent5 29 2 2 3" xfId="14540" xr:uid="{00000000-0005-0000-0000-0000B38A0000}"/>
    <cellStyle name="40% - Accent5 29 2 2 3 2" xfId="36805" xr:uid="{00000000-0005-0000-0000-0000B48A0000}"/>
    <cellStyle name="40% - Accent5 29 2 2 4" xfId="25713" xr:uid="{00000000-0005-0000-0000-0000B58A0000}"/>
    <cellStyle name="40% - Accent5 29 2 3" xfId="6217" xr:uid="{00000000-0005-0000-0000-0000B68A0000}"/>
    <cellStyle name="40% - Accent5 29 2 3 2" xfId="17314" xr:uid="{00000000-0005-0000-0000-0000B78A0000}"/>
    <cellStyle name="40% - Accent5 29 2 3 2 2" xfId="39578" xr:uid="{00000000-0005-0000-0000-0000B88A0000}"/>
    <cellStyle name="40% - Accent5 29 2 3 3" xfId="28486" xr:uid="{00000000-0005-0000-0000-0000B98A0000}"/>
    <cellStyle name="40% - Accent5 29 2 4" xfId="12730" xr:uid="{00000000-0005-0000-0000-0000BA8A0000}"/>
    <cellStyle name="40% - Accent5 29 2 4 2" xfId="34995" xr:uid="{00000000-0005-0000-0000-0000BB8A0000}"/>
    <cellStyle name="40% - Accent5 29 2 5" xfId="23903" xr:uid="{00000000-0005-0000-0000-0000BC8A0000}"/>
    <cellStyle name="40% - Accent5 29 3" xfId="4367" xr:uid="{00000000-0005-0000-0000-0000BD8A0000}"/>
    <cellStyle name="40% - Accent5 29 3 2" xfId="8950" xr:uid="{00000000-0005-0000-0000-0000BE8A0000}"/>
    <cellStyle name="40% - Accent5 29 3 2 2" xfId="20047" xr:uid="{00000000-0005-0000-0000-0000BF8A0000}"/>
    <cellStyle name="40% - Accent5 29 3 2 2 2" xfId="42311" xr:uid="{00000000-0005-0000-0000-0000C08A0000}"/>
    <cellStyle name="40% - Accent5 29 3 2 3" xfId="31219" xr:uid="{00000000-0005-0000-0000-0000C18A0000}"/>
    <cellStyle name="40% - Accent5 29 3 3" xfId="15464" xr:uid="{00000000-0005-0000-0000-0000C28A0000}"/>
    <cellStyle name="40% - Accent5 29 3 3 2" xfId="37729" xr:uid="{00000000-0005-0000-0000-0000C38A0000}"/>
    <cellStyle name="40% - Accent5 29 3 4" xfId="26637" xr:uid="{00000000-0005-0000-0000-0000C48A0000}"/>
    <cellStyle name="40% - Accent5 29 4" xfId="2558" xr:uid="{00000000-0005-0000-0000-0000C58A0000}"/>
    <cellStyle name="40% - Accent5 29 4 2" xfId="7141" xr:uid="{00000000-0005-0000-0000-0000C68A0000}"/>
    <cellStyle name="40% - Accent5 29 4 2 2" xfId="18238" xr:uid="{00000000-0005-0000-0000-0000C78A0000}"/>
    <cellStyle name="40% - Accent5 29 4 2 2 2" xfId="40502" xr:uid="{00000000-0005-0000-0000-0000C88A0000}"/>
    <cellStyle name="40% - Accent5 29 4 2 3" xfId="29410" xr:uid="{00000000-0005-0000-0000-0000C98A0000}"/>
    <cellStyle name="40% - Accent5 29 4 3" xfId="13655" xr:uid="{00000000-0005-0000-0000-0000CA8A0000}"/>
    <cellStyle name="40% - Accent5 29 4 3 2" xfId="35920" xr:uid="{00000000-0005-0000-0000-0000CB8A0000}"/>
    <cellStyle name="40% - Accent5 29 4 4" xfId="24828" xr:uid="{00000000-0005-0000-0000-0000CC8A0000}"/>
    <cellStyle name="40% - Accent5 29 5" xfId="5292" xr:uid="{00000000-0005-0000-0000-0000CD8A0000}"/>
    <cellStyle name="40% - Accent5 29 5 2" xfId="16389" xr:uid="{00000000-0005-0000-0000-0000CE8A0000}"/>
    <cellStyle name="40% - Accent5 29 5 2 2" xfId="38653" xr:uid="{00000000-0005-0000-0000-0000CF8A0000}"/>
    <cellStyle name="40% - Accent5 29 5 3" xfId="27561" xr:uid="{00000000-0005-0000-0000-0000D08A0000}"/>
    <cellStyle name="40% - Accent5 29 6" xfId="11804" xr:uid="{00000000-0005-0000-0000-0000D18A0000}"/>
    <cellStyle name="40% - Accent5 29 6 2" xfId="34070" xr:uid="{00000000-0005-0000-0000-0000D28A0000}"/>
    <cellStyle name="40% - Accent5 29 7" xfId="22978" xr:uid="{00000000-0005-0000-0000-0000D38A0000}"/>
    <cellStyle name="40% - Accent5 3" xfId="22" xr:uid="{00000000-0005-0000-0000-0000D48A0000}"/>
    <cellStyle name="40% - Accent5 3 2" xfId="291" xr:uid="{00000000-0005-0000-0000-0000D58A0000}"/>
    <cellStyle name="40% - Accent5 3 2 2" xfId="3105" xr:uid="{00000000-0005-0000-0000-0000D68A0000}"/>
    <cellStyle name="40% - Accent5 3 2 2 2" xfId="7688" xr:uid="{00000000-0005-0000-0000-0000D78A0000}"/>
    <cellStyle name="40% - Accent5 3 2 2 2 2" xfId="18785" xr:uid="{00000000-0005-0000-0000-0000D88A0000}"/>
    <cellStyle name="40% - Accent5 3 2 2 2 2 2" xfId="41049" xr:uid="{00000000-0005-0000-0000-0000D98A0000}"/>
    <cellStyle name="40% - Accent5 3 2 2 2 3" xfId="29957" xr:uid="{00000000-0005-0000-0000-0000DA8A0000}"/>
    <cellStyle name="40% - Accent5 3 2 2 3" xfId="14202" xr:uid="{00000000-0005-0000-0000-0000DB8A0000}"/>
    <cellStyle name="40% - Accent5 3 2 2 3 2" xfId="36467" xr:uid="{00000000-0005-0000-0000-0000DC8A0000}"/>
    <cellStyle name="40% - Accent5 3 2 2 4" xfId="25375" xr:uid="{00000000-0005-0000-0000-0000DD8A0000}"/>
    <cellStyle name="40% - Accent5 3 2 3" xfId="5879" xr:uid="{00000000-0005-0000-0000-0000DE8A0000}"/>
    <cellStyle name="40% - Accent5 3 2 3 2" xfId="16976" xr:uid="{00000000-0005-0000-0000-0000DF8A0000}"/>
    <cellStyle name="40% - Accent5 3 2 3 2 2" xfId="39240" xr:uid="{00000000-0005-0000-0000-0000E08A0000}"/>
    <cellStyle name="40% - Accent5 3 2 3 3" xfId="28148" xr:uid="{00000000-0005-0000-0000-0000E18A0000}"/>
    <cellStyle name="40% - Accent5 3 2 4" xfId="1285" xr:uid="{00000000-0005-0000-0000-0000E28A0000}"/>
    <cellStyle name="40% - Accent5 3 2 4 2" xfId="12392" xr:uid="{00000000-0005-0000-0000-0000E38A0000}"/>
    <cellStyle name="40% - Accent5 3 2 4 2 2" xfId="34657" xr:uid="{00000000-0005-0000-0000-0000E48A0000}"/>
    <cellStyle name="40% - Accent5 3 2 4 3" xfId="23565" xr:uid="{00000000-0005-0000-0000-0000E58A0000}"/>
    <cellStyle name="40% - Accent5 3 2 5" xfId="11412" xr:uid="{00000000-0005-0000-0000-0000E68A0000}"/>
    <cellStyle name="40% - Accent5 3 2 5 2" xfId="33678" xr:uid="{00000000-0005-0000-0000-0000E78A0000}"/>
    <cellStyle name="40% - Accent5 3 2 6" xfId="22586" xr:uid="{00000000-0005-0000-0000-0000E88A0000}"/>
    <cellStyle name="40% - Accent5 3 3" xfId="4029" xr:uid="{00000000-0005-0000-0000-0000E98A0000}"/>
    <cellStyle name="40% - Accent5 3 3 2" xfId="8612" xr:uid="{00000000-0005-0000-0000-0000EA8A0000}"/>
    <cellStyle name="40% - Accent5 3 3 2 2" xfId="19709" xr:uid="{00000000-0005-0000-0000-0000EB8A0000}"/>
    <cellStyle name="40% - Accent5 3 3 2 2 2" xfId="41973" xr:uid="{00000000-0005-0000-0000-0000EC8A0000}"/>
    <cellStyle name="40% - Accent5 3 3 2 3" xfId="30881" xr:uid="{00000000-0005-0000-0000-0000ED8A0000}"/>
    <cellStyle name="40% - Accent5 3 3 3" xfId="15126" xr:uid="{00000000-0005-0000-0000-0000EE8A0000}"/>
    <cellStyle name="40% - Accent5 3 3 3 2" xfId="37391" xr:uid="{00000000-0005-0000-0000-0000EF8A0000}"/>
    <cellStyle name="40% - Accent5 3 3 4" xfId="26299" xr:uid="{00000000-0005-0000-0000-0000F08A0000}"/>
    <cellStyle name="40% - Accent5 3 4" xfId="2220" xr:uid="{00000000-0005-0000-0000-0000F18A0000}"/>
    <cellStyle name="40% - Accent5 3 4 2" xfId="6803" xr:uid="{00000000-0005-0000-0000-0000F28A0000}"/>
    <cellStyle name="40% - Accent5 3 4 2 2" xfId="17900" xr:uid="{00000000-0005-0000-0000-0000F38A0000}"/>
    <cellStyle name="40% - Accent5 3 4 2 2 2" xfId="40164" xr:uid="{00000000-0005-0000-0000-0000F48A0000}"/>
    <cellStyle name="40% - Accent5 3 4 2 3" xfId="29072" xr:uid="{00000000-0005-0000-0000-0000F58A0000}"/>
    <cellStyle name="40% - Accent5 3 4 3" xfId="13317" xr:uid="{00000000-0005-0000-0000-0000F68A0000}"/>
    <cellStyle name="40% - Accent5 3 4 3 2" xfId="35582" xr:uid="{00000000-0005-0000-0000-0000F78A0000}"/>
    <cellStyle name="40% - Accent5 3 4 4" xfId="24490" xr:uid="{00000000-0005-0000-0000-0000F88A0000}"/>
    <cellStyle name="40% - Accent5 3 5" xfId="4954" xr:uid="{00000000-0005-0000-0000-0000F98A0000}"/>
    <cellStyle name="40% - Accent5 3 5 2" xfId="16051" xr:uid="{00000000-0005-0000-0000-0000FA8A0000}"/>
    <cellStyle name="40% - Accent5 3 5 2 2" xfId="38315" xr:uid="{00000000-0005-0000-0000-0000FB8A0000}"/>
    <cellStyle name="40% - Accent5 3 5 3" xfId="27223" xr:uid="{00000000-0005-0000-0000-0000FC8A0000}"/>
    <cellStyle name="40% - Accent5 3 6" xfId="361" xr:uid="{00000000-0005-0000-0000-0000FD8A0000}"/>
    <cellStyle name="40% - Accent5 3 6 2" xfId="11479" xr:uid="{00000000-0005-0000-0000-0000FE8A0000}"/>
    <cellStyle name="40% - Accent5 3 6 2 2" xfId="33745" xr:uid="{00000000-0005-0000-0000-0000FF8A0000}"/>
    <cellStyle name="40% - Accent5 3 6 3" xfId="22653" xr:uid="{00000000-0005-0000-0000-0000008B0000}"/>
    <cellStyle name="40% - Accent5 3 7" xfId="11200" xr:uid="{00000000-0005-0000-0000-0000018B0000}"/>
    <cellStyle name="40% - Accent5 3 7 2" xfId="33468" xr:uid="{00000000-0005-0000-0000-0000028B0000}"/>
    <cellStyle name="40% - Accent5 3 8" xfId="22376" xr:uid="{00000000-0005-0000-0000-0000038B0000}"/>
    <cellStyle name="40% - Accent5 30" xfId="703" xr:uid="{00000000-0005-0000-0000-0000048B0000}"/>
    <cellStyle name="40% - Accent5 30 2" xfId="1640" xr:uid="{00000000-0005-0000-0000-0000058B0000}"/>
    <cellStyle name="40% - Accent5 30 2 2" xfId="3456" xr:uid="{00000000-0005-0000-0000-0000068B0000}"/>
    <cellStyle name="40% - Accent5 30 2 2 2" xfId="8039" xr:uid="{00000000-0005-0000-0000-0000078B0000}"/>
    <cellStyle name="40% - Accent5 30 2 2 2 2" xfId="19136" xr:uid="{00000000-0005-0000-0000-0000088B0000}"/>
    <cellStyle name="40% - Accent5 30 2 2 2 2 2" xfId="41400" xr:uid="{00000000-0005-0000-0000-0000098B0000}"/>
    <cellStyle name="40% - Accent5 30 2 2 2 3" xfId="30308" xr:uid="{00000000-0005-0000-0000-00000A8B0000}"/>
    <cellStyle name="40% - Accent5 30 2 2 3" xfId="14553" xr:uid="{00000000-0005-0000-0000-00000B8B0000}"/>
    <cellStyle name="40% - Accent5 30 2 2 3 2" xfId="36818" xr:uid="{00000000-0005-0000-0000-00000C8B0000}"/>
    <cellStyle name="40% - Accent5 30 2 2 4" xfId="25726" xr:uid="{00000000-0005-0000-0000-00000D8B0000}"/>
    <cellStyle name="40% - Accent5 30 2 3" xfId="6230" xr:uid="{00000000-0005-0000-0000-00000E8B0000}"/>
    <cellStyle name="40% - Accent5 30 2 3 2" xfId="17327" xr:uid="{00000000-0005-0000-0000-00000F8B0000}"/>
    <cellStyle name="40% - Accent5 30 2 3 2 2" xfId="39591" xr:uid="{00000000-0005-0000-0000-0000108B0000}"/>
    <cellStyle name="40% - Accent5 30 2 3 3" xfId="28499" xr:uid="{00000000-0005-0000-0000-0000118B0000}"/>
    <cellStyle name="40% - Accent5 30 2 4" xfId="12743" xr:uid="{00000000-0005-0000-0000-0000128B0000}"/>
    <cellStyle name="40% - Accent5 30 2 4 2" xfId="35008" xr:uid="{00000000-0005-0000-0000-0000138B0000}"/>
    <cellStyle name="40% - Accent5 30 2 5" xfId="23916" xr:uid="{00000000-0005-0000-0000-0000148B0000}"/>
    <cellStyle name="40% - Accent5 30 3" xfId="4380" xr:uid="{00000000-0005-0000-0000-0000158B0000}"/>
    <cellStyle name="40% - Accent5 30 3 2" xfId="8963" xr:uid="{00000000-0005-0000-0000-0000168B0000}"/>
    <cellStyle name="40% - Accent5 30 3 2 2" xfId="20060" xr:uid="{00000000-0005-0000-0000-0000178B0000}"/>
    <cellStyle name="40% - Accent5 30 3 2 2 2" xfId="42324" xr:uid="{00000000-0005-0000-0000-0000188B0000}"/>
    <cellStyle name="40% - Accent5 30 3 2 3" xfId="31232" xr:uid="{00000000-0005-0000-0000-0000198B0000}"/>
    <cellStyle name="40% - Accent5 30 3 3" xfId="15477" xr:uid="{00000000-0005-0000-0000-00001A8B0000}"/>
    <cellStyle name="40% - Accent5 30 3 3 2" xfId="37742" xr:uid="{00000000-0005-0000-0000-00001B8B0000}"/>
    <cellStyle name="40% - Accent5 30 3 4" xfId="26650" xr:uid="{00000000-0005-0000-0000-00001C8B0000}"/>
    <cellStyle name="40% - Accent5 30 4" xfId="2571" xr:uid="{00000000-0005-0000-0000-00001D8B0000}"/>
    <cellStyle name="40% - Accent5 30 4 2" xfId="7154" xr:uid="{00000000-0005-0000-0000-00001E8B0000}"/>
    <cellStyle name="40% - Accent5 30 4 2 2" xfId="18251" xr:uid="{00000000-0005-0000-0000-00001F8B0000}"/>
    <cellStyle name="40% - Accent5 30 4 2 2 2" xfId="40515" xr:uid="{00000000-0005-0000-0000-0000208B0000}"/>
    <cellStyle name="40% - Accent5 30 4 2 3" xfId="29423" xr:uid="{00000000-0005-0000-0000-0000218B0000}"/>
    <cellStyle name="40% - Accent5 30 4 3" xfId="13668" xr:uid="{00000000-0005-0000-0000-0000228B0000}"/>
    <cellStyle name="40% - Accent5 30 4 3 2" xfId="35933" xr:uid="{00000000-0005-0000-0000-0000238B0000}"/>
    <cellStyle name="40% - Accent5 30 4 4" xfId="24841" xr:uid="{00000000-0005-0000-0000-0000248B0000}"/>
    <cellStyle name="40% - Accent5 30 5" xfId="5305" xr:uid="{00000000-0005-0000-0000-0000258B0000}"/>
    <cellStyle name="40% - Accent5 30 5 2" xfId="16402" xr:uid="{00000000-0005-0000-0000-0000268B0000}"/>
    <cellStyle name="40% - Accent5 30 5 2 2" xfId="38666" xr:uid="{00000000-0005-0000-0000-0000278B0000}"/>
    <cellStyle name="40% - Accent5 30 5 3" xfId="27574" xr:uid="{00000000-0005-0000-0000-0000288B0000}"/>
    <cellStyle name="40% - Accent5 30 6" xfId="11817" xr:uid="{00000000-0005-0000-0000-0000298B0000}"/>
    <cellStyle name="40% - Accent5 30 6 2" xfId="34083" xr:uid="{00000000-0005-0000-0000-00002A8B0000}"/>
    <cellStyle name="40% - Accent5 30 7" xfId="22991" xr:uid="{00000000-0005-0000-0000-00002B8B0000}"/>
    <cellStyle name="40% - Accent5 31" xfId="716" xr:uid="{00000000-0005-0000-0000-00002C8B0000}"/>
    <cellStyle name="40% - Accent5 31 2" xfId="1653" xr:uid="{00000000-0005-0000-0000-00002D8B0000}"/>
    <cellStyle name="40% - Accent5 31 2 2" xfId="3469" xr:uid="{00000000-0005-0000-0000-00002E8B0000}"/>
    <cellStyle name="40% - Accent5 31 2 2 2" xfId="8052" xr:uid="{00000000-0005-0000-0000-00002F8B0000}"/>
    <cellStyle name="40% - Accent5 31 2 2 2 2" xfId="19149" xr:uid="{00000000-0005-0000-0000-0000308B0000}"/>
    <cellStyle name="40% - Accent5 31 2 2 2 2 2" xfId="41413" xr:uid="{00000000-0005-0000-0000-0000318B0000}"/>
    <cellStyle name="40% - Accent5 31 2 2 2 3" xfId="30321" xr:uid="{00000000-0005-0000-0000-0000328B0000}"/>
    <cellStyle name="40% - Accent5 31 2 2 3" xfId="14566" xr:uid="{00000000-0005-0000-0000-0000338B0000}"/>
    <cellStyle name="40% - Accent5 31 2 2 3 2" xfId="36831" xr:uid="{00000000-0005-0000-0000-0000348B0000}"/>
    <cellStyle name="40% - Accent5 31 2 2 4" xfId="25739" xr:uid="{00000000-0005-0000-0000-0000358B0000}"/>
    <cellStyle name="40% - Accent5 31 2 3" xfId="6243" xr:uid="{00000000-0005-0000-0000-0000368B0000}"/>
    <cellStyle name="40% - Accent5 31 2 3 2" xfId="17340" xr:uid="{00000000-0005-0000-0000-0000378B0000}"/>
    <cellStyle name="40% - Accent5 31 2 3 2 2" xfId="39604" xr:uid="{00000000-0005-0000-0000-0000388B0000}"/>
    <cellStyle name="40% - Accent5 31 2 3 3" xfId="28512" xr:uid="{00000000-0005-0000-0000-0000398B0000}"/>
    <cellStyle name="40% - Accent5 31 2 4" xfId="12756" xr:uid="{00000000-0005-0000-0000-00003A8B0000}"/>
    <cellStyle name="40% - Accent5 31 2 4 2" xfId="35021" xr:uid="{00000000-0005-0000-0000-00003B8B0000}"/>
    <cellStyle name="40% - Accent5 31 2 5" xfId="23929" xr:uid="{00000000-0005-0000-0000-00003C8B0000}"/>
    <cellStyle name="40% - Accent5 31 3" xfId="4393" xr:uid="{00000000-0005-0000-0000-00003D8B0000}"/>
    <cellStyle name="40% - Accent5 31 3 2" xfId="8976" xr:uid="{00000000-0005-0000-0000-00003E8B0000}"/>
    <cellStyle name="40% - Accent5 31 3 2 2" xfId="20073" xr:uid="{00000000-0005-0000-0000-00003F8B0000}"/>
    <cellStyle name="40% - Accent5 31 3 2 2 2" xfId="42337" xr:uid="{00000000-0005-0000-0000-0000408B0000}"/>
    <cellStyle name="40% - Accent5 31 3 2 3" xfId="31245" xr:uid="{00000000-0005-0000-0000-0000418B0000}"/>
    <cellStyle name="40% - Accent5 31 3 3" xfId="15490" xr:uid="{00000000-0005-0000-0000-0000428B0000}"/>
    <cellStyle name="40% - Accent5 31 3 3 2" xfId="37755" xr:uid="{00000000-0005-0000-0000-0000438B0000}"/>
    <cellStyle name="40% - Accent5 31 3 4" xfId="26663" xr:uid="{00000000-0005-0000-0000-0000448B0000}"/>
    <cellStyle name="40% - Accent5 31 4" xfId="2584" xr:uid="{00000000-0005-0000-0000-0000458B0000}"/>
    <cellStyle name="40% - Accent5 31 4 2" xfId="7167" xr:uid="{00000000-0005-0000-0000-0000468B0000}"/>
    <cellStyle name="40% - Accent5 31 4 2 2" xfId="18264" xr:uid="{00000000-0005-0000-0000-0000478B0000}"/>
    <cellStyle name="40% - Accent5 31 4 2 2 2" xfId="40528" xr:uid="{00000000-0005-0000-0000-0000488B0000}"/>
    <cellStyle name="40% - Accent5 31 4 2 3" xfId="29436" xr:uid="{00000000-0005-0000-0000-0000498B0000}"/>
    <cellStyle name="40% - Accent5 31 4 3" xfId="13681" xr:uid="{00000000-0005-0000-0000-00004A8B0000}"/>
    <cellStyle name="40% - Accent5 31 4 3 2" xfId="35946" xr:uid="{00000000-0005-0000-0000-00004B8B0000}"/>
    <cellStyle name="40% - Accent5 31 4 4" xfId="24854" xr:uid="{00000000-0005-0000-0000-00004C8B0000}"/>
    <cellStyle name="40% - Accent5 31 5" xfId="5318" xr:uid="{00000000-0005-0000-0000-00004D8B0000}"/>
    <cellStyle name="40% - Accent5 31 5 2" xfId="16415" xr:uid="{00000000-0005-0000-0000-00004E8B0000}"/>
    <cellStyle name="40% - Accent5 31 5 2 2" xfId="38679" xr:uid="{00000000-0005-0000-0000-00004F8B0000}"/>
    <cellStyle name="40% - Accent5 31 5 3" xfId="27587" xr:uid="{00000000-0005-0000-0000-0000508B0000}"/>
    <cellStyle name="40% - Accent5 31 6" xfId="11830" xr:uid="{00000000-0005-0000-0000-0000518B0000}"/>
    <cellStyle name="40% - Accent5 31 6 2" xfId="34096" xr:uid="{00000000-0005-0000-0000-0000528B0000}"/>
    <cellStyle name="40% - Accent5 31 7" xfId="23004" xr:uid="{00000000-0005-0000-0000-0000538B0000}"/>
    <cellStyle name="40% - Accent5 32" xfId="729" xr:uid="{00000000-0005-0000-0000-0000548B0000}"/>
    <cellStyle name="40% - Accent5 32 2" xfId="1666" xr:uid="{00000000-0005-0000-0000-0000558B0000}"/>
    <cellStyle name="40% - Accent5 32 2 2" xfId="3482" xr:uid="{00000000-0005-0000-0000-0000568B0000}"/>
    <cellStyle name="40% - Accent5 32 2 2 2" xfId="8065" xr:uid="{00000000-0005-0000-0000-0000578B0000}"/>
    <cellStyle name="40% - Accent5 32 2 2 2 2" xfId="19162" xr:uid="{00000000-0005-0000-0000-0000588B0000}"/>
    <cellStyle name="40% - Accent5 32 2 2 2 2 2" xfId="41426" xr:uid="{00000000-0005-0000-0000-0000598B0000}"/>
    <cellStyle name="40% - Accent5 32 2 2 2 3" xfId="30334" xr:uid="{00000000-0005-0000-0000-00005A8B0000}"/>
    <cellStyle name="40% - Accent5 32 2 2 3" xfId="14579" xr:uid="{00000000-0005-0000-0000-00005B8B0000}"/>
    <cellStyle name="40% - Accent5 32 2 2 3 2" xfId="36844" xr:uid="{00000000-0005-0000-0000-00005C8B0000}"/>
    <cellStyle name="40% - Accent5 32 2 2 4" xfId="25752" xr:uid="{00000000-0005-0000-0000-00005D8B0000}"/>
    <cellStyle name="40% - Accent5 32 2 3" xfId="6256" xr:uid="{00000000-0005-0000-0000-00005E8B0000}"/>
    <cellStyle name="40% - Accent5 32 2 3 2" xfId="17353" xr:uid="{00000000-0005-0000-0000-00005F8B0000}"/>
    <cellStyle name="40% - Accent5 32 2 3 2 2" xfId="39617" xr:uid="{00000000-0005-0000-0000-0000608B0000}"/>
    <cellStyle name="40% - Accent5 32 2 3 3" xfId="28525" xr:uid="{00000000-0005-0000-0000-0000618B0000}"/>
    <cellStyle name="40% - Accent5 32 2 4" xfId="12769" xr:uid="{00000000-0005-0000-0000-0000628B0000}"/>
    <cellStyle name="40% - Accent5 32 2 4 2" xfId="35034" xr:uid="{00000000-0005-0000-0000-0000638B0000}"/>
    <cellStyle name="40% - Accent5 32 2 5" xfId="23942" xr:uid="{00000000-0005-0000-0000-0000648B0000}"/>
    <cellStyle name="40% - Accent5 32 3" xfId="4406" xr:uid="{00000000-0005-0000-0000-0000658B0000}"/>
    <cellStyle name="40% - Accent5 32 3 2" xfId="8989" xr:uid="{00000000-0005-0000-0000-0000668B0000}"/>
    <cellStyle name="40% - Accent5 32 3 2 2" xfId="20086" xr:uid="{00000000-0005-0000-0000-0000678B0000}"/>
    <cellStyle name="40% - Accent5 32 3 2 2 2" xfId="42350" xr:uid="{00000000-0005-0000-0000-0000688B0000}"/>
    <cellStyle name="40% - Accent5 32 3 2 3" xfId="31258" xr:uid="{00000000-0005-0000-0000-0000698B0000}"/>
    <cellStyle name="40% - Accent5 32 3 3" xfId="15503" xr:uid="{00000000-0005-0000-0000-00006A8B0000}"/>
    <cellStyle name="40% - Accent5 32 3 3 2" xfId="37768" xr:uid="{00000000-0005-0000-0000-00006B8B0000}"/>
    <cellStyle name="40% - Accent5 32 3 4" xfId="26676" xr:uid="{00000000-0005-0000-0000-00006C8B0000}"/>
    <cellStyle name="40% - Accent5 32 4" xfId="2597" xr:uid="{00000000-0005-0000-0000-00006D8B0000}"/>
    <cellStyle name="40% - Accent5 32 4 2" xfId="7180" xr:uid="{00000000-0005-0000-0000-00006E8B0000}"/>
    <cellStyle name="40% - Accent5 32 4 2 2" xfId="18277" xr:uid="{00000000-0005-0000-0000-00006F8B0000}"/>
    <cellStyle name="40% - Accent5 32 4 2 2 2" xfId="40541" xr:uid="{00000000-0005-0000-0000-0000708B0000}"/>
    <cellStyle name="40% - Accent5 32 4 2 3" xfId="29449" xr:uid="{00000000-0005-0000-0000-0000718B0000}"/>
    <cellStyle name="40% - Accent5 32 4 3" xfId="13694" xr:uid="{00000000-0005-0000-0000-0000728B0000}"/>
    <cellStyle name="40% - Accent5 32 4 3 2" xfId="35959" xr:uid="{00000000-0005-0000-0000-0000738B0000}"/>
    <cellStyle name="40% - Accent5 32 4 4" xfId="24867" xr:uid="{00000000-0005-0000-0000-0000748B0000}"/>
    <cellStyle name="40% - Accent5 32 5" xfId="5331" xr:uid="{00000000-0005-0000-0000-0000758B0000}"/>
    <cellStyle name="40% - Accent5 32 5 2" xfId="16428" xr:uid="{00000000-0005-0000-0000-0000768B0000}"/>
    <cellStyle name="40% - Accent5 32 5 2 2" xfId="38692" xr:uid="{00000000-0005-0000-0000-0000778B0000}"/>
    <cellStyle name="40% - Accent5 32 5 3" xfId="27600" xr:uid="{00000000-0005-0000-0000-0000788B0000}"/>
    <cellStyle name="40% - Accent5 32 6" xfId="11843" xr:uid="{00000000-0005-0000-0000-0000798B0000}"/>
    <cellStyle name="40% - Accent5 32 6 2" xfId="34109" xr:uid="{00000000-0005-0000-0000-00007A8B0000}"/>
    <cellStyle name="40% - Accent5 32 7" xfId="23017" xr:uid="{00000000-0005-0000-0000-00007B8B0000}"/>
    <cellStyle name="40% - Accent5 33" xfId="743" xr:uid="{00000000-0005-0000-0000-00007C8B0000}"/>
    <cellStyle name="40% - Accent5 33 2" xfId="1680" xr:uid="{00000000-0005-0000-0000-00007D8B0000}"/>
    <cellStyle name="40% - Accent5 33 2 2" xfId="3495" xr:uid="{00000000-0005-0000-0000-00007E8B0000}"/>
    <cellStyle name="40% - Accent5 33 2 2 2" xfId="8078" xr:uid="{00000000-0005-0000-0000-00007F8B0000}"/>
    <cellStyle name="40% - Accent5 33 2 2 2 2" xfId="19175" xr:uid="{00000000-0005-0000-0000-0000808B0000}"/>
    <cellStyle name="40% - Accent5 33 2 2 2 2 2" xfId="41439" xr:uid="{00000000-0005-0000-0000-0000818B0000}"/>
    <cellStyle name="40% - Accent5 33 2 2 2 3" xfId="30347" xr:uid="{00000000-0005-0000-0000-0000828B0000}"/>
    <cellStyle name="40% - Accent5 33 2 2 3" xfId="14592" xr:uid="{00000000-0005-0000-0000-0000838B0000}"/>
    <cellStyle name="40% - Accent5 33 2 2 3 2" xfId="36857" xr:uid="{00000000-0005-0000-0000-0000848B0000}"/>
    <cellStyle name="40% - Accent5 33 2 2 4" xfId="25765" xr:uid="{00000000-0005-0000-0000-0000858B0000}"/>
    <cellStyle name="40% - Accent5 33 2 3" xfId="6269" xr:uid="{00000000-0005-0000-0000-0000868B0000}"/>
    <cellStyle name="40% - Accent5 33 2 3 2" xfId="17366" xr:uid="{00000000-0005-0000-0000-0000878B0000}"/>
    <cellStyle name="40% - Accent5 33 2 3 2 2" xfId="39630" xr:uid="{00000000-0005-0000-0000-0000888B0000}"/>
    <cellStyle name="40% - Accent5 33 2 3 3" xfId="28538" xr:uid="{00000000-0005-0000-0000-0000898B0000}"/>
    <cellStyle name="40% - Accent5 33 2 4" xfId="12782" xr:uid="{00000000-0005-0000-0000-00008A8B0000}"/>
    <cellStyle name="40% - Accent5 33 2 4 2" xfId="35047" xr:uid="{00000000-0005-0000-0000-00008B8B0000}"/>
    <cellStyle name="40% - Accent5 33 2 5" xfId="23955" xr:uid="{00000000-0005-0000-0000-00008C8B0000}"/>
    <cellStyle name="40% - Accent5 33 3" xfId="4419" xr:uid="{00000000-0005-0000-0000-00008D8B0000}"/>
    <cellStyle name="40% - Accent5 33 3 2" xfId="9002" xr:uid="{00000000-0005-0000-0000-00008E8B0000}"/>
    <cellStyle name="40% - Accent5 33 3 2 2" xfId="20099" xr:uid="{00000000-0005-0000-0000-00008F8B0000}"/>
    <cellStyle name="40% - Accent5 33 3 2 2 2" xfId="42363" xr:uid="{00000000-0005-0000-0000-0000908B0000}"/>
    <cellStyle name="40% - Accent5 33 3 2 3" xfId="31271" xr:uid="{00000000-0005-0000-0000-0000918B0000}"/>
    <cellStyle name="40% - Accent5 33 3 3" xfId="15516" xr:uid="{00000000-0005-0000-0000-0000928B0000}"/>
    <cellStyle name="40% - Accent5 33 3 3 2" xfId="37781" xr:uid="{00000000-0005-0000-0000-0000938B0000}"/>
    <cellStyle name="40% - Accent5 33 3 4" xfId="26689" xr:uid="{00000000-0005-0000-0000-0000948B0000}"/>
    <cellStyle name="40% - Accent5 33 4" xfId="2610" xr:uid="{00000000-0005-0000-0000-0000958B0000}"/>
    <cellStyle name="40% - Accent5 33 4 2" xfId="7193" xr:uid="{00000000-0005-0000-0000-0000968B0000}"/>
    <cellStyle name="40% - Accent5 33 4 2 2" xfId="18290" xr:uid="{00000000-0005-0000-0000-0000978B0000}"/>
    <cellStyle name="40% - Accent5 33 4 2 2 2" xfId="40554" xr:uid="{00000000-0005-0000-0000-0000988B0000}"/>
    <cellStyle name="40% - Accent5 33 4 2 3" xfId="29462" xr:uid="{00000000-0005-0000-0000-0000998B0000}"/>
    <cellStyle name="40% - Accent5 33 4 3" xfId="13707" xr:uid="{00000000-0005-0000-0000-00009A8B0000}"/>
    <cellStyle name="40% - Accent5 33 4 3 2" xfId="35972" xr:uid="{00000000-0005-0000-0000-00009B8B0000}"/>
    <cellStyle name="40% - Accent5 33 4 4" xfId="24880" xr:uid="{00000000-0005-0000-0000-00009C8B0000}"/>
    <cellStyle name="40% - Accent5 33 5" xfId="5344" xr:uid="{00000000-0005-0000-0000-00009D8B0000}"/>
    <cellStyle name="40% - Accent5 33 5 2" xfId="16441" xr:uid="{00000000-0005-0000-0000-00009E8B0000}"/>
    <cellStyle name="40% - Accent5 33 5 2 2" xfId="38705" xr:uid="{00000000-0005-0000-0000-00009F8B0000}"/>
    <cellStyle name="40% - Accent5 33 5 3" xfId="27613" xr:uid="{00000000-0005-0000-0000-0000A08B0000}"/>
    <cellStyle name="40% - Accent5 33 6" xfId="11856" xr:uid="{00000000-0005-0000-0000-0000A18B0000}"/>
    <cellStyle name="40% - Accent5 33 6 2" xfId="34122" xr:uid="{00000000-0005-0000-0000-0000A28B0000}"/>
    <cellStyle name="40% - Accent5 33 7" xfId="23030" xr:uid="{00000000-0005-0000-0000-0000A38B0000}"/>
    <cellStyle name="40% - Accent5 34" xfId="756" xr:uid="{00000000-0005-0000-0000-0000A48B0000}"/>
    <cellStyle name="40% - Accent5 34 2" xfId="1693" xr:uid="{00000000-0005-0000-0000-0000A58B0000}"/>
    <cellStyle name="40% - Accent5 34 2 2" xfId="3508" xr:uid="{00000000-0005-0000-0000-0000A68B0000}"/>
    <cellStyle name="40% - Accent5 34 2 2 2" xfId="8091" xr:uid="{00000000-0005-0000-0000-0000A78B0000}"/>
    <cellStyle name="40% - Accent5 34 2 2 2 2" xfId="19188" xr:uid="{00000000-0005-0000-0000-0000A88B0000}"/>
    <cellStyle name="40% - Accent5 34 2 2 2 2 2" xfId="41452" xr:uid="{00000000-0005-0000-0000-0000A98B0000}"/>
    <cellStyle name="40% - Accent5 34 2 2 2 3" xfId="30360" xr:uid="{00000000-0005-0000-0000-0000AA8B0000}"/>
    <cellStyle name="40% - Accent5 34 2 2 3" xfId="14605" xr:uid="{00000000-0005-0000-0000-0000AB8B0000}"/>
    <cellStyle name="40% - Accent5 34 2 2 3 2" xfId="36870" xr:uid="{00000000-0005-0000-0000-0000AC8B0000}"/>
    <cellStyle name="40% - Accent5 34 2 2 4" xfId="25778" xr:uid="{00000000-0005-0000-0000-0000AD8B0000}"/>
    <cellStyle name="40% - Accent5 34 2 3" xfId="6282" xr:uid="{00000000-0005-0000-0000-0000AE8B0000}"/>
    <cellStyle name="40% - Accent5 34 2 3 2" xfId="17379" xr:uid="{00000000-0005-0000-0000-0000AF8B0000}"/>
    <cellStyle name="40% - Accent5 34 2 3 2 2" xfId="39643" xr:uid="{00000000-0005-0000-0000-0000B08B0000}"/>
    <cellStyle name="40% - Accent5 34 2 3 3" xfId="28551" xr:uid="{00000000-0005-0000-0000-0000B18B0000}"/>
    <cellStyle name="40% - Accent5 34 2 4" xfId="12795" xr:uid="{00000000-0005-0000-0000-0000B28B0000}"/>
    <cellStyle name="40% - Accent5 34 2 4 2" xfId="35060" xr:uid="{00000000-0005-0000-0000-0000B38B0000}"/>
    <cellStyle name="40% - Accent5 34 2 5" xfId="23968" xr:uid="{00000000-0005-0000-0000-0000B48B0000}"/>
    <cellStyle name="40% - Accent5 34 3" xfId="4432" xr:uid="{00000000-0005-0000-0000-0000B58B0000}"/>
    <cellStyle name="40% - Accent5 34 3 2" xfId="9015" xr:uid="{00000000-0005-0000-0000-0000B68B0000}"/>
    <cellStyle name="40% - Accent5 34 3 2 2" xfId="20112" xr:uid="{00000000-0005-0000-0000-0000B78B0000}"/>
    <cellStyle name="40% - Accent5 34 3 2 2 2" xfId="42376" xr:uid="{00000000-0005-0000-0000-0000B88B0000}"/>
    <cellStyle name="40% - Accent5 34 3 2 3" xfId="31284" xr:uid="{00000000-0005-0000-0000-0000B98B0000}"/>
    <cellStyle name="40% - Accent5 34 3 3" xfId="15529" xr:uid="{00000000-0005-0000-0000-0000BA8B0000}"/>
    <cellStyle name="40% - Accent5 34 3 3 2" xfId="37794" xr:uid="{00000000-0005-0000-0000-0000BB8B0000}"/>
    <cellStyle name="40% - Accent5 34 3 4" xfId="26702" xr:uid="{00000000-0005-0000-0000-0000BC8B0000}"/>
    <cellStyle name="40% - Accent5 34 4" xfId="2623" xr:uid="{00000000-0005-0000-0000-0000BD8B0000}"/>
    <cellStyle name="40% - Accent5 34 4 2" xfId="7206" xr:uid="{00000000-0005-0000-0000-0000BE8B0000}"/>
    <cellStyle name="40% - Accent5 34 4 2 2" xfId="18303" xr:uid="{00000000-0005-0000-0000-0000BF8B0000}"/>
    <cellStyle name="40% - Accent5 34 4 2 2 2" xfId="40567" xr:uid="{00000000-0005-0000-0000-0000C08B0000}"/>
    <cellStyle name="40% - Accent5 34 4 2 3" xfId="29475" xr:uid="{00000000-0005-0000-0000-0000C18B0000}"/>
    <cellStyle name="40% - Accent5 34 4 3" xfId="13720" xr:uid="{00000000-0005-0000-0000-0000C28B0000}"/>
    <cellStyle name="40% - Accent5 34 4 3 2" xfId="35985" xr:uid="{00000000-0005-0000-0000-0000C38B0000}"/>
    <cellStyle name="40% - Accent5 34 4 4" xfId="24893" xr:uid="{00000000-0005-0000-0000-0000C48B0000}"/>
    <cellStyle name="40% - Accent5 34 5" xfId="5357" xr:uid="{00000000-0005-0000-0000-0000C58B0000}"/>
    <cellStyle name="40% - Accent5 34 5 2" xfId="16454" xr:uid="{00000000-0005-0000-0000-0000C68B0000}"/>
    <cellStyle name="40% - Accent5 34 5 2 2" xfId="38718" xr:uid="{00000000-0005-0000-0000-0000C78B0000}"/>
    <cellStyle name="40% - Accent5 34 5 3" xfId="27626" xr:uid="{00000000-0005-0000-0000-0000C88B0000}"/>
    <cellStyle name="40% - Accent5 34 6" xfId="11869" xr:uid="{00000000-0005-0000-0000-0000C98B0000}"/>
    <cellStyle name="40% - Accent5 34 6 2" xfId="34135" xr:uid="{00000000-0005-0000-0000-0000CA8B0000}"/>
    <cellStyle name="40% - Accent5 34 7" xfId="23043" xr:uid="{00000000-0005-0000-0000-0000CB8B0000}"/>
    <cellStyle name="40% - Accent5 35" xfId="769" xr:uid="{00000000-0005-0000-0000-0000CC8B0000}"/>
    <cellStyle name="40% - Accent5 35 2" xfId="1706" xr:uid="{00000000-0005-0000-0000-0000CD8B0000}"/>
    <cellStyle name="40% - Accent5 35 2 2" xfId="3521" xr:uid="{00000000-0005-0000-0000-0000CE8B0000}"/>
    <cellStyle name="40% - Accent5 35 2 2 2" xfId="8104" xr:uid="{00000000-0005-0000-0000-0000CF8B0000}"/>
    <cellStyle name="40% - Accent5 35 2 2 2 2" xfId="19201" xr:uid="{00000000-0005-0000-0000-0000D08B0000}"/>
    <cellStyle name="40% - Accent5 35 2 2 2 2 2" xfId="41465" xr:uid="{00000000-0005-0000-0000-0000D18B0000}"/>
    <cellStyle name="40% - Accent5 35 2 2 2 3" xfId="30373" xr:uid="{00000000-0005-0000-0000-0000D28B0000}"/>
    <cellStyle name="40% - Accent5 35 2 2 3" xfId="14618" xr:uid="{00000000-0005-0000-0000-0000D38B0000}"/>
    <cellStyle name="40% - Accent5 35 2 2 3 2" xfId="36883" xr:uid="{00000000-0005-0000-0000-0000D48B0000}"/>
    <cellStyle name="40% - Accent5 35 2 2 4" xfId="25791" xr:uid="{00000000-0005-0000-0000-0000D58B0000}"/>
    <cellStyle name="40% - Accent5 35 2 3" xfId="6295" xr:uid="{00000000-0005-0000-0000-0000D68B0000}"/>
    <cellStyle name="40% - Accent5 35 2 3 2" xfId="17392" xr:uid="{00000000-0005-0000-0000-0000D78B0000}"/>
    <cellStyle name="40% - Accent5 35 2 3 2 2" xfId="39656" xr:uid="{00000000-0005-0000-0000-0000D88B0000}"/>
    <cellStyle name="40% - Accent5 35 2 3 3" xfId="28564" xr:uid="{00000000-0005-0000-0000-0000D98B0000}"/>
    <cellStyle name="40% - Accent5 35 2 4" xfId="12808" xr:uid="{00000000-0005-0000-0000-0000DA8B0000}"/>
    <cellStyle name="40% - Accent5 35 2 4 2" xfId="35073" xr:uid="{00000000-0005-0000-0000-0000DB8B0000}"/>
    <cellStyle name="40% - Accent5 35 2 5" xfId="23981" xr:uid="{00000000-0005-0000-0000-0000DC8B0000}"/>
    <cellStyle name="40% - Accent5 35 3" xfId="4445" xr:uid="{00000000-0005-0000-0000-0000DD8B0000}"/>
    <cellStyle name="40% - Accent5 35 3 2" xfId="9028" xr:uid="{00000000-0005-0000-0000-0000DE8B0000}"/>
    <cellStyle name="40% - Accent5 35 3 2 2" xfId="20125" xr:uid="{00000000-0005-0000-0000-0000DF8B0000}"/>
    <cellStyle name="40% - Accent5 35 3 2 2 2" xfId="42389" xr:uid="{00000000-0005-0000-0000-0000E08B0000}"/>
    <cellStyle name="40% - Accent5 35 3 2 3" xfId="31297" xr:uid="{00000000-0005-0000-0000-0000E18B0000}"/>
    <cellStyle name="40% - Accent5 35 3 3" xfId="15542" xr:uid="{00000000-0005-0000-0000-0000E28B0000}"/>
    <cellStyle name="40% - Accent5 35 3 3 2" xfId="37807" xr:uid="{00000000-0005-0000-0000-0000E38B0000}"/>
    <cellStyle name="40% - Accent5 35 3 4" xfId="26715" xr:uid="{00000000-0005-0000-0000-0000E48B0000}"/>
    <cellStyle name="40% - Accent5 35 4" xfId="2636" xr:uid="{00000000-0005-0000-0000-0000E58B0000}"/>
    <cellStyle name="40% - Accent5 35 4 2" xfId="7219" xr:uid="{00000000-0005-0000-0000-0000E68B0000}"/>
    <cellStyle name="40% - Accent5 35 4 2 2" xfId="18316" xr:uid="{00000000-0005-0000-0000-0000E78B0000}"/>
    <cellStyle name="40% - Accent5 35 4 2 2 2" xfId="40580" xr:uid="{00000000-0005-0000-0000-0000E88B0000}"/>
    <cellStyle name="40% - Accent5 35 4 2 3" xfId="29488" xr:uid="{00000000-0005-0000-0000-0000E98B0000}"/>
    <cellStyle name="40% - Accent5 35 4 3" xfId="13733" xr:uid="{00000000-0005-0000-0000-0000EA8B0000}"/>
    <cellStyle name="40% - Accent5 35 4 3 2" xfId="35998" xr:uid="{00000000-0005-0000-0000-0000EB8B0000}"/>
    <cellStyle name="40% - Accent5 35 4 4" xfId="24906" xr:uid="{00000000-0005-0000-0000-0000EC8B0000}"/>
    <cellStyle name="40% - Accent5 35 5" xfId="5370" xr:uid="{00000000-0005-0000-0000-0000ED8B0000}"/>
    <cellStyle name="40% - Accent5 35 5 2" xfId="16467" xr:uid="{00000000-0005-0000-0000-0000EE8B0000}"/>
    <cellStyle name="40% - Accent5 35 5 2 2" xfId="38731" xr:uid="{00000000-0005-0000-0000-0000EF8B0000}"/>
    <cellStyle name="40% - Accent5 35 5 3" xfId="27639" xr:uid="{00000000-0005-0000-0000-0000F08B0000}"/>
    <cellStyle name="40% - Accent5 35 6" xfId="11882" xr:uid="{00000000-0005-0000-0000-0000F18B0000}"/>
    <cellStyle name="40% - Accent5 35 6 2" xfId="34148" xr:uid="{00000000-0005-0000-0000-0000F28B0000}"/>
    <cellStyle name="40% - Accent5 35 7" xfId="23056" xr:uid="{00000000-0005-0000-0000-0000F38B0000}"/>
    <cellStyle name="40% - Accent5 36" xfId="782" xr:uid="{00000000-0005-0000-0000-0000F48B0000}"/>
    <cellStyle name="40% - Accent5 36 2" xfId="1719" xr:uid="{00000000-0005-0000-0000-0000F58B0000}"/>
    <cellStyle name="40% - Accent5 36 2 2" xfId="3534" xr:uid="{00000000-0005-0000-0000-0000F68B0000}"/>
    <cellStyle name="40% - Accent5 36 2 2 2" xfId="8117" xr:uid="{00000000-0005-0000-0000-0000F78B0000}"/>
    <cellStyle name="40% - Accent5 36 2 2 2 2" xfId="19214" xr:uid="{00000000-0005-0000-0000-0000F88B0000}"/>
    <cellStyle name="40% - Accent5 36 2 2 2 2 2" xfId="41478" xr:uid="{00000000-0005-0000-0000-0000F98B0000}"/>
    <cellStyle name="40% - Accent5 36 2 2 2 3" xfId="30386" xr:uid="{00000000-0005-0000-0000-0000FA8B0000}"/>
    <cellStyle name="40% - Accent5 36 2 2 3" xfId="14631" xr:uid="{00000000-0005-0000-0000-0000FB8B0000}"/>
    <cellStyle name="40% - Accent5 36 2 2 3 2" xfId="36896" xr:uid="{00000000-0005-0000-0000-0000FC8B0000}"/>
    <cellStyle name="40% - Accent5 36 2 2 4" xfId="25804" xr:uid="{00000000-0005-0000-0000-0000FD8B0000}"/>
    <cellStyle name="40% - Accent5 36 2 3" xfId="6308" xr:uid="{00000000-0005-0000-0000-0000FE8B0000}"/>
    <cellStyle name="40% - Accent5 36 2 3 2" xfId="17405" xr:uid="{00000000-0005-0000-0000-0000FF8B0000}"/>
    <cellStyle name="40% - Accent5 36 2 3 2 2" xfId="39669" xr:uid="{00000000-0005-0000-0000-0000008C0000}"/>
    <cellStyle name="40% - Accent5 36 2 3 3" xfId="28577" xr:uid="{00000000-0005-0000-0000-0000018C0000}"/>
    <cellStyle name="40% - Accent5 36 2 4" xfId="12821" xr:uid="{00000000-0005-0000-0000-0000028C0000}"/>
    <cellStyle name="40% - Accent5 36 2 4 2" xfId="35086" xr:uid="{00000000-0005-0000-0000-0000038C0000}"/>
    <cellStyle name="40% - Accent5 36 2 5" xfId="23994" xr:uid="{00000000-0005-0000-0000-0000048C0000}"/>
    <cellStyle name="40% - Accent5 36 3" xfId="4458" xr:uid="{00000000-0005-0000-0000-0000058C0000}"/>
    <cellStyle name="40% - Accent5 36 3 2" xfId="9041" xr:uid="{00000000-0005-0000-0000-0000068C0000}"/>
    <cellStyle name="40% - Accent5 36 3 2 2" xfId="20138" xr:uid="{00000000-0005-0000-0000-0000078C0000}"/>
    <cellStyle name="40% - Accent5 36 3 2 2 2" xfId="42402" xr:uid="{00000000-0005-0000-0000-0000088C0000}"/>
    <cellStyle name="40% - Accent5 36 3 2 3" xfId="31310" xr:uid="{00000000-0005-0000-0000-0000098C0000}"/>
    <cellStyle name="40% - Accent5 36 3 3" xfId="15555" xr:uid="{00000000-0005-0000-0000-00000A8C0000}"/>
    <cellStyle name="40% - Accent5 36 3 3 2" xfId="37820" xr:uid="{00000000-0005-0000-0000-00000B8C0000}"/>
    <cellStyle name="40% - Accent5 36 3 4" xfId="26728" xr:uid="{00000000-0005-0000-0000-00000C8C0000}"/>
    <cellStyle name="40% - Accent5 36 4" xfId="2649" xr:uid="{00000000-0005-0000-0000-00000D8C0000}"/>
    <cellStyle name="40% - Accent5 36 4 2" xfId="7232" xr:uid="{00000000-0005-0000-0000-00000E8C0000}"/>
    <cellStyle name="40% - Accent5 36 4 2 2" xfId="18329" xr:uid="{00000000-0005-0000-0000-00000F8C0000}"/>
    <cellStyle name="40% - Accent5 36 4 2 2 2" xfId="40593" xr:uid="{00000000-0005-0000-0000-0000108C0000}"/>
    <cellStyle name="40% - Accent5 36 4 2 3" xfId="29501" xr:uid="{00000000-0005-0000-0000-0000118C0000}"/>
    <cellStyle name="40% - Accent5 36 4 3" xfId="13746" xr:uid="{00000000-0005-0000-0000-0000128C0000}"/>
    <cellStyle name="40% - Accent5 36 4 3 2" xfId="36011" xr:uid="{00000000-0005-0000-0000-0000138C0000}"/>
    <cellStyle name="40% - Accent5 36 4 4" xfId="24919" xr:uid="{00000000-0005-0000-0000-0000148C0000}"/>
    <cellStyle name="40% - Accent5 36 5" xfId="5383" xr:uid="{00000000-0005-0000-0000-0000158C0000}"/>
    <cellStyle name="40% - Accent5 36 5 2" xfId="16480" xr:uid="{00000000-0005-0000-0000-0000168C0000}"/>
    <cellStyle name="40% - Accent5 36 5 2 2" xfId="38744" xr:uid="{00000000-0005-0000-0000-0000178C0000}"/>
    <cellStyle name="40% - Accent5 36 5 3" xfId="27652" xr:uid="{00000000-0005-0000-0000-0000188C0000}"/>
    <cellStyle name="40% - Accent5 36 6" xfId="11895" xr:uid="{00000000-0005-0000-0000-0000198C0000}"/>
    <cellStyle name="40% - Accent5 36 6 2" xfId="34161" xr:uid="{00000000-0005-0000-0000-00001A8C0000}"/>
    <cellStyle name="40% - Accent5 36 7" xfId="23069" xr:uid="{00000000-0005-0000-0000-00001B8C0000}"/>
    <cellStyle name="40% - Accent5 37" xfId="795" xr:uid="{00000000-0005-0000-0000-00001C8C0000}"/>
    <cellStyle name="40% - Accent5 37 2" xfId="1732" xr:uid="{00000000-0005-0000-0000-00001D8C0000}"/>
    <cellStyle name="40% - Accent5 37 2 2" xfId="3547" xr:uid="{00000000-0005-0000-0000-00001E8C0000}"/>
    <cellStyle name="40% - Accent5 37 2 2 2" xfId="8130" xr:uid="{00000000-0005-0000-0000-00001F8C0000}"/>
    <cellStyle name="40% - Accent5 37 2 2 2 2" xfId="19227" xr:uid="{00000000-0005-0000-0000-0000208C0000}"/>
    <cellStyle name="40% - Accent5 37 2 2 2 2 2" xfId="41491" xr:uid="{00000000-0005-0000-0000-0000218C0000}"/>
    <cellStyle name="40% - Accent5 37 2 2 2 3" xfId="30399" xr:uid="{00000000-0005-0000-0000-0000228C0000}"/>
    <cellStyle name="40% - Accent5 37 2 2 3" xfId="14644" xr:uid="{00000000-0005-0000-0000-0000238C0000}"/>
    <cellStyle name="40% - Accent5 37 2 2 3 2" xfId="36909" xr:uid="{00000000-0005-0000-0000-0000248C0000}"/>
    <cellStyle name="40% - Accent5 37 2 2 4" xfId="25817" xr:uid="{00000000-0005-0000-0000-0000258C0000}"/>
    <cellStyle name="40% - Accent5 37 2 3" xfId="6321" xr:uid="{00000000-0005-0000-0000-0000268C0000}"/>
    <cellStyle name="40% - Accent5 37 2 3 2" xfId="17418" xr:uid="{00000000-0005-0000-0000-0000278C0000}"/>
    <cellStyle name="40% - Accent5 37 2 3 2 2" xfId="39682" xr:uid="{00000000-0005-0000-0000-0000288C0000}"/>
    <cellStyle name="40% - Accent5 37 2 3 3" xfId="28590" xr:uid="{00000000-0005-0000-0000-0000298C0000}"/>
    <cellStyle name="40% - Accent5 37 2 4" xfId="12834" xr:uid="{00000000-0005-0000-0000-00002A8C0000}"/>
    <cellStyle name="40% - Accent5 37 2 4 2" xfId="35099" xr:uid="{00000000-0005-0000-0000-00002B8C0000}"/>
    <cellStyle name="40% - Accent5 37 2 5" xfId="24007" xr:uid="{00000000-0005-0000-0000-00002C8C0000}"/>
    <cellStyle name="40% - Accent5 37 3" xfId="4471" xr:uid="{00000000-0005-0000-0000-00002D8C0000}"/>
    <cellStyle name="40% - Accent5 37 3 2" xfId="9054" xr:uid="{00000000-0005-0000-0000-00002E8C0000}"/>
    <cellStyle name="40% - Accent5 37 3 2 2" xfId="20151" xr:uid="{00000000-0005-0000-0000-00002F8C0000}"/>
    <cellStyle name="40% - Accent5 37 3 2 2 2" xfId="42415" xr:uid="{00000000-0005-0000-0000-0000308C0000}"/>
    <cellStyle name="40% - Accent5 37 3 2 3" xfId="31323" xr:uid="{00000000-0005-0000-0000-0000318C0000}"/>
    <cellStyle name="40% - Accent5 37 3 3" xfId="15568" xr:uid="{00000000-0005-0000-0000-0000328C0000}"/>
    <cellStyle name="40% - Accent5 37 3 3 2" xfId="37833" xr:uid="{00000000-0005-0000-0000-0000338C0000}"/>
    <cellStyle name="40% - Accent5 37 3 4" xfId="26741" xr:uid="{00000000-0005-0000-0000-0000348C0000}"/>
    <cellStyle name="40% - Accent5 37 4" xfId="2662" xr:uid="{00000000-0005-0000-0000-0000358C0000}"/>
    <cellStyle name="40% - Accent5 37 4 2" xfId="7245" xr:uid="{00000000-0005-0000-0000-0000368C0000}"/>
    <cellStyle name="40% - Accent5 37 4 2 2" xfId="18342" xr:uid="{00000000-0005-0000-0000-0000378C0000}"/>
    <cellStyle name="40% - Accent5 37 4 2 2 2" xfId="40606" xr:uid="{00000000-0005-0000-0000-0000388C0000}"/>
    <cellStyle name="40% - Accent5 37 4 2 3" xfId="29514" xr:uid="{00000000-0005-0000-0000-0000398C0000}"/>
    <cellStyle name="40% - Accent5 37 4 3" xfId="13759" xr:uid="{00000000-0005-0000-0000-00003A8C0000}"/>
    <cellStyle name="40% - Accent5 37 4 3 2" xfId="36024" xr:uid="{00000000-0005-0000-0000-00003B8C0000}"/>
    <cellStyle name="40% - Accent5 37 4 4" xfId="24932" xr:uid="{00000000-0005-0000-0000-00003C8C0000}"/>
    <cellStyle name="40% - Accent5 37 5" xfId="5396" xr:uid="{00000000-0005-0000-0000-00003D8C0000}"/>
    <cellStyle name="40% - Accent5 37 5 2" xfId="16493" xr:uid="{00000000-0005-0000-0000-00003E8C0000}"/>
    <cellStyle name="40% - Accent5 37 5 2 2" xfId="38757" xr:uid="{00000000-0005-0000-0000-00003F8C0000}"/>
    <cellStyle name="40% - Accent5 37 5 3" xfId="27665" xr:uid="{00000000-0005-0000-0000-0000408C0000}"/>
    <cellStyle name="40% - Accent5 37 6" xfId="11908" xr:uid="{00000000-0005-0000-0000-0000418C0000}"/>
    <cellStyle name="40% - Accent5 37 6 2" xfId="34174" xr:uid="{00000000-0005-0000-0000-0000428C0000}"/>
    <cellStyle name="40% - Accent5 37 7" xfId="23082" xr:uid="{00000000-0005-0000-0000-0000438C0000}"/>
    <cellStyle name="40% - Accent5 38" xfId="809" xr:uid="{00000000-0005-0000-0000-0000448C0000}"/>
    <cellStyle name="40% - Accent5 38 2" xfId="1746" xr:uid="{00000000-0005-0000-0000-0000458C0000}"/>
    <cellStyle name="40% - Accent5 38 2 2" xfId="3560" xr:uid="{00000000-0005-0000-0000-0000468C0000}"/>
    <cellStyle name="40% - Accent5 38 2 2 2" xfId="8143" xr:uid="{00000000-0005-0000-0000-0000478C0000}"/>
    <cellStyle name="40% - Accent5 38 2 2 2 2" xfId="19240" xr:uid="{00000000-0005-0000-0000-0000488C0000}"/>
    <cellStyle name="40% - Accent5 38 2 2 2 2 2" xfId="41504" xr:uid="{00000000-0005-0000-0000-0000498C0000}"/>
    <cellStyle name="40% - Accent5 38 2 2 2 3" xfId="30412" xr:uid="{00000000-0005-0000-0000-00004A8C0000}"/>
    <cellStyle name="40% - Accent5 38 2 2 3" xfId="14657" xr:uid="{00000000-0005-0000-0000-00004B8C0000}"/>
    <cellStyle name="40% - Accent5 38 2 2 3 2" xfId="36922" xr:uid="{00000000-0005-0000-0000-00004C8C0000}"/>
    <cellStyle name="40% - Accent5 38 2 2 4" xfId="25830" xr:uid="{00000000-0005-0000-0000-00004D8C0000}"/>
    <cellStyle name="40% - Accent5 38 2 3" xfId="6334" xr:uid="{00000000-0005-0000-0000-00004E8C0000}"/>
    <cellStyle name="40% - Accent5 38 2 3 2" xfId="17431" xr:uid="{00000000-0005-0000-0000-00004F8C0000}"/>
    <cellStyle name="40% - Accent5 38 2 3 2 2" xfId="39695" xr:uid="{00000000-0005-0000-0000-0000508C0000}"/>
    <cellStyle name="40% - Accent5 38 2 3 3" xfId="28603" xr:uid="{00000000-0005-0000-0000-0000518C0000}"/>
    <cellStyle name="40% - Accent5 38 2 4" xfId="12847" xr:uid="{00000000-0005-0000-0000-0000528C0000}"/>
    <cellStyle name="40% - Accent5 38 2 4 2" xfId="35112" xr:uid="{00000000-0005-0000-0000-0000538C0000}"/>
    <cellStyle name="40% - Accent5 38 2 5" xfId="24020" xr:uid="{00000000-0005-0000-0000-0000548C0000}"/>
    <cellStyle name="40% - Accent5 38 3" xfId="4484" xr:uid="{00000000-0005-0000-0000-0000558C0000}"/>
    <cellStyle name="40% - Accent5 38 3 2" xfId="9067" xr:uid="{00000000-0005-0000-0000-0000568C0000}"/>
    <cellStyle name="40% - Accent5 38 3 2 2" xfId="20164" xr:uid="{00000000-0005-0000-0000-0000578C0000}"/>
    <cellStyle name="40% - Accent5 38 3 2 2 2" xfId="42428" xr:uid="{00000000-0005-0000-0000-0000588C0000}"/>
    <cellStyle name="40% - Accent5 38 3 2 3" xfId="31336" xr:uid="{00000000-0005-0000-0000-0000598C0000}"/>
    <cellStyle name="40% - Accent5 38 3 3" xfId="15581" xr:uid="{00000000-0005-0000-0000-00005A8C0000}"/>
    <cellStyle name="40% - Accent5 38 3 3 2" xfId="37846" xr:uid="{00000000-0005-0000-0000-00005B8C0000}"/>
    <cellStyle name="40% - Accent5 38 3 4" xfId="26754" xr:uid="{00000000-0005-0000-0000-00005C8C0000}"/>
    <cellStyle name="40% - Accent5 38 4" xfId="2675" xr:uid="{00000000-0005-0000-0000-00005D8C0000}"/>
    <cellStyle name="40% - Accent5 38 4 2" xfId="7258" xr:uid="{00000000-0005-0000-0000-00005E8C0000}"/>
    <cellStyle name="40% - Accent5 38 4 2 2" xfId="18355" xr:uid="{00000000-0005-0000-0000-00005F8C0000}"/>
    <cellStyle name="40% - Accent5 38 4 2 2 2" xfId="40619" xr:uid="{00000000-0005-0000-0000-0000608C0000}"/>
    <cellStyle name="40% - Accent5 38 4 2 3" xfId="29527" xr:uid="{00000000-0005-0000-0000-0000618C0000}"/>
    <cellStyle name="40% - Accent5 38 4 3" xfId="13772" xr:uid="{00000000-0005-0000-0000-0000628C0000}"/>
    <cellStyle name="40% - Accent5 38 4 3 2" xfId="36037" xr:uid="{00000000-0005-0000-0000-0000638C0000}"/>
    <cellStyle name="40% - Accent5 38 4 4" xfId="24945" xr:uid="{00000000-0005-0000-0000-0000648C0000}"/>
    <cellStyle name="40% - Accent5 38 5" xfId="5409" xr:uid="{00000000-0005-0000-0000-0000658C0000}"/>
    <cellStyle name="40% - Accent5 38 5 2" xfId="16506" xr:uid="{00000000-0005-0000-0000-0000668C0000}"/>
    <cellStyle name="40% - Accent5 38 5 2 2" xfId="38770" xr:uid="{00000000-0005-0000-0000-0000678C0000}"/>
    <cellStyle name="40% - Accent5 38 5 3" xfId="27678" xr:uid="{00000000-0005-0000-0000-0000688C0000}"/>
    <cellStyle name="40% - Accent5 38 6" xfId="11921" xr:uid="{00000000-0005-0000-0000-0000698C0000}"/>
    <cellStyle name="40% - Accent5 38 6 2" xfId="34187" xr:uid="{00000000-0005-0000-0000-00006A8C0000}"/>
    <cellStyle name="40% - Accent5 38 7" xfId="23095" xr:uid="{00000000-0005-0000-0000-00006B8C0000}"/>
    <cellStyle name="40% - Accent5 39" xfId="822" xr:uid="{00000000-0005-0000-0000-00006C8C0000}"/>
    <cellStyle name="40% - Accent5 39 2" xfId="1759" xr:uid="{00000000-0005-0000-0000-00006D8C0000}"/>
    <cellStyle name="40% - Accent5 39 2 2" xfId="3573" xr:uid="{00000000-0005-0000-0000-00006E8C0000}"/>
    <cellStyle name="40% - Accent5 39 2 2 2" xfId="8156" xr:uid="{00000000-0005-0000-0000-00006F8C0000}"/>
    <cellStyle name="40% - Accent5 39 2 2 2 2" xfId="19253" xr:uid="{00000000-0005-0000-0000-0000708C0000}"/>
    <cellStyle name="40% - Accent5 39 2 2 2 2 2" xfId="41517" xr:uid="{00000000-0005-0000-0000-0000718C0000}"/>
    <cellStyle name="40% - Accent5 39 2 2 2 3" xfId="30425" xr:uid="{00000000-0005-0000-0000-0000728C0000}"/>
    <cellStyle name="40% - Accent5 39 2 2 3" xfId="14670" xr:uid="{00000000-0005-0000-0000-0000738C0000}"/>
    <cellStyle name="40% - Accent5 39 2 2 3 2" xfId="36935" xr:uid="{00000000-0005-0000-0000-0000748C0000}"/>
    <cellStyle name="40% - Accent5 39 2 2 4" xfId="25843" xr:uid="{00000000-0005-0000-0000-0000758C0000}"/>
    <cellStyle name="40% - Accent5 39 2 3" xfId="6347" xr:uid="{00000000-0005-0000-0000-0000768C0000}"/>
    <cellStyle name="40% - Accent5 39 2 3 2" xfId="17444" xr:uid="{00000000-0005-0000-0000-0000778C0000}"/>
    <cellStyle name="40% - Accent5 39 2 3 2 2" xfId="39708" xr:uid="{00000000-0005-0000-0000-0000788C0000}"/>
    <cellStyle name="40% - Accent5 39 2 3 3" xfId="28616" xr:uid="{00000000-0005-0000-0000-0000798C0000}"/>
    <cellStyle name="40% - Accent5 39 2 4" xfId="12860" xr:uid="{00000000-0005-0000-0000-00007A8C0000}"/>
    <cellStyle name="40% - Accent5 39 2 4 2" xfId="35125" xr:uid="{00000000-0005-0000-0000-00007B8C0000}"/>
    <cellStyle name="40% - Accent5 39 2 5" xfId="24033" xr:uid="{00000000-0005-0000-0000-00007C8C0000}"/>
    <cellStyle name="40% - Accent5 39 3" xfId="4497" xr:uid="{00000000-0005-0000-0000-00007D8C0000}"/>
    <cellStyle name="40% - Accent5 39 3 2" xfId="9080" xr:uid="{00000000-0005-0000-0000-00007E8C0000}"/>
    <cellStyle name="40% - Accent5 39 3 2 2" xfId="20177" xr:uid="{00000000-0005-0000-0000-00007F8C0000}"/>
    <cellStyle name="40% - Accent5 39 3 2 2 2" xfId="42441" xr:uid="{00000000-0005-0000-0000-0000808C0000}"/>
    <cellStyle name="40% - Accent5 39 3 2 3" xfId="31349" xr:uid="{00000000-0005-0000-0000-0000818C0000}"/>
    <cellStyle name="40% - Accent5 39 3 3" xfId="15594" xr:uid="{00000000-0005-0000-0000-0000828C0000}"/>
    <cellStyle name="40% - Accent5 39 3 3 2" xfId="37859" xr:uid="{00000000-0005-0000-0000-0000838C0000}"/>
    <cellStyle name="40% - Accent5 39 3 4" xfId="26767" xr:uid="{00000000-0005-0000-0000-0000848C0000}"/>
    <cellStyle name="40% - Accent5 39 4" xfId="2688" xr:uid="{00000000-0005-0000-0000-0000858C0000}"/>
    <cellStyle name="40% - Accent5 39 4 2" xfId="7271" xr:uid="{00000000-0005-0000-0000-0000868C0000}"/>
    <cellStyle name="40% - Accent5 39 4 2 2" xfId="18368" xr:uid="{00000000-0005-0000-0000-0000878C0000}"/>
    <cellStyle name="40% - Accent5 39 4 2 2 2" xfId="40632" xr:uid="{00000000-0005-0000-0000-0000888C0000}"/>
    <cellStyle name="40% - Accent5 39 4 2 3" xfId="29540" xr:uid="{00000000-0005-0000-0000-0000898C0000}"/>
    <cellStyle name="40% - Accent5 39 4 3" xfId="13785" xr:uid="{00000000-0005-0000-0000-00008A8C0000}"/>
    <cellStyle name="40% - Accent5 39 4 3 2" xfId="36050" xr:uid="{00000000-0005-0000-0000-00008B8C0000}"/>
    <cellStyle name="40% - Accent5 39 4 4" xfId="24958" xr:uid="{00000000-0005-0000-0000-00008C8C0000}"/>
    <cellStyle name="40% - Accent5 39 5" xfId="5422" xr:uid="{00000000-0005-0000-0000-00008D8C0000}"/>
    <cellStyle name="40% - Accent5 39 5 2" xfId="16519" xr:uid="{00000000-0005-0000-0000-00008E8C0000}"/>
    <cellStyle name="40% - Accent5 39 5 2 2" xfId="38783" xr:uid="{00000000-0005-0000-0000-00008F8C0000}"/>
    <cellStyle name="40% - Accent5 39 5 3" xfId="27691" xr:uid="{00000000-0005-0000-0000-0000908C0000}"/>
    <cellStyle name="40% - Accent5 39 6" xfId="11934" xr:uid="{00000000-0005-0000-0000-0000918C0000}"/>
    <cellStyle name="40% - Accent5 39 6 2" xfId="34200" xr:uid="{00000000-0005-0000-0000-0000928C0000}"/>
    <cellStyle name="40% - Accent5 39 7" xfId="23108" xr:uid="{00000000-0005-0000-0000-0000938C0000}"/>
    <cellStyle name="40% - Accent5 4" xfId="121" xr:uid="{00000000-0005-0000-0000-0000948C0000}"/>
    <cellStyle name="40% - Accent5 4 2" xfId="1298" xr:uid="{00000000-0005-0000-0000-0000958C0000}"/>
    <cellStyle name="40% - Accent5 4 2 2" xfId="3118" xr:uid="{00000000-0005-0000-0000-0000968C0000}"/>
    <cellStyle name="40% - Accent5 4 2 2 2" xfId="7701" xr:uid="{00000000-0005-0000-0000-0000978C0000}"/>
    <cellStyle name="40% - Accent5 4 2 2 2 2" xfId="18798" xr:uid="{00000000-0005-0000-0000-0000988C0000}"/>
    <cellStyle name="40% - Accent5 4 2 2 2 2 2" xfId="41062" xr:uid="{00000000-0005-0000-0000-0000998C0000}"/>
    <cellStyle name="40% - Accent5 4 2 2 2 3" xfId="29970" xr:uid="{00000000-0005-0000-0000-00009A8C0000}"/>
    <cellStyle name="40% - Accent5 4 2 2 3" xfId="14215" xr:uid="{00000000-0005-0000-0000-00009B8C0000}"/>
    <cellStyle name="40% - Accent5 4 2 2 3 2" xfId="36480" xr:uid="{00000000-0005-0000-0000-00009C8C0000}"/>
    <cellStyle name="40% - Accent5 4 2 2 4" xfId="25388" xr:uid="{00000000-0005-0000-0000-00009D8C0000}"/>
    <cellStyle name="40% - Accent5 4 2 3" xfId="5892" xr:uid="{00000000-0005-0000-0000-00009E8C0000}"/>
    <cellStyle name="40% - Accent5 4 2 3 2" xfId="16989" xr:uid="{00000000-0005-0000-0000-00009F8C0000}"/>
    <cellStyle name="40% - Accent5 4 2 3 2 2" xfId="39253" xr:uid="{00000000-0005-0000-0000-0000A08C0000}"/>
    <cellStyle name="40% - Accent5 4 2 3 3" xfId="28161" xr:uid="{00000000-0005-0000-0000-0000A18C0000}"/>
    <cellStyle name="40% - Accent5 4 2 4" xfId="12405" xr:uid="{00000000-0005-0000-0000-0000A28C0000}"/>
    <cellStyle name="40% - Accent5 4 2 4 2" xfId="34670" xr:uid="{00000000-0005-0000-0000-0000A38C0000}"/>
    <cellStyle name="40% - Accent5 4 2 5" xfId="23578" xr:uid="{00000000-0005-0000-0000-0000A48C0000}"/>
    <cellStyle name="40% - Accent5 4 3" xfId="4042" xr:uid="{00000000-0005-0000-0000-0000A58C0000}"/>
    <cellStyle name="40% - Accent5 4 3 2" xfId="8625" xr:uid="{00000000-0005-0000-0000-0000A68C0000}"/>
    <cellStyle name="40% - Accent5 4 3 2 2" xfId="19722" xr:uid="{00000000-0005-0000-0000-0000A78C0000}"/>
    <cellStyle name="40% - Accent5 4 3 2 2 2" xfId="41986" xr:uid="{00000000-0005-0000-0000-0000A88C0000}"/>
    <cellStyle name="40% - Accent5 4 3 2 3" xfId="30894" xr:uid="{00000000-0005-0000-0000-0000A98C0000}"/>
    <cellStyle name="40% - Accent5 4 3 3" xfId="15139" xr:uid="{00000000-0005-0000-0000-0000AA8C0000}"/>
    <cellStyle name="40% - Accent5 4 3 3 2" xfId="37404" xr:uid="{00000000-0005-0000-0000-0000AB8C0000}"/>
    <cellStyle name="40% - Accent5 4 3 4" xfId="26312" xr:uid="{00000000-0005-0000-0000-0000AC8C0000}"/>
    <cellStyle name="40% - Accent5 4 4" xfId="2233" xr:uid="{00000000-0005-0000-0000-0000AD8C0000}"/>
    <cellStyle name="40% - Accent5 4 4 2" xfId="6816" xr:uid="{00000000-0005-0000-0000-0000AE8C0000}"/>
    <cellStyle name="40% - Accent5 4 4 2 2" xfId="17913" xr:uid="{00000000-0005-0000-0000-0000AF8C0000}"/>
    <cellStyle name="40% - Accent5 4 4 2 2 2" xfId="40177" xr:uid="{00000000-0005-0000-0000-0000B08C0000}"/>
    <cellStyle name="40% - Accent5 4 4 2 3" xfId="29085" xr:uid="{00000000-0005-0000-0000-0000B18C0000}"/>
    <cellStyle name="40% - Accent5 4 4 3" xfId="13330" xr:uid="{00000000-0005-0000-0000-0000B28C0000}"/>
    <cellStyle name="40% - Accent5 4 4 3 2" xfId="35595" xr:uid="{00000000-0005-0000-0000-0000B38C0000}"/>
    <cellStyle name="40% - Accent5 4 4 4" xfId="24503" xr:uid="{00000000-0005-0000-0000-0000B48C0000}"/>
    <cellStyle name="40% - Accent5 4 5" xfId="4967" xr:uid="{00000000-0005-0000-0000-0000B58C0000}"/>
    <cellStyle name="40% - Accent5 4 5 2" xfId="16064" xr:uid="{00000000-0005-0000-0000-0000B68C0000}"/>
    <cellStyle name="40% - Accent5 4 5 2 2" xfId="38328" xr:uid="{00000000-0005-0000-0000-0000B78C0000}"/>
    <cellStyle name="40% - Accent5 4 5 3" xfId="27236" xr:uid="{00000000-0005-0000-0000-0000B88C0000}"/>
    <cellStyle name="40% - Accent5 4 6" xfId="374" xr:uid="{00000000-0005-0000-0000-0000B98C0000}"/>
    <cellStyle name="40% - Accent5 4 6 2" xfId="11492" xr:uid="{00000000-0005-0000-0000-0000BA8C0000}"/>
    <cellStyle name="40% - Accent5 4 6 2 2" xfId="33758" xr:uid="{00000000-0005-0000-0000-0000BB8C0000}"/>
    <cellStyle name="40% - Accent5 4 6 3" xfId="22666" xr:uid="{00000000-0005-0000-0000-0000BC8C0000}"/>
    <cellStyle name="40% - Accent5 4 7" xfId="11243" xr:uid="{00000000-0005-0000-0000-0000BD8C0000}"/>
    <cellStyle name="40% - Accent5 4 7 2" xfId="33509" xr:uid="{00000000-0005-0000-0000-0000BE8C0000}"/>
    <cellStyle name="40% - Accent5 4 8" xfId="22417" xr:uid="{00000000-0005-0000-0000-0000BF8C0000}"/>
    <cellStyle name="40% - Accent5 40" xfId="835" xr:uid="{00000000-0005-0000-0000-0000C08C0000}"/>
    <cellStyle name="40% - Accent5 40 2" xfId="1772" xr:uid="{00000000-0005-0000-0000-0000C18C0000}"/>
    <cellStyle name="40% - Accent5 40 2 2" xfId="3586" xr:uid="{00000000-0005-0000-0000-0000C28C0000}"/>
    <cellStyle name="40% - Accent5 40 2 2 2" xfId="8169" xr:uid="{00000000-0005-0000-0000-0000C38C0000}"/>
    <cellStyle name="40% - Accent5 40 2 2 2 2" xfId="19266" xr:uid="{00000000-0005-0000-0000-0000C48C0000}"/>
    <cellStyle name="40% - Accent5 40 2 2 2 2 2" xfId="41530" xr:uid="{00000000-0005-0000-0000-0000C58C0000}"/>
    <cellStyle name="40% - Accent5 40 2 2 2 3" xfId="30438" xr:uid="{00000000-0005-0000-0000-0000C68C0000}"/>
    <cellStyle name="40% - Accent5 40 2 2 3" xfId="14683" xr:uid="{00000000-0005-0000-0000-0000C78C0000}"/>
    <cellStyle name="40% - Accent5 40 2 2 3 2" xfId="36948" xr:uid="{00000000-0005-0000-0000-0000C88C0000}"/>
    <cellStyle name="40% - Accent5 40 2 2 4" xfId="25856" xr:uid="{00000000-0005-0000-0000-0000C98C0000}"/>
    <cellStyle name="40% - Accent5 40 2 3" xfId="6360" xr:uid="{00000000-0005-0000-0000-0000CA8C0000}"/>
    <cellStyle name="40% - Accent5 40 2 3 2" xfId="17457" xr:uid="{00000000-0005-0000-0000-0000CB8C0000}"/>
    <cellStyle name="40% - Accent5 40 2 3 2 2" xfId="39721" xr:uid="{00000000-0005-0000-0000-0000CC8C0000}"/>
    <cellStyle name="40% - Accent5 40 2 3 3" xfId="28629" xr:uid="{00000000-0005-0000-0000-0000CD8C0000}"/>
    <cellStyle name="40% - Accent5 40 2 4" xfId="12873" xr:uid="{00000000-0005-0000-0000-0000CE8C0000}"/>
    <cellStyle name="40% - Accent5 40 2 4 2" xfId="35138" xr:uid="{00000000-0005-0000-0000-0000CF8C0000}"/>
    <cellStyle name="40% - Accent5 40 2 5" xfId="24046" xr:uid="{00000000-0005-0000-0000-0000D08C0000}"/>
    <cellStyle name="40% - Accent5 40 3" xfId="4510" xr:uid="{00000000-0005-0000-0000-0000D18C0000}"/>
    <cellStyle name="40% - Accent5 40 3 2" xfId="9093" xr:uid="{00000000-0005-0000-0000-0000D28C0000}"/>
    <cellStyle name="40% - Accent5 40 3 2 2" xfId="20190" xr:uid="{00000000-0005-0000-0000-0000D38C0000}"/>
    <cellStyle name="40% - Accent5 40 3 2 2 2" xfId="42454" xr:uid="{00000000-0005-0000-0000-0000D48C0000}"/>
    <cellStyle name="40% - Accent5 40 3 2 3" xfId="31362" xr:uid="{00000000-0005-0000-0000-0000D58C0000}"/>
    <cellStyle name="40% - Accent5 40 3 3" xfId="15607" xr:uid="{00000000-0005-0000-0000-0000D68C0000}"/>
    <cellStyle name="40% - Accent5 40 3 3 2" xfId="37872" xr:uid="{00000000-0005-0000-0000-0000D78C0000}"/>
    <cellStyle name="40% - Accent5 40 3 4" xfId="26780" xr:uid="{00000000-0005-0000-0000-0000D88C0000}"/>
    <cellStyle name="40% - Accent5 40 4" xfId="2701" xr:uid="{00000000-0005-0000-0000-0000D98C0000}"/>
    <cellStyle name="40% - Accent5 40 4 2" xfId="7284" xr:uid="{00000000-0005-0000-0000-0000DA8C0000}"/>
    <cellStyle name="40% - Accent5 40 4 2 2" xfId="18381" xr:uid="{00000000-0005-0000-0000-0000DB8C0000}"/>
    <cellStyle name="40% - Accent5 40 4 2 2 2" xfId="40645" xr:uid="{00000000-0005-0000-0000-0000DC8C0000}"/>
    <cellStyle name="40% - Accent5 40 4 2 3" xfId="29553" xr:uid="{00000000-0005-0000-0000-0000DD8C0000}"/>
    <cellStyle name="40% - Accent5 40 4 3" xfId="13798" xr:uid="{00000000-0005-0000-0000-0000DE8C0000}"/>
    <cellStyle name="40% - Accent5 40 4 3 2" xfId="36063" xr:uid="{00000000-0005-0000-0000-0000DF8C0000}"/>
    <cellStyle name="40% - Accent5 40 4 4" xfId="24971" xr:uid="{00000000-0005-0000-0000-0000E08C0000}"/>
    <cellStyle name="40% - Accent5 40 5" xfId="5435" xr:uid="{00000000-0005-0000-0000-0000E18C0000}"/>
    <cellStyle name="40% - Accent5 40 5 2" xfId="16532" xr:uid="{00000000-0005-0000-0000-0000E28C0000}"/>
    <cellStyle name="40% - Accent5 40 5 2 2" xfId="38796" xr:uid="{00000000-0005-0000-0000-0000E38C0000}"/>
    <cellStyle name="40% - Accent5 40 5 3" xfId="27704" xr:uid="{00000000-0005-0000-0000-0000E48C0000}"/>
    <cellStyle name="40% - Accent5 40 6" xfId="11947" xr:uid="{00000000-0005-0000-0000-0000E58C0000}"/>
    <cellStyle name="40% - Accent5 40 6 2" xfId="34213" xr:uid="{00000000-0005-0000-0000-0000E68C0000}"/>
    <cellStyle name="40% - Accent5 40 7" xfId="23121" xr:uid="{00000000-0005-0000-0000-0000E78C0000}"/>
    <cellStyle name="40% - Accent5 41" xfId="848" xr:uid="{00000000-0005-0000-0000-0000E88C0000}"/>
    <cellStyle name="40% - Accent5 41 2" xfId="1785" xr:uid="{00000000-0005-0000-0000-0000E98C0000}"/>
    <cellStyle name="40% - Accent5 41 2 2" xfId="3599" xr:uid="{00000000-0005-0000-0000-0000EA8C0000}"/>
    <cellStyle name="40% - Accent5 41 2 2 2" xfId="8182" xr:uid="{00000000-0005-0000-0000-0000EB8C0000}"/>
    <cellStyle name="40% - Accent5 41 2 2 2 2" xfId="19279" xr:uid="{00000000-0005-0000-0000-0000EC8C0000}"/>
    <cellStyle name="40% - Accent5 41 2 2 2 2 2" xfId="41543" xr:uid="{00000000-0005-0000-0000-0000ED8C0000}"/>
    <cellStyle name="40% - Accent5 41 2 2 2 3" xfId="30451" xr:uid="{00000000-0005-0000-0000-0000EE8C0000}"/>
    <cellStyle name="40% - Accent5 41 2 2 3" xfId="14696" xr:uid="{00000000-0005-0000-0000-0000EF8C0000}"/>
    <cellStyle name="40% - Accent5 41 2 2 3 2" xfId="36961" xr:uid="{00000000-0005-0000-0000-0000F08C0000}"/>
    <cellStyle name="40% - Accent5 41 2 2 4" xfId="25869" xr:uid="{00000000-0005-0000-0000-0000F18C0000}"/>
    <cellStyle name="40% - Accent5 41 2 3" xfId="6373" xr:uid="{00000000-0005-0000-0000-0000F28C0000}"/>
    <cellStyle name="40% - Accent5 41 2 3 2" xfId="17470" xr:uid="{00000000-0005-0000-0000-0000F38C0000}"/>
    <cellStyle name="40% - Accent5 41 2 3 2 2" xfId="39734" xr:uid="{00000000-0005-0000-0000-0000F48C0000}"/>
    <cellStyle name="40% - Accent5 41 2 3 3" xfId="28642" xr:uid="{00000000-0005-0000-0000-0000F58C0000}"/>
    <cellStyle name="40% - Accent5 41 2 4" xfId="12886" xr:uid="{00000000-0005-0000-0000-0000F68C0000}"/>
    <cellStyle name="40% - Accent5 41 2 4 2" xfId="35151" xr:uid="{00000000-0005-0000-0000-0000F78C0000}"/>
    <cellStyle name="40% - Accent5 41 2 5" xfId="24059" xr:uid="{00000000-0005-0000-0000-0000F88C0000}"/>
    <cellStyle name="40% - Accent5 41 3" xfId="4523" xr:uid="{00000000-0005-0000-0000-0000F98C0000}"/>
    <cellStyle name="40% - Accent5 41 3 2" xfId="9106" xr:uid="{00000000-0005-0000-0000-0000FA8C0000}"/>
    <cellStyle name="40% - Accent5 41 3 2 2" xfId="20203" xr:uid="{00000000-0005-0000-0000-0000FB8C0000}"/>
    <cellStyle name="40% - Accent5 41 3 2 2 2" xfId="42467" xr:uid="{00000000-0005-0000-0000-0000FC8C0000}"/>
    <cellStyle name="40% - Accent5 41 3 2 3" xfId="31375" xr:uid="{00000000-0005-0000-0000-0000FD8C0000}"/>
    <cellStyle name="40% - Accent5 41 3 3" xfId="15620" xr:uid="{00000000-0005-0000-0000-0000FE8C0000}"/>
    <cellStyle name="40% - Accent5 41 3 3 2" xfId="37885" xr:uid="{00000000-0005-0000-0000-0000FF8C0000}"/>
    <cellStyle name="40% - Accent5 41 3 4" xfId="26793" xr:uid="{00000000-0005-0000-0000-0000008D0000}"/>
    <cellStyle name="40% - Accent5 41 4" xfId="2714" xr:uid="{00000000-0005-0000-0000-0000018D0000}"/>
    <cellStyle name="40% - Accent5 41 4 2" xfId="7297" xr:uid="{00000000-0005-0000-0000-0000028D0000}"/>
    <cellStyle name="40% - Accent5 41 4 2 2" xfId="18394" xr:uid="{00000000-0005-0000-0000-0000038D0000}"/>
    <cellStyle name="40% - Accent5 41 4 2 2 2" xfId="40658" xr:uid="{00000000-0005-0000-0000-0000048D0000}"/>
    <cellStyle name="40% - Accent5 41 4 2 3" xfId="29566" xr:uid="{00000000-0005-0000-0000-0000058D0000}"/>
    <cellStyle name="40% - Accent5 41 4 3" xfId="13811" xr:uid="{00000000-0005-0000-0000-0000068D0000}"/>
    <cellStyle name="40% - Accent5 41 4 3 2" xfId="36076" xr:uid="{00000000-0005-0000-0000-0000078D0000}"/>
    <cellStyle name="40% - Accent5 41 4 4" xfId="24984" xr:uid="{00000000-0005-0000-0000-0000088D0000}"/>
    <cellStyle name="40% - Accent5 41 5" xfId="5448" xr:uid="{00000000-0005-0000-0000-0000098D0000}"/>
    <cellStyle name="40% - Accent5 41 5 2" xfId="16545" xr:uid="{00000000-0005-0000-0000-00000A8D0000}"/>
    <cellStyle name="40% - Accent5 41 5 2 2" xfId="38809" xr:uid="{00000000-0005-0000-0000-00000B8D0000}"/>
    <cellStyle name="40% - Accent5 41 5 3" xfId="27717" xr:uid="{00000000-0005-0000-0000-00000C8D0000}"/>
    <cellStyle name="40% - Accent5 41 6" xfId="11960" xr:uid="{00000000-0005-0000-0000-00000D8D0000}"/>
    <cellStyle name="40% - Accent5 41 6 2" xfId="34226" xr:uid="{00000000-0005-0000-0000-00000E8D0000}"/>
    <cellStyle name="40% - Accent5 41 7" xfId="23134" xr:uid="{00000000-0005-0000-0000-00000F8D0000}"/>
    <cellStyle name="40% - Accent5 42" xfId="862" xr:uid="{00000000-0005-0000-0000-0000108D0000}"/>
    <cellStyle name="40% - Accent5 42 2" xfId="1799" xr:uid="{00000000-0005-0000-0000-0000118D0000}"/>
    <cellStyle name="40% - Accent5 42 2 2" xfId="3612" xr:uid="{00000000-0005-0000-0000-0000128D0000}"/>
    <cellStyle name="40% - Accent5 42 2 2 2" xfId="8195" xr:uid="{00000000-0005-0000-0000-0000138D0000}"/>
    <cellStyle name="40% - Accent5 42 2 2 2 2" xfId="19292" xr:uid="{00000000-0005-0000-0000-0000148D0000}"/>
    <cellStyle name="40% - Accent5 42 2 2 2 2 2" xfId="41556" xr:uid="{00000000-0005-0000-0000-0000158D0000}"/>
    <cellStyle name="40% - Accent5 42 2 2 2 3" xfId="30464" xr:uid="{00000000-0005-0000-0000-0000168D0000}"/>
    <cellStyle name="40% - Accent5 42 2 2 3" xfId="14709" xr:uid="{00000000-0005-0000-0000-0000178D0000}"/>
    <cellStyle name="40% - Accent5 42 2 2 3 2" xfId="36974" xr:uid="{00000000-0005-0000-0000-0000188D0000}"/>
    <cellStyle name="40% - Accent5 42 2 2 4" xfId="25882" xr:uid="{00000000-0005-0000-0000-0000198D0000}"/>
    <cellStyle name="40% - Accent5 42 2 3" xfId="6386" xr:uid="{00000000-0005-0000-0000-00001A8D0000}"/>
    <cellStyle name="40% - Accent5 42 2 3 2" xfId="17483" xr:uid="{00000000-0005-0000-0000-00001B8D0000}"/>
    <cellStyle name="40% - Accent5 42 2 3 2 2" xfId="39747" xr:uid="{00000000-0005-0000-0000-00001C8D0000}"/>
    <cellStyle name="40% - Accent5 42 2 3 3" xfId="28655" xr:uid="{00000000-0005-0000-0000-00001D8D0000}"/>
    <cellStyle name="40% - Accent5 42 2 4" xfId="12899" xr:uid="{00000000-0005-0000-0000-00001E8D0000}"/>
    <cellStyle name="40% - Accent5 42 2 4 2" xfId="35164" xr:uid="{00000000-0005-0000-0000-00001F8D0000}"/>
    <cellStyle name="40% - Accent5 42 2 5" xfId="24072" xr:uid="{00000000-0005-0000-0000-0000208D0000}"/>
    <cellStyle name="40% - Accent5 42 3" xfId="4536" xr:uid="{00000000-0005-0000-0000-0000218D0000}"/>
    <cellStyle name="40% - Accent5 42 3 2" xfId="9119" xr:uid="{00000000-0005-0000-0000-0000228D0000}"/>
    <cellStyle name="40% - Accent5 42 3 2 2" xfId="20216" xr:uid="{00000000-0005-0000-0000-0000238D0000}"/>
    <cellStyle name="40% - Accent5 42 3 2 2 2" xfId="42480" xr:uid="{00000000-0005-0000-0000-0000248D0000}"/>
    <cellStyle name="40% - Accent5 42 3 2 3" xfId="31388" xr:uid="{00000000-0005-0000-0000-0000258D0000}"/>
    <cellStyle name="40% - Accent5 42 3 3" xfId="15633" xr:uid="{00000000-0005-0000-0000-0000268D0000}"/>
    <cellStyle name="40% - Accent5 42 3 3 2" xfId="37898" xr:uid="{00000000-0005-0000-0000-0000278D0000}"/>
    <cellStyle name="40% - Accent5 42 3 4" xfId="26806" xr:uid="{00000000-0005-0000-0000-0000288D0000}"/>
    <cellStyle name="40% - Accent5 42 4" xfId="2727" xr:uid="{00000000-0005-0000-0000-0000298D0000}"/>
    <cellStyle name="40% - Accent5 42 4 2" xfId="7310" xr:uid="{00000000-0005-0000-0000-00002A8D0000}"/>
    <cellStyle name="40% - Accent5 42 4 2 2" xfId="18407" xr:uid="{00000000-0005-0000-0000-00002B8D0000}"/>
    <cellStyle name="40% - Accent5 42 4 2 2 2" xfId="40671" xr:uid="{00000000-0005-0000-0000-00002C8D0000}"/>
    <cellStyle name="40% - Accent5 42 4 2 3" xfId="29579" xr:uid="{00000000-0005-0000-0000-00002D8D0000}"/>
    <cellStyle name="40% - Accent5 42 4 3" xfId="13824" xr:uid="{00000000-0005-0000-0000-00002E8D0000}"/>
    <cellStyle name="40% - Accent5 42 4 3 2" xfId="36089" xr:uid="{00000000-0005-0000-0000-00002F8D0000}"/>
    <cellStyle name="40% - Accent5 42 4 4" xfId="24997" xr:uid="{00000000-0005-0000-0000-0000308D0000}"/>
    <cellStyle name="40% - Accent5 42 5" xfId="5461" xr:uid="{00000000-0005-0000-0000-0000318D0000}"/>
    <cellStyle name="40% - Accent5 42 5 2" xfId="16558" xr:uid="{00000000-0005-0000-0000-0000328D0000}"/>
    <cellStyle name="40% - Accent5 42 5 2 2" xfId="38822" xr:uid="{00000000-0005-0000-0000-0000338D0000}"/>
    <cellStyle name="40% - Accent5 42 5 3" xfId="27730" xr:uid="{00000000-0005-0000-0000-0000348D0000}"/>
    <cellStyle name="40% - Accent5 42 6" xfId="11973" xr:uid="{00000000-0005-0000-0000-0000358D0000}"/>
    <cellStyle name="40% - Accent5 42 6 2" xfId="34239" xr:uid="{00000000-0005-0000-0000-0000368D0000}"/>
    <cellStyle name="40% - Accent5 42 7" xfId="23147" xr:uid="{00000000-0005-0000-0000-0000378D0000}"/>
    <cellStyle name="40% - Accent5 43" xfId="875" xr:uid="{00000000-0005-0000-0000-0000388D0000}"/>
    <cellStyle name="40% - Accent5 43 2" xfId="1812" xr:uid="{00000000-0005-0000-0000-0000398D0000}"/>
    <cellStyle name="40% - Accent5 43 2 2" xfId="3625" xr:uid="{00000000-0005-0000-0000-00003A8D0000}"/>
    <cellStyle name="40% - Accent5 43 2 2 2" xfId="8208" xr:uid="{00000000-0005-0000-0000-00003B8D0000}"/>
    <cellStyle name="40% - Accent5 43 2 2 2 2" xfId="19305" xr:uid="{00000000-0005-0000-0000-00003C8D0000}"/>
    <cellStyle name="40% - Accent5 43 2 2 2 2 2" xfId="41569" xr:uid="{00000000-0005-0000-0000-00003D8D0000}"/>
    <cellStyle name="40% - Accent5 43 2 2 2 3" xfId="30477" xr:uid="{00000000-0005-0000-0000-00003E8D0000}"/>
    <cellStyle name="40% - Accent5 43 2 2 3" xfId="14722" xr:uid="{00000000-0005-0000-0000-00003F8D0000}"/>
    <cellStyle name="40% - Accent5 43 2 2 3 2" xfId="36987" xr:uid="{00000000-0005-0000-0000-0000408D0000}"/>
    <cellStyle name="40% - Accent5 43 2 2 4" xfId="25895" xr:uid="{00000000-0005-0000-0000-0000418D0000}"/>
    <cellStyle name="40% - Accent5 43 2 3" xfId="6399" xr:uid="{00000000-0005-0000-0000-0000428D0000}"/>
    <cellStyle name="40% - Accent5 43 2 3 2" xfId="17496" xr:uid="{00000000-0005-0000-0000-0000438D0000}"/>
    <cellStyle name="40% - Accent5 43 2 3 2 2" xfId="39760" xr:uid="{00000000-0005-0000-0000-0000448D0000}"/>
    <cellStyle name="40% - Accent5 43 2 3 3" xfId="28668" xr:uid="{00000000-0005-0000-0000-0000458D0000}"/>
    <cellStyle name="40% - Accent5 43 2 4" xfId="12912" xr:uid="{00000000-0005-0000-0000-0000468D0000}"/>
    <cellStyle name="40% - Accent5 43 2 4 2" xfId="35177" xr:uid="{00000000-0005-0000-0000-0000478D0000}"/>
    <cellStyle name="40% - Accent5 43 2 5" xfId="24085" xr:uid="{00000000-0005-0000-0000-0000488D0000}"/>
    <cellStyle name="40% - Accent5 43 3" xfId="4549" xr:uid="{00000000-0005-0000-0000-0000498D0000}"/>
    <cellStyle name="40% - Accent5 43 3 2" xfId="9132" xr:uid="{00000000-0005-0000-0000-00004A8D0000}"/>
    <cellStyle name="40% - Accent5 43 3 2 2" xfId="20229" xr:uid="{00000000-0005-0000-0000-00004B8D0000}"/>
    <cellStyle name="40% - Accent5 43 3 2 2 2" xfId="42493" xr:uid="{00000000-0005-0000-0000-00004C8D0000}"/>
    <cellStyle name="40% - Accent5 43 3 2 3" xfId="31401" xr:uid="{00000000-0005-0000-0000-00004D8D0000}"/>
    <cellStyle name="40% - Accent5 43 3 3" xfId="15646" xr:uid="{00000000-0005-0000-0000-00004E8D0000}"/>
    <cellStyle name="40% - Accent5 43 3 3 2" xfId="37911" xr:uid="{00000000-0005-0000-0000-00004F8D0000}"/>
    <cellStyle name="40% - Accent5 43 3 4" xfId="26819" xr:uid="{00000000-0005-0000-0000-0000508D0000}"/>
    <cellStyle name="40% - Accent5 43 4" xfId="2740" xr:uid="{00000000-0005-0000-0000-0000518D0000}"/>
    <cellStyle name="40% - Accent5 43 4 2" xfId="7323" xr:uid="{00000000-0005-0000-0000-0000528D0000}"/>
    <cellStyle name="40% - Accent5 43 4 2 2" xfId="18420" xr:uid="{00000000-0005-0000-0000-0000538D0000}"/>
    <cellStyle name="40% - Accent5 43 4 2 2 2" xfId="40684" xr:uid="{00000000-0005-0000-0000-0000548D0000}"/>
    <cellStyle name="40% - Accent5 43 4 2 3" xfId="29592" xr:uid="{00000000-0005-0000-0000-0000558D0000}"/>
    <cellStyle name="40% - Accent5 43 4 3" xfId="13837" xr:uid="{00000000-0005-0000-0000-0000568D0000}"/>
    <cellStyle name="40% - Accent5 43 4 3 2" xfId="36102" xr:uid="{00000000-0005-0000-0000-0000578D0000}"/>
    <cellStyle name="40% - Accent5 43 4 4" xfId="25010" xr:uid="{00000000-0005-0000-0000-0000588D0000}"/>
    <cellStyle name="40% - Accent5 43 5" xfId="5474" xr:uid="{00000000-0005-0000-0000-0000598D0000}"/>
    <cellStyle name="40% - Accent5 43 5 2" xfId="16571" xr:uid="{00000000-0005-0000-0000-00005A8D0000}"/>
    <cellStyle name="40% - Accent5 43 5 2 2" xfId="38835" xr:uid="{00000000-0005-0000-0000-00005B8D0000}"/>
    <cellStyle name="40% - Accent5 43 5 3" xfId="27743" xr:uid="{00000000-0005-0000-0000-00005C8D0000}"/>
    <cellStyle name="40% - Accent5 43 6" xfId="11986" xr:uid="{00000000-0005-0000-0000-00005D8D0000}"/>
    <cellStyle name="40% - Accent5 43 6 2" xfId="34252" xr:uid="{00000000-0005-0000-0000-00005E8D0000}"/>
    <cellStyle name="40% - Accent5 43 7" xfId="23160" xr:uid="{00000000-0005-0000-0000-00005F8D0000}"/>
    <cellStyle name="40% - Accent5 44" xfId="888" xr:uid="{00000000-0005-0000-0000-0000608D0000}"/>
    <cellStyle name="40% - Accent5 44 2" xfId="1825" xr:uid="{00000000-0005-0000-0000-0000618D0000}"/>
    <cellStyle name="40% - Accent5 44 2 2" xfId="3638" xr:uid="{00000000-0005-0000-0000-0000628D0000}"/>
    <cellStyle name="40% - Accent5 44 2 2 2" xfId="8221" xr:uid="{00000000-0005-0000-0000-0000638D0000}"/>
    <cellStyle name="40% - Accent5 44 2 2 2 2" xfId="19318" xr:uid="{00000000-0005-0000-0000-0000648D0000}"/>
    <cellStyle name="40% - Accent5 44 2 2 2 2 2" xfId="41582" xr:uid="{00000000-0005-0000-0000-0000658D0000}"/>
    <cellStyle name="40% - Accent5 44 2 2 2 3" xfId="30490" xr:uid="{00000000-0005-0000-0000-0000668D0000}"/>
    <cellStyle name="40% - Accent5 44 2 2 3" xfId="14735" xr:uid="{00000000-0005-0000-0000-0000678D0000}"/>
    <cellStyle name="40% - Accent5 44 2 2 3 2" xfId="37000" xr:uid="{00000000-0005-0000-0000-0000688D0000}"/>
    <cellStyle name="40% - Accent5 44 2 2 4" xfId="25908" xr:uid="{00000000-0005-0000-0000-0000698D0000}"/>
    <cellStyle name="40% - Accent5 44 2 3" xfId="6412" xr:uid="{00000000-0005-0000-0000-00006A8D0000}"/>
    <cellStyle name="40% - Accent5 44 2 3 2" xfId="17509" xr:uid="{00000000-0005-0000-0000-00006B8D0000}"/>
    <cellStyle name="40% - Accent5 44 2 3 2 2" xfId="39773" xr:uid="{00000000-0005-0000-0000-00006C8D0000}"/>
    <cellStyle name="40% - Accent5 44 2 3 3" xfId="28681" xr:uid="{00000000-0005-0000-0000-00006D8D0000}"/>
    <cellStyle name="40% - Accent5 44 2 4" xfId="12925" xr:uid="{00000000-0005-0000-0000-00006E8D0000}"/>
    <cellStyle name="40% - Accent5 44 2 4 2" xfId="35190" xr:uid="{00000000-0005-0000-0000-00006F8D0000}"/>
    <cellStyle name="40% - Accent5 44 2 5" xfId="24098" xr:uid="{00000000-0005-0000-0000-0000708D0000}"/>
    <cellStyle name="40% - Accent5 44 3" xfId="4562" xr:uid="{00000000-0005-0000-0000-0000718D0000}"/>
    <cellStyle name="40% - Accent5 44 3 2" xfId="9145" xr:uid="{00000000-0005-0000-0000-0000728D0000}"/>
    <cellStyle name="40% - Accent5 44 3 2 2" xfId="20242" xr:uid="{00000000-0005-0000-0000-0000738D0000}"/>
    <cellStyle name="40% - Accent5 44 3 2 2 2" xfId="42506" xr:uid="{00000000-0005-0000-0000-0000748D0000}"/>
    <cellStyle name="40% - Accent5 44 3 2 3" xfId="31414" xr:uid="{00000000-0005-0000-0000-0000758D0000}"/>
    <cellStyle name="40% - Accent5 44 3 3" xfId="15659" xr:uid="{00000000-0005-0000-0000-0000768D0000}"/>
    <cellStyle name="40% - Accent5 44 3 3 2" xfId="37924" xr:uid="{00000000-0005-0000-0000-0000778D0000}"/>
    <cellStyle name="40% - Accent5 44 3 4" xfId="26832" xr:uid="{00000000-0005-0000-0000-0000788D0000}"/>
    <cellStyle name="40% - Accent5 44 4" xfId="2753" xr:uid="{00000000-0005-0000-0000-0000798D0000}"/>
    <cellStyle name="40% - Accent5 44 4 2" xfId="7336" xr:uid="{00000000-0005-0000-0000-00007A8D0000}"/>
    <cellStyle name="40% - Accent5 44 4 2 2" xfId="18433" xr:uid="{00000000-0005-0000-0000-00007B8D0000}"/>
    <cellStyle name="40% - Accent5 44 4 2 2 2" xfId="40697" xr:uid="{00000000-0005-0000-0000-00007C8D0000}"/>
    <cellStyle name="40% - Accent5 44 4 2 3" xfId="29605" xr:uid="{00000000-0005-0000-0000-00007D8D0000}"/>
    <cellStyle name="40% - Accent5 44 4 3" xfId="13850" xr:uid="{00000000-0005-0000-0000-00007E8D0000}"/>
    <cellStyle name="40% - Accent5 44 4 3 2" xfId="36115" xr:uid="{00000000-0005-0000-0000-00007F8D0000}"/>
    <cellStyle name="40% - Accent5 44 4 4" xfId="25023" xr:uid="{00000000-0005-0000-0000-0000808D0000}"/>
    <cellStyle name="40% - Accent5 44 5" xfId="5487" xr:uid="{00000000-0005-0000-0000-0000818D0000}"/>
    <cellStyle name="40% - Accent5 44 5 2" xfId="16584" xr:uid="{00000000-0005-0000-0000-0000828D0000}"/>
    <cellStyle name="40% - Accent5 44 5 2 2" xfId="38848" xr:uid="{00000000-0005-0000-0000-0000838D0000}"/>
    <cellStyle name="40% - Accent5 44 5 3" xfId="27756" xr:uid="{00000000-0005-0000-0000-0000848D0000}"/>
    <cellStyle name="40% - Accent5 44 6" xfId="11999" xr:uid="{00000000-0005-0000-0000-0000858D0000}"/>
    <cellStyle name="40% - Accent5 44 6 2" xfId="34265" xr:uid="{00000000-0005-0000-0000-0000868D0000}"/>
    <cellStyle name="40% - Accent5 44 7" xfId="23173" xr:uid="{00000000-0005-0000-0000-0000878D0000}"/>
    <cellStyle name="40% - Accent5 45" xfId="901" xr:uid="{00000000-0005-0000-0000-0000888D0000}"/>
    <cellStyle name="40% - Accent5 45 2" xfId="1838" xr:uid="{00000000-0005-0000-0000-0000898D0000}"/>
    <cellStyle name="40% - Accent5 45 2 2" xfId="3651" xr:uid="{00000000-0005-0000-0000-00008A8D0000}"/>
    <cellStyle name="40% - Accent5 45 2 2 2" xfId="8234" xr:uid="{00000000-0005-0000-0000-00008B8D0000}"/>
    <cellStyle name="40% - Accent5 45 2 2 2 2" xfId="19331" xr:uid="{00000000-0005-0000-0000-00008C8D0000}"/>
    <cellStyle name="40% - Accent5 45 2 2 2 2 2" xfId="41595" xr:uid="{00000000-0005-0000-0000-00008D8D0000}"/>
    <cellStyle name="40% - Accent5 45 2 2 2 3" xfId="30503" xr:uid="{00000000-0005-0000-0000-00008E8D0000}"/>
    <cellStyle name="40% - Accent5 45 2 2 3" xfId="14748" xr:uid="{00000000-0005-0000-0000-00008F8D0000}"/>
    <cellStyle name="40% - Accent5 45 2 2 3 2" xfId="37013" xr:uid="{00000000-0005-0000-0000-0000908D0000}"/>
    <cellStyle name="40% - Accent5 45 2 2 4" xfId="25921" xr:uid="{00000000-0005-0000-0000-0000918D0000}"/>
    <cellStyle name="40% - Accent5 45 2 3" xfId="6425" xr:uid="{00000000-0005-0000-0000-0000928D0000}"/>
    <cellStyle name="40% - Accent5 45 2 3 2" xfId="17522" xr:uid="{00000000-0005-0000-0000-0000938D0000}"/>
    <cellStyle name="40% - Accent5 45 2 3 2 2" xfId="39786" xr:uid="{00000000-0005-0000-0000-0000948D0000}"/>
    <cellStyle name="40% - Accent5 45 2 3 3" xfId="28694" xr:uid="{00000000-0005-0000-0000-0000958D0000}"/>
    <cellStyle name="40% - Accent5 45 2 4" xfId="12938" xr:uid="{00000000-0005-0000-0000-0000968D0000}"/>
    <cellStyle name="40% - Accent5 45 2 4 2" xfId="35203" xr:uid="{00000000-0005-0000-0000-0000978D0000}"/>
    <cellStyle name="40% - Accent5 45 2 5" xfId="24111" xr:uid="{00000000-0005-0000-0000-0000988D0000}"/>
    <cellStyle name="40% - Accent5 45 3" xfId="4575" xr:uid="{00000000-0005-0000-0000-0000998D0000}"/>
    <cellStyle name="40% - Accent5 45 3 2" xfId="9158" xr:uid="{00000000-0005-0000-0000-00009A8D0000}"/>
    <cellStyle name="40% - Accent5 45 3 2 2" xfId="20255" xr:uid="{00000000-0005-0000-0000-00009B8D0000}"/>
    <cellStyle name="40% - Accent5 45 3 2 2 2" xfId="42519" xr:uid="{00000000-0005-0000-0000-00009C8D0000}"/>
    <cellStyle name="40% - Accent5 45 3 2 3" xfId="31427" xr:uid="{00000000-0005-0000-0000-00009D8D0000}"/>
    <cellStyle name="40% - Accent5 45 3 3" xfId="15672" xr:uid="{00000000-0005-0000-0000-00009E8D0000}"/>
    <cellStyle name="40% - Accent5 45 3 3 2" xfId="37937" xr:uid="{00000000-0005-0000-0000-00009F8D0000}"/>
    <cellStyle name="40% - Accent5 45 3 4" xfId="26845" xr:uid="{00000000-0005-0000-0000-0000A08D0000}"/>
    <cellStyle name="40% - Accent5 45 4" xfId="2766" xr:uid="{00000000-0005-0000-0000-0000A18D0000}"/>
    <cellStyle name="40% - Accent5 45 4 2" xfId="7349" xr:uid="{00000000-0005-0000-0000-0000A28D0000}"/>
    <cellStyle name="40% - Accent5 45 4 2 2" xfId="18446" xr:uid="{00000000-0005-0000-0000-0000A38D0000}"/>
    <cellStyle name="40% - Accent5 45 4 2 2 2" xfId="40710" xr:uid="{00000000-0005-0000-0000-0000A48D0000}"/>
    <cellStyle name="40% - Accent5 45 4 2 3" xfId="29618" xr:uid="{00000000-0005-0000-0000-0000A58D0000}"/>
    <cellStyle name="40% - Accent5 45 4 3" xfId="13863" xr:uid="{00000000-0005-0000-0000-0000A68D0000}"/>
    <cellStyle name="40% - Accent5 45 4 3 2" xfId="36128" xr:uid="{00000000-0005-0000-0000-0000A78D0000}"/>
    <cellStyle name="40% - Accent5 45 4 4" xfId="25036" xr:uid="{00000000-0005-0000-0000-0000A88D0000}"/>
    <cellStyle name="40% - Accent5 45 5" xfId="5500" xr:uid="{00000000-0005-0000-0000-0000A98D0000}"/>
    <cellStyle name="40% - Accent5 45 5 2" xfId="16597" xr:uid="{00000000-0005-0000-0000-0000AA8D0000}"/>
    <cellStyle name="40% - Accent5 45 5 2 2" xfId="38861" xr:uid="{00000000-0005-0000-0000-0000AB8D0000}"/>
    <cellStyle name="40% - Accent5 45 5 3" xfId="27769" xr:uid="{00000000-0005-0000-0000-0000AC8D0000}"/>
    <cellStyle name="40% - Accent5 45 6" xfId="12012" xr:uid="{00000000-0005-0000-0000-0000AD8D0000}"/>
    <cellStyle name="40% - Accent5 45 6 2" xfId="34278" xr:uid="{00000000-0005-0000-0000-0000AE8D0000}"/>
    <cellStyle name="40% - Accent5 45 7" xfId="23186" xr:uid="{00000000-0005-0000-0000-0000AF8D0000}"/>
    <cellStyle name="40% - Accent5 46" xfId="915" xr:uid="{00000000-0005-0000-0000-0000B08D0000}"/>
    <cellStyle name="40% - Accent5 46 2" xfId="1852" xr:uid="{00000000-0005-0000-0000-0000B18D0000}"/>
    <cellStyle name="40% - Accent5 46 2 2" xfId="3664" xr:uid="{00000000-0005-0000-0000-0000B28D0000}"/>
    <cellStyle name="40% - Accent5 46 2 2 2" xfId="8247" xr:uid="{00000000-0005-0000-0000-0000B38D0000}"/>
    <cellStyle name="40% - Accent5 46 2 2 2 2" xfId="19344" xr:uid="{00000000-0005-0000-0000-0000B48D0000}"/>
    <cellStyle name="40% - Accent5 46 2 2 2 2 2" xfId="41608" xr:uid="{00000000-0005-0000-0000-0000B58D0000}"/>
    <cellStyle name="40% - Accent5 46 2 2 2 3" xfId="30516" xr:uid="{00000000-0005-0000-0000-0000B68D0000}"/>
    <cellStyle name="40% - Accent5 46 2 2 3" xfId="14761" xr:uid="{00000000-0005-0000-0000-0000B78D0000}"/>
    <cellStyle name="40% - Accent5 46 2 2 3 2" xfId="37026" xr:uid="{00000000-0005-0000-0000-0000B88D0000}"/>
    <cellStyle name="40% - Accent5 46 2 2 4" xfId="25934" xr:uid="{00000000-0005-0000-0000-0000B98D0000}"/>
    <cellStyle name="40% - Accent5 46 2 3" xfId="6438" xr:uid="{00000000-0005-0000-0000-0000BA8D0000}"/>
    <cellStyle name="40% - Accent5 46 2 3 2" xfId="17535" xr:uid="{00000000-0005-0000-0000-0000BB8D0000}"/>
    <cellStyle name="40% - Accent5 46 2 3 2 2" xfId="39799" xr:uid="{00000000-0005-0000-0000-0000BC8D0000}"/>
    <cellStyle name="40% - Accent5 46 2 3 3" xfId="28707" xr:uid="{00000000-0005-0000-0000-0000BD8D0000}"/>
    <cellStyle name="40% - Accent5 46 2 4" xfId="12951" xr:uid="{00000000-0005-0000-0000-0000BE8D0000}"/>
    <cellStyle name="40% - Accent5 46 2 4 2" xfId="35216" xr:uid="{00000000-0005-0000-0000-0000BF8D0000}"/>
    <cellStyle name="40% - Accent5 46 2 5" xfId="24124" xr:uid="{00000000-0005-0000-0000-0000C08D0000}"/>
    <cellStyle name="40% - Accent5 46 3" xfId="4588" xr:uid="{00000000-0005-0000-0000-0000C18D0000}"/>
    <cellStyle name="40% - Accent5 46 3 2" xfId="9171" xr:uid="{00000000-0005-0000-0000-0000C28D0000}"/>
    <cellStyle name="40% - Accent5 46 3 2 2" xfId="20268" xr:uid="{00000000-0005-0000-0000-0000C38D0000}"/>
    <cellStyle name="40% - Accent5 46 3 2 2 2" xfId="42532" xr:uid="{00000000-0005-0000-0000-0000C48D0000}"/>
    <cellStyle name="40% - Accent5 46 3 2 3" xfId="31440" xr:uid="{00000000-0005-0000-0000-0000C58D0000}"/>
    <cellStyle name="40% - Accent5 46 3 3" xfId="15685" xr:uid="{00000000-0005-0000-0000-0000C68D0000}"/>
    <cellStyle name="40% - Accent5 46 3 3 2" xfId="37950" xr:uid="{00000000-0005-0000-0000-0000C78D0000}"/>
    <cellStyle name="40% - Accent5 46 3 4" xfId="26858" xr:uid="{00000000-0005-0000-0000-0000C88D0000}"/>
    <cellStyle name="40% - Accent5 46 4" xfId="2779" xr:uid="{00000000-0005-0000-0000-0000C98D0000}"/>
    <cellStyle name="40% - Accent5 46 4 2" xfId="7362" xr:uid="{00000000-0005-0000-0000-0000CA8D0000}"/>
    <cellStyle name="40% - Accent5 46 4 2 2" xfId="18459" xr:uid="{00000000-0005-0000-0000-0000CB8D0000}"/>
    <cellStyle name="40% - Accent5 46 4 2 2 2" xfId="40723" xr:uid="{00000000-0005-0000-0000-0000CC8D0000}"/>
    <cellStyle name="40% - Accent5 46 4 2 3" xfId="29631" xr:uid="{00000000-0005-0000-0000-0000CD8D0000}"/>
    <cellStyle name="40% - Accent5 46 4 3" xfId="13876" xr:uid="{00000000-0005-0000-0000-0000CE8D0000}"/>
    <cellStyle name="40% - Accent5 46 4 3 2" xfId="36141" xr:uid="{00000000-0005-0000-0000-0000CF8D0000}"/>
    <cellStyle name="40% - Accent5 46 4 4" xfId="25049" xr:uid="{00000000-0005-0000-0000-0000D08D0000}"/>
    <cellStyle name="40% - Accent5 46 5" xfId="5513" xr:uid="{00000000-0005-0000-0000-0000D18D0000}"/>
    <cellStyle name="40% - Accent5 46 5 2" xfId="16610" xr:uid="{00000000-0005-0000-0000-0000D28D0000}"/>
    <cellStyle name="40% - Accent5 46 5 2 2" xfId="38874" xr:uid="{00000000-0005-0000-0000-0000D38D0000}"/>
    <cellStyle name="40% - Accent5 46 5 3" xfId="27782" xr:uid="{00000000-0005-0000-0000-0000D48D0000}"/>
    <cellStyle name="40% - Accent5 46 6" xfId="12025" xr:uid="{00000000-0005-0000-0000-0000D58D0000}"/>
    <cellStyle name="40% - Accent5 46 6 2" xfId="34291" xr:uid="{00000000-0005-0000-0000-0000D68D0000}"/>
    <cellStyle name="40% - Accent5 46 7" xfId="23199" xr:uid="{00000000-0005-0000-0000-0000D78D0000}"/>
    <cellStyle name="40% - Accent5 47" xfId="928" xr:uid="{00000000-0005-0000-0000-0000D88D0000}"/>
    <cellStyle name="40% - Accent5 47 2" xfId="1865" xr:uid="{00000000-0005-0000-0000-0000D98D0000}"/>
    <cellStyle name="40% - Accent5 47 2 2" xfId="3677" xr:uid="{00000000-0005-0000-0000-0000DA8D0000}"/>
    <cellStyle name="40% - Accent5 47 2 2 2" xfId="8260" xr:uid="{00000000-0005-0000-0000-0000DB8D0000}"/>
    <cellStyle name="40% - Accent5 47 2 2 2 2" xfId="19357" xr:uid="{00000000-0005-0000-0000-0000DC8D0000}"/>
    <cellStyle name="40% - Accent5 47 2 2 2 2 2" xfId="41621" xr:uid="{00000000-0005-0000-0000-0000DD8D0000}"/>
    <cellStyle name="40% - Accent5 47 2 2 2 3" xfId="30529" xr:uid="{00000000-0005-0000-0000-0000DE8D0000}"/>
    <cellStyle name="40% - Accent5 47 2 2 3" xfId="14774" xr:uid="{00000000-0005-0000-0000-0000DF8D0000}"/>
    <cellStyle name="40% - Accent5 47 2 2 3 2" xfId="37039" xr:uid="{00000000-0005-0000-0000-0000E08D0000}"/>
    <cellStyle name="40% - Accent5 47 2 2 4" xfId="25947" xr:uid="{00000000-0005-0000-0000-0000E18D0000}"/>
    <cellStyle name="40% - Accent5 47 2 3" xfId="6451" xr:uid="{00000000-0005-0000-0000-0000E28D0000}"/>
    <cellStyle name="40% - Accent5 47 2 3 2" xfId="17548" xr:uid="{00000000-0005-0000-0000-0000E38D0000}"/>
    <cellStyle name="40% - Accent5 47 2 3 2 2" xfId="39812" xr:uid="{00000000-0005-0000-0000-0000E48D0000}"/>
    <cellStyle name="40% - Accent5 47 2 3 3" xfId="28720" xr:uid="{00000000-0005-0000-0000-0000E58D0000}"/>
    <cellStyle name="40% - Accent5 47 2 4" xfId="12964" xr:uid="{00000000-0005-0000-0000-0000E68D0000}"/>
    <cellStyle name="40% - Accent5 47 2 4 2" xfId="35229" xr:uid="{00000000-0005-0000-0000-0000E78D0000}"/>
    <cellStyle name="40% - Accent5 47 2 5" xfId="24137" xr:uid="{00000000-0005-0000-0000-0000E88D0000}"/>
    <cellStyle name="40% - Accent5 47 3" xfId="4601" xr:uid="{00000000-0005-0000-0000-0000E98D0000}"/>
    <cellStyle name="40% - Accent5 47 3 2" xfId="9184" xr:uid="{00000000-0005-0000-0000-0000EA8D0000}"/>
    <cellStyle name="40% - Accent5 47 3 2 2" xfId="20281" xr:uid="{00000000-0005-0000-0000-0000EB8D0000}"/>
    <cellStyle name="40% - Accent5 47 3 2 2 2" xfId="42545" xr:uid="{00000000-0005-0000-0000-0000EC8D0000}"/>
    <cellStyle name="40% - Accent5 47 3 2 3" xfId="31453" xr:uid="{00000000-0005-0000-0000-0000ED8D0000}"/>
    <cellStyle name="40% - Accent5 47 3 3" xfId="15698" xr:uid="{00000000-0005-0000-0000-0000EE8D0000}"/>
    <cellStyle name="40% - Accent5 47 3 3 2" xfId="37963" xr:uid="{00000000-0005-0000-0000-0000EF8D0000}"/>
    <cellStyle name="40% - Accent5 47 3 4" xfId="26871" xr:uid="{00000000-0005-0000-0000-0000F08D0000}"/>
    <cellStyle name="40% - Accent5 47 4" xfId="2792" xr:uid="{00000000-0005-0000-0000-0000F18D0000}"/>
    <cellStyle name="40% - Accent5 47 4 2" xfId="7375" xr:uid="{00000000-0005-0000-0000-0000F28D0000}"/>
    <cellStyle name="40% - Accent5 47 4 2 2" xfId="18472" xr:uid="{00000000-0005-0000-0000-0000F38D0000}"/>
    <cellStyle name="40% - Accent5 47 4 2 2 2" xfId="40736" xr:uid="{00000000-0005-0000-0000-0000F48D0000}"/>
    <cellStyle name="40% - Accent5 47 4 2 3" xfId="29644" xr:uid="{00000000-0005-0000-0000-0000F58D0000}"/>
    <cellStyle name="40% - Accent5 47 4 3" xfId="13889" xr:uid="{00000000-0005-0000-0000-0000F68D0000}"/>
    <cellStyle name="40% - Accent5 47 4 3 2" xfId="36154" xr:uid="{00000000-0005-0000-0000-0000F78D0000}"/>
    <cellStyle name="40% - Accent5 47 4 4" xfId="25062" xr:uid="{00000000-0005-0000-0000-0000F88D0000}"/>
    <cellStyle name="40% - Accent5 47 5" xfId="5526" xr:uid="{00000000-0005-0000-0000-0000F98D0000}"/>
    <cellStyle name="40% - Accent5 47 5 2" xfId="16623" xr:uid="{00000000-0005-0000-0000-0000FA8D0000}"/>
    <cellStyle name="40% - Accent5 47 5 2 2" xfId="38887" xr:uid="{00000000-0005-0000-0000-0000FB8D0000}"/>
    <cellStyle name="40% - Accent5 47 5 3" xfId="27795" xr:uid="{00000000-0005-0000-0000-0000FC8D0000}"/>
    <cellStyle name="40% - Accent5 47 6" xfId="12038" xr:uid="{00000000-0005-0000-0000-0000FD8D0000}"/>
    <cellStyle name="40% - Accent5 47 6 2" xfId="34304" xr:uid="{00000000-0005-0000-0000-0000FE8D0000}"/>
    <cellStyle name="40% - Accent5 47 7" xfId="23212" xr:uid="{00000000-0005-0000-0000-0000FF8D0000}"/>
    <cellStyle name="40% - Accent5 48" xfId="941" xr:uid="{00000000-0005-0000-0000-0000008E0000}"/>
    <cellStyle name="40% - Accent5 48 2" xfId="1878" xr:uid="{00000000-0005-0000-0000-0000018E0000}"/>
    <cellStyle name="40% - Accent5 48 2 2" xfId="3690" xr:uid="{00000000-0005-0000-0000-0000028E0000}"/>
    <cellStyle name="40% - Accent5 48 2 2 2" xfId="8273" xr:uid="{00000000-0005-0000-0000-0000038E0000}"/>
    <cellStyle name="40% - Accent5 48 2 2 2 2" xfId="19370" xr:uid="{00000000-0005-0000-0000-0000048E0000}"/>
    <cellStyle name="40% - Accent5 48 2 2 2 2 2" xfId="41634" xr:uid="{00000000-0005-0000-0000-0000058E0000}"/>
    <cellStyle name="40% - Accent5 48 2 2 2 3" xfId="30542" xr:uid="{00000000-0005-0000-0000-0000068E0000}"/>
    <cellStyle name="40% - Accent5 48 2 2 3" xfId="14787" xr:uid="{00000000-0005-0000-0000-0000078E0000}"/>
    <cellStyle name="40% - Accent5 48 2 2 3 2" xfId="37052" xr:uid="{00000000-0005-0000-0000-0000088E0000}"/>
    <cellStyle name="40% - Accent5 48 2 2 4" xfId="25960" xr:uid="{00000000-0005-0000-0000-0000098E0000}"/>
    <cellStyle name="40% - Accent5 48 2 3" xfId="6464" xr:uid="{00000000-0005-0000-0000-00000A8E0000}"/>
    <cellStyle name="40% - Accent5 48 2 3 2" xfId="17561" xr:uid="{00000000-0005-0000-0000-00000B8E0000}"/>
    <cellStyle name="40% - Accent5 48 2 3 2 2" xfId="39825" xr:uid="{00000000-0005-0000-0000-00000C8E0000}"/>
    <cellStyle name="40% - Accent5 48 2 3 3" xfId="28733" xr:uid="{00000000-0005-0000-0000-00000D8E0000}"/>
    <cellStyle name="40% - Accent5 48 2 4" xfId="12977" xr:uid="{00000000-0005-0000-0000-00000E8E0000}"/>
    <cellStyle name="40% - Accent5 48 2 4 2" xfId="35242" xr:uid="{00000000-0005-0000-0000-00000F8E0000}"/>
    <cellStyle name="40% - Accent5 48 2 5" xfId="24150" xr:uid="{00000000-0005-0000-0000-0000108E0000}"/>
    <cellStyle name="40% - Accent5 48 3" xfId="4614" xr:uid="{00000000-0005-0000-0000-0000118E0000}"/>
    <cellStyle name="40% - Accent5 48 3 2" xfId="9197" xr:uid="{00000000-0005-0000-0000-0000128E0000}"/>
    <cellStyle name="40% - Accent5 48 3 2 2" xfId="20294" xr:uid="{00000000-0005-0000-0000-0000138E0000}"/>
    <cellStyle name="40% - Accent5 48 3 2 2 2" xfId="42558" xr:uid="{00000000-0005-0000-0000-0000148E0000}"/>
    <cellStyle name="40% - Accent5 48 3 2 3" xfId="31466" xr:uid="{00000000-0005-0000-0000-0000158E0000}"/>
    <cellStyle name="40% - Accent5 48 3 3" xfId="15711" xr:uid="{00000000-0005-0000-0000-0000168E0000}"/>
    <cellStyle name="40% - Accent5 48 3 3 2" xfId="37976" xr:uid="{00000000-0005-0000-0000-0000178E0000}"/>
    <cellStyle name="40% - Accent5 48 3 4" xfId="26884" xr:uid="{00000000-0005-0000-0000-0000188E0000}"/>
    <cellStyle name="40% - Accent5 48 4" xfId="2805" xr:uid="{00000000-0005-0000-0000-0000198E0000}"/>
    <cellStyle name="40% - Accent5 48 4 2" xfId="7388" xr:uid="{00000000-0005-0000-0000-00001A8E0000}"/>
    <cellStyle name="40% - Accent5 48 4 2 2" xfId="18485" xr:uid="{00000000-0005-0000-0000-00001B8E0000}"/>
    <cellStyle name="40% - Accent5 48 4 2 2 2" xfId="40749" xr:uid="{00000000-0005-0000-0000-00001C8E0000}"/>
    <cellStyle name="40% - Accent5 48 4 2 3" xfId="29657" xr:uid="{00000000-0005-0000-0000-00001D8E0000}"/>
    <cellStyle name="40% - Accent5 48 4 3" xfId="13902" xr:uid="{00000000-0005-0000-0000-00001E8E0000}"/>
    <cellStyle name="40% - Accent5 48 4 3 2" xfId="36167" xr:uid="{00000000-0005-0000-0000-00001F8E0000}"/>
    <cellStyle name="40% - Accent5 48 4 4" xfId="25075" xr:uid="{00000000-0005-0000-0000-0000208E0000}"/>
    <cellStyle name="40% - Accent5 48 5" xfId="5539" xr:uid="{00000000-0005-0000-0000-0000218E0000}"/>
    <cellStyle name="40% - Accent5 48 5 2" xfId="16636" xr:uid="{00000000-0005-0000-0000-0000228E0000}"/>
    <cellStyle name="40% - Accent5 48 5 2 2" xfId="38900" xr:uid="{00000000-0005-0000-0000-0000238E0000}"/>
    <cellStyle name="40% - Accent5 48 5 3" xfId="27808" xr:uid="{00000000-0005-0000-0000-0000248E0000}"/>
    <cellStyle name="40% - Accent5 48 6" xfId="12051" xr:uid="{00000000-0005-0000-0000-0000258E0000}"/>
    <cellStyle name="40% - Accent5 48 6 2" xfId="34317" xr:uid="{00000000-0005-0000-0000-0000268E0000}"/>
    <cellStyle name="40% - Accent5 48 7" xfId="23225" xr:uid="{00000000-0005-0000-0000-0000278E0000}"/>
    <cellStyle name="40% - Accent5 49" xfId="954" xr:uid="{00000000-0005-0000-0000-0000288E0000}"/>
    <cellStyle name="40% - Accent5 49 2" xfId="1891" xr:uid="{00000000-0005-0000-0000-0000298E0000}"/>
    <cellStyle name="40% - Accent5 49 2 2" xfId="3703" xr:uid="{00000000-0005-0000-0000-00002A8E0000}"/>
    <cellStyle name="40% - Accent5 49 2 2 2" xfId="8286" xr:uid="{00000000-0005-0000-0000-00002B8E0000}"/>
    <cellStyle name="40% - Accent5 49 2 2 2 2" xfId="19383" xr:uid="{00000000-0005-0000-0000-00002C8E0000}"/>
    <cellStyle name="40% - Accent5 49 2 2 2 2 2" xfId="41647" xr:uid="{00000000-0005-0000-0000-00002D8E0000}"/>
    <cellStyle name="40% - Accent5 49 2 2 2 3" xfId="30555" xr:uid="{00000000-0005-0000-0000-00002E8E0000}"/>
    <cellStyle name="40% - Accent5 49 2 2 3" xfId="14800" xr:uid="{00000000-0005-0000-0000-00002F8E0000}"/>
    <cellStyle name="40% - Accent5 49 2 2 3 2" xfId="37065" xr:uid="{00000000-0005-0000-0000-0000308E0000}"/>
    <cellStyle name="40% - Accent5 49 2 2 4" xfId="25973" xr:uid="{00000000-0005-0000-0000-0000318E0000}"/>
    <cellStyle name="40% - Accent5 49 2 3" xfId="6477" xr:uid="{00000000-0005-0000-0000-0000328E0000}"/>
    <cellStyle name="40% - Accent5 49 2 3 2" xfId="17574" xr:uid="{00000000-0005-0000-0000-0000338E0000}"/>
    <cellStyle name="40% - Accent5 49 2 3 2 2" xfId="39838" xr:uid="{00000000-0005-0000-0000-0000348E0000}"/>
    <cellStyle name="40% - Accent5 49 2 3 3" xfId="28746" xr:uid="{00000000-0005-0000-0000-0000358E0000}"/>
    <cellStyle name="40% - Accent5 49 2 4" xfId="12990" xr:uid="{00000000-0005-0000-0000-0000368E0000}"/>
    <cellStyle name="40% - Accent5 49 2 4 2" xfId="35255" xr:uid="{00000000-0005-0000-0000-0000378E0000}"/>
    <cellStyle name="40% - Accent5 49 2 5" xfId="24163" xr:uid="{00000000-0005-0000-0000-0000388E0000}"/>
    <cellStyle name="40% - Accent5 49 3" xfId="4627" xr:uid="{00000000-0005-0000-0000-0000398E0000}"/>
    <cellStyle name="40% - Accent5 49 3 2" xfId="9210" xr:uid="{00000000-0005-0000-0000-00003A8E0000}"/>
    <cellStyle name="40% - Accent5 49 3 2 2" xfId="20307" xr:uid="{00000000-0005-0000-0000-00003B8E0000}"/>
    <cellStyle name="40% - Accent5 49 3 2 2 2" xfId="42571" xr:uid="{00000000-0005-0000-0000-00003C8E0000}"/>
    <cellStyle name="40% - Accent5 49 3 2 3" xfId="31479" xr:uid="{00000000-0005-0000-0000-00003D8E0000}"/>
    <cellStyle name="40% - Accent5 49 3 3" xfId="15724" xr:uid="{00000000-0005-0000-0000-00003E8E0000}"/>
    <cellStyle name="40% - Accent5 49 3 3 2" xfId="37989" xr:uid="{00000000-0005-0000-0000-00003F8E0000}"/>
    <cellStyle name="40% - Accent5 49 3 4" xfId="26897" xr:uid="{00000000-0005-0000-0000-0000408E0000}"/>
    <cellStyle name="40% - Accent5 49 4" xfId="2818" xr:uid="{00000000-0005-0000-0000-0000418E0000}"/>
    <cellStyle name="40% - Accent5 49 4 2" xfId="7401" xr:uid="{00000000-0005-0000-0000-0000428E0000}"/>
    <cellStyle name="40% - Accent5 49 4 2 2" xfId="18498" xr:uid="{00000000-0005-0000-0000-0000438E0000}"/>
    <cellStyle name="40% - Accent5 49 4 2 2 2" xfId="40762" xr:uid="{00000000-0005-0000-0000-0000448E0000}"/>
    <cellStyle name="40% - Accent5 49 4 2 3" xfId="29670" xr:uid="{00000000-0005-0000-0000-0000458E0000}"/>
    <cellStyle name="40% - Accent5 49 4 3" xfId="13915" xr:uid="{00000000-0005-0000-0000-0000468E0000}"/>
    <cellStyle name="40% - Accent5 49 4 3 2" xfId="36180" xr:uid="{00000000-0005-0000-0000-0000478E0000}"/>
    <cellStyle name="40% - Accent5 49 4 4" xfId="25088" xr:uid="{00000000-0005-0000-0000-0000488E0000}"/>
    <cellStyle name="40% - Accent5 49 5" xfId="5552" xr:uid="{00000000-0005-0000-0000-0000498E0000}"/>
    <cellStyle name="40% - Accent5 49 5 2" xfId="16649" xr:uid="{00000000-0005-0000-0000-00004A8E0000}"/>
    <cellStyle name="40% - Accent5 49 5 2 2" xfId="38913" xr:uid="{00000000-0005-0000-0000-00004B8E0000}"/>
    <cellStyle name="40% - Accent5 49 5 3" xfId="27821" xr:uid="{00000000-0005-0000-0000-00004C8E0000}"/>
    <cellStyle name="40% - Accent5 49 6" xfId="12064" xr:uid="{00000000-0005-0000-0000-00004D8E0000}"/>
    <cellStyle name="40% - Accent5 49 6 2" xfId="34330" xr:uid="{00000000-0005-0000-0000-00004E8E0000}"/>
    <cellStyle name="40% - Accent5 49 7" xfId="23238" xr:uid="{00000000-0005-0000-0000-00004F8E0000}"/>
    <cellStyle name="40% - Accent5 5" xfId="134" xr:uid="{00000000-0005-0000-0000-0000508E0000}"/>
    <cellStyle name="40% - Accent5 5 2" xfId="1312" xr:uid="{00000000-0005-0000-0000-0000518E0000}"/>
    <cellStyle name="40% - Accent5 5 2 2" xfId="3131" xr:uid="{00000000-0005-0000-0000-0000528E0000}"/>
    <cellStyle name="40% - Accent5 5 2 2 2" xfId="7714" xr:uid="{00000000-0005-0000-0000-0000538E0000}"/>
    <cellStyle name="40% - Accent5 5 2 2 2 2" xfId="18811" xr:uid="{00000000-0005-0000-0000-0000548E0000}"/>
    <cellStyle name="40% - Accent5 5 2 2 2 2 2" xfId="41075" xr:uid="{00000000-0005-0000-0000-0000558E0000}"/>
    <cellStyle name="40% - Accent5 5 2 2 2 3" xfId="29983" xr:uid="{00000000-0005-0000-0000-0000568E0000}"/>
    <cellStyle name="40% - Accent5 5 2 2 3" xfId="14228" xr:uid="{00000000-0005-0000-0000-0000578E0000}"/>
    <cellStyle name="40% - Accent5 5 2 2 3 2" xfId="36493" xr:uid="{00000000-0005-0000-0000-0000588E0000}"/>
    <cellStyle name="40% - Accent5 5 2 2 4" xfId="25401" xr:uid="{00000000-0005-0000-0000-0000598E0000}"/>
    <cellStyle name="40% - Accent5 5 2 3" xfId="5905" xr:uid="{00000000-0005-0000-0000-00005A8E0000}"/>
    <cellStyle name="40% - Accent5 5 2 3 2" xfId="17002" xr:uid="{00000000-0005-0000-0000-00005B8E0000}"/>
    <cellStyle name="40% - Accent5 5 2 3 2 2" xfId="39266" xr:uid="{00000000-0005-0000-0000-00005C8E0000}"/>
    <cellStyle name="40% - Accent5 5 2 3 3" xfId="28174" xr:uid="{00000000-0005-0000-0000-00005D8E0000}"/>
    <cellStyle name="40% - Accent5 5 2 4" xfId="12418" xr:uid="{00000000-0005-0000-0000-00005E8E0000}"/>
    <cellStyle name="40% - Accent5 5 2 4 2" xfId="34683" xr:uid="{00000000-0005-0000-0000-00005F8E0000}"/>
    <cellStyle name="40% - Accent5 5 2 5" xfId="23591" xr:uid="{00000000-0005-0000-0000-0000608E0000}"/>
    <cellStyle name="40% - Accent5 5 3" xfId="4055" xr:uid="{00000000-0005-0000-0000-0000618E0000}"/>
    <cellStyle name="40% - Accent5 5 3 2" xfId="8638" xr:uid="{00000000-0005-0000-0000-0000628E0000}"/>
    <cellStyle name="40% - Accent5 5 3 2 2" xfId="19735" xr:uid="{00000000-0005-0000-0000-0000638E0000}"/>
    <cellStyle name="40% - Accent5 5 3 2 2 2" xfId="41999" xr:uid="{00000000-0005-0000-0000-0000648E0000}"/>
    <cellStyle name="40% - Accent5 5 3 2 3" xfId="30907" xr:uid="{00000000-0005-0000-0000-0000658E0000}"/>
    <cellStyle name="40% - Accent5 5 3 3" xfId="15152" xr:uid="{00000000-0005-0000-0000-0000668E0000}"/>
    <cellStyle name="40% - Accent5 5 3 3 2" xfId="37417" xr:uid="{00000000-0005-0000-0000-0000678E0000}"/>
    <cellStyle name="40% - Accent5 5 3 4" xfId="26325" xr:uid="{00000000-0005-0000-0000-0000688E0000}"/>
    <cellStyle name="40% - Accent5 5 4" xfId="2246" xr:uid="{00000000-0005-0000-0000-0000698E0000}"/>
    <cellStyle name="40% - Accent5 5 4 2" xfId="6829" xr:uid="{00000000-0005-0000-0000-00006A8E0000}"/>
    <cellStyle name="40% - Accent5 5 4 2 2" xfId="17926" xr:uid="{00000000-0005-0000-0000-00006B8E0000}"/>
    <cellStyle name="40% - Accent5 5 4 2 2 2" xfId="40190" xr:uid="{00000000-0005-0000-0000-00006C8E0000}"/>
    <cellStyle name="40% - Accent5 5 4 2 3" xfId="29098" xr:uid="{00000000-0005-0000-0000-00006D8E0000}"/>
    <cellStyle name="40% - Accent5 5 4 3" xfId="13343" xr:uid="{00000000-0005-0000-0000-00006E8E0000}"/>
    <cellStyle name="40% - Accent5 5 4 3 2" xfId="35608" xr:uid="{00000000-0005-0000-0000-00006F8E0000}"/>
    <cellStyle name="40% - Accent5 5 4 4" xfId="24516" xr:uid="{00000000-0005-0000-0000-0000708E0000}"/>
    <cellStyle name="40% - Accent5 5 5" xfId="4980" xr:uid="{00000000-0005-0000-0000-0000718E0000}"/>
    <cellStyle name="40% - Accent5 5 5 2" xfId="16077" xr:uid="{00000000-0005-0000-0000-0000728E0000}"/>
    <cellStyle name="40% - Accent5 5 5 2 2" xfId="38341" xr:uid="{00000000-0005-0000-0000-0000738E0000}"/>
    <cellStyle name="40% - Accent5 5 5 3" xfId="27249" xr:uid="{00000000-0005-0000-0000-0000748E0000}"/>
    <cellStyle name="40% - Accent5 5 6" xfId="388" xr:uid="{00000000-0005-0000-0000-0000758E0000}"/>
    <cellStyle name="40% - Accent5 5 6 2" xfId="11505" xr:uid="{00000000-0005-0000-0000-0000768E0000}"/>
    <cellStyle name="40% - Accent5 5 6 2 2" xfId="33771" xr:uid="{00000000-0005-0000-0000-0000778E0000}"/>
    <cellStyle name="40% - Accent5 5 6 3" xfId="22679" xr:uid="{00000000-0005-0000-0000-0000788E0000}"/>
    <cellStyle name="40% - Accent5 5 7" xfId="11256" xr:uid="{00000000-0005-0000-0000-0000798E0000}"/>
    <cellStyle name="40% - Accent5 5 7 2" xfId="33522" xr:uid="{00000000-0005-0000-0000-00007A8E0000}"/>
    <cellStyle name="40% - Accent5 5 8" xfId="22430" xr:uid="{00000000-0005-0000-0000-00007B8E0000}"/>
    <cellStyle name="40% - Accent5 50" xfId="967" xr:uid="{00000000-0005-0000-0000-00007C8E0000}"/>
    <cellStyle name="40% - Accent5 50 2" xfId="1904" xr:uid="{00000000-0005-0000-0000-00007D8E0000}"/>
    <cellStyle name="40% - Accent5 50 2 2" xfId="3716" xr:uid="{00000000-0005-0000-0000-00007E8E0000}"/>
    <cellStyle name="40% - Accent5 50 2 2 2" xfId="8299" xr:uid="{00000000-0005-0000-0000-00007F8E0000}"/>
    <cellStyle name="40% - Accent5 50 2 2 2 2" xfId="19396" xr:uid="{00000000-0005-0000-0000-0000808E0000}"/>
    <cellStyle name="40% - Accent5 50 2 2 2 2 2" xfId="41660" xr:uid="{00000000-0005-0000-0000-0000818E0000}"/>
    <cellStyle name="40% - Accent5 50 2 2 2 3" xfId="30568" xr:uid="{00000000-0005-0000-0000-0000828E0000}"/>
    <cellStyle name="40% - Accent5 50 2 2 3" xfId="14813" xr:uid="{00000000-0005-0000-0000-0000838E0000}"/>
    <cellStyle name="40% - Accent5 50 2 2 3 2" xfId="37078" xr:uid="{00000000-0005-0000-0000-0000848E0000}"/>
    <cellStyle name="40% - Accent5 50 2 2 4" xfId="25986" xr:uid="{00000000-0005-0000-0000-0000858E0000}"/>
    <cellStyle name="40% - Accent5 50 2 3" xfId="6490" xr:uid="{00000000-0005-0000-0000-0000868E0000}"/>
    <cellStyle name="40% - Accent5 50 2 3 2" xfId="17587" xr:uid="{00000000-0005-0000-0000-0000878E0000}"/>
    <cellStyle name="40% - Accent5 50 2 3 2 2" xfId="39851" xr:uid="{00000000-0005-0000-0000-0000888E0000}"/>
    <cellStyle name="40% - Accent5 50 2 3 3" xfId="28759" xr:uid="{00000000-0005-0000-0000-0000898E0000}"/>
    <cellStyle name="40% - Accent5 50 2 4" xfId="13003" xr:uid="{00000000-0005-0000-0000-00008A8E0000}"/>
    <cellStyle name="40% - Accent5 50 2 4 2" xfId="35268" xr:uid="{00000000-0005-0000-0000-00008B8E0000}"/>
    <cellStyle name="40% - Accent5 50 2 5" xfId="24176" xr:uid="{00000000-0005-0000-0000-00008C8E0000}"/>
    <cellStyle name="40% - Accent5 50 3" xfId="4640" xr:uid="{00000000-0005-0000-0000-00008D8E0000}"/>
    <cellStyle name="40% - Accent5 50 3 2" xfId="9223" xr:uid="{00000000-0005-0000-0000-00008E8E0000}"/>
    <cellStyle name="40% - Accent5 50 3 2 2" xfId="20320" xr:uid="{00000000-0005-0000-0000-00008F8E0000}"/>
    <cellStyle name="40% - Accent5 50 3 2 2 2" xfId="42584" xr:uid="{00000000-0005-0000-0000-0000908E0000}"/>
    <cellStyle name="40% - Accent5 50 3 2 3" xfId="31492" xr:uid="{00000000-0005-0000-0000-0000918E0000}"/>
    <cellStyle name="40% - Accent5 50 3 3" xfId="15737" xr:uid="{00000000-0005-0000-0000-0000928E0000}"/>
    <cellStyle name="40% - Accent5 50 3 3 2" xfId="38002" xr:uid="{00000000-0005-0000-0000-0000938E0000}"/>
    <cellStyle name="40% - Accent5 50 3 4" xfId="26910" xr:uid="{00000000-0005-0000-0000-0000948E0000}"/>
    <cellStyle name="40% - Accent5 50 4" xfId="2831" xr:uid="{00000000-0005-0000-0000-0000958E0000}"/>
    <cellStyle name="40% - Accent5 50 4 2" xfId="7414" xr:uid="{00000000-0005-0000-0000-0000968E0000}"/>
    <cellStyle name="40% - Accent5 50 4 2 2" xfId="18511" xr:uid="{00000000-0005-0000-0000-0000978E0000}"/>
    <cellStyle name="40% - Accent5 50 4 2 2 2" xfId="40775" xr:uid="{00000000-0005-0000-0000-0000988E0000}"/>
    <cellStyle name="40% - Accent5 50 4 2 3" xfId="29683" xr:uid="{00000000-0005-0000-0000-0000998E0000}"/>
    <cellStyle name="40% - Accent5 50 4 3" xfId="13928" xr:uid="{00000000-0005-0000-0000-00009A8E0000}"/>
    <cellStyle name="40% - Accent5 50 4 3 2" xfId="36193" xr:uid="{00000000-0005-0000-0000-00009B8E0000}"/>
    <cellStyle name="40% - Accent5 50 4 4" xfId="25101" xr:uid="{00000000-0005-0000-0000-00009C8E0000}"/>
    <cellStyle name="40% - Accent5 50 5" xfId="5565" xr:uid="{00000000-0005-0000-0000-00009D8E0000}"/>
    <cellStyle name="40% - Accent5 50 5 2" xfId="16662" xr:uid="{00000000-0005-0000-0000-00009E8E0000}"/>
    <cellStyle name="40% - Accent5 50 5 2 2" xfId="38926" xr:uid="{00000000-0005-0000-0000-00009F8E0000}"/>
    <cellStyle name="40% - Accent5 50 5 3" xfId="27834" xr:uid="{00000000-0005-0000-0000-0000A08E0000}"/>
    <cellStyle name="40% - Accent5 50 6" xfId="12077" xr:uid="{00000000-0005-0000-0000-0000A18E0000}"/>
    <cellStyle name="40% - Accent5 50 6 2" xfId="34343" xr:uid="{00000000-0005-0000-0000-0000A28E0000}"/>
    <cellStyle name="40% - Accent5 50 7" xfId="23251" xr:uid="{00000000-0005-0000-0000-0000A38E0000}"/>
    <cellStyle name="40% - Accent5 51" xfId="981" xr:uid="{00000000-0005-0000-0000-0000A48E0000}"/>
    <cellStyle name="40% - Accent5 51 2" xfId="1918" xr:uid="{00000000-0005-0000-0000-0000A58E0000}"/>
    <cellStyle name="40% - Accent5 51 2 2" xfId="3729" xr:uid="{00000000-0005-0000-0000-0000A68E0000}"/>
    <cellStyle name="40% - Accent5 51 2 2 2" xfId="8312" xr:uid="{00000000-0005-0000-0000-0000A78E0000}"/>
    <cellStyle name="40% - Accent5 51 2 2 2 2" xfId="19409" xr:uid="{00000000-0005-0000-0000-0000A88E0000}"/>
    <cellStyle name="40% - Accent5 51 2 2 2 2 2" xfId="41673" xr:uid="{00000000-0005-0000-0000-0000A98E0000}"/>
    <cellStyle name="40% - Accent5 51 2 2 2 3" xfId="30581" xr:uid="{00000000-0005-0000-0000-0000AA8E0000}"/>
    <cellStyle name="40% - Accent5 51 2 2 3" xfId="14826" xr:uid="{00000000-0005-0000-0000-0000AB8E0000}"/>
    <cellStyle name="40% - Accent5 51 2 2 3 2" xfId="37091" xr:uid="{00000000-0005-0000-0000-0000AC8E0000}"/>
    <cellStyle name="40% - Accent5 51 2 2 4" xfId="25999" xr:uid="{00000000-0005-0000-0000-0000AD8E0000}"/>
    <cellStyle name="40% - Accent5 51 2 3" xfId="6503" xr:uid="{00000000-0005-0000-0000-0000AE8E0000}"/>
    <cellStyle name="40% - Accent5 51 2 3 2" xfId="17600" xr:uid="{00000000-0005-0000-0000-0000AF8E0000}"/>
    <cellStyle name="40% - Accent5 51 2 3 2 2" xfId="39864" xr:uid="{00000000-0005-0000-0000-0000B08E0000}"/>
    <cellStyle name="40% - Accent5 51 2 3 3" xfId="28772" xr:uid="{00000000-0005-0000-0000-0000B18E0000}"/>
    <cellStyle name="40% - Accent5 51 2 4" xfId="13016" xr:uid="{00000000-0005-0000-0000-0000B28E0000}"/>
    <cellStyle name="40% - Accent5 51 2 4 2" xfId="35281" xr:uid="{00000000-0005-0000-0000-0000B38E0000}"/>
    <cellStyle name="40% - Accent5 51 2 5" xfId="24189" xr:uid="{00000000-0005-0000-0000-0000B48E0000}"/>
    <cellStyle name="40% - Accent5 51 3" xfId="4653" xr:uid="{00000000-0005-0000-0000-0000B58E0000}"/>
    <cellStyle name="40% - Accent5 51 3 2" xfId="9236" xr:uid="{00000000-0005-0000-0000-0000B68E0000}"/>
    <cellStyle name="40% - Accent5 51 3 2 2" xfId="20333" xr:uid="{00000000-0005-0000-0000-0000B78E0000}"/>
    <cellStyle name="40% - Accent5 51 3 2 2 2" xfId="42597" xr:uid="{00000000-0005-0000-0000-0000B88E0000}"/>
    <cellStyle name="40% - Accent5 51 3 2 3" xfId="31505" xr:uid="{00000000-0005-0000-0000-0000B98E0000}"/>
    <cellStyle name="40% - Accent5 51 3 3" xfId="15750" xr:uid="{00000000-0005-0000-0000-0000BA8E0000}"/>
    <cellStyle name="40% - Accent5 51 3 3 2" xfId="38015" xr:uid="{00000000-0005-0000-0000-0000BB8E0000}"/>
    <cellStyle name="40% - Accent5 51 3 4" xfId="26923" xr:uid="{00000000-0005-0000-0000-0000BC8E0000}"/>
    <cellStyle name="40% - Accent5 51 4" xfId="2844" xr:uid="{00000000-0005-0000-0000-0000BD8E0000}"/>
    <cellStyle name="40% - Accent5 51 4 2" xfId="7427" xr:uid="{00000000-0005-0000-0000-0000BE8E0000}"/>
    <cellStyle name="40% - Accent5 51 4 2 2" xfId="18524" xr:uid="{00000000-0005-0000-0000-0000BF8E0000}"/>
    <cellStyle name="40% - Accent5 51 4 2 2 2" xfId="40788" xr:uid="{00000000-0005-0000-0000-0000C08E0000}"/>
    <cellStyle name="40% - Accent5 51 4 2 3" xfId="29696" xr:uid="{00000000-0005-0000-0000-0000C18E0000}"/>
    <cellStyle name="40% - Accent5 51 4 3" xfId="13941" xr:uid="{00000000-0005-0000-0000-0000C28E0000}"/>
    <cellStyle name="40% - Accent5 51 4 3 2" xfId="36206" xr:uid="{00000000-0005-0000-0000-0000C38E0000}"/>
    <cellStyle name="40% - Accent5 51 4 4" xfId="25114" xr:uid="{00000000-0005-0000-0000-0000C48E0000}"/>
    <cellStyle name="40% - Accent5 51 5" xfId="5578" xr:uid="{00000000-0005-0000-0000-0000C58E0000}"/>
    <cellStyle name="40% - Accent5 51 5 2" xfId="16675" xr:uid="{00000000-0005-0000-0000-0000C68E0000}"/>
    <cellStyle name="40% - Accent5 51 5 2 2" xfId="38939" xr:uid="{00000000-0005-0000-0000-0000C78E0000}"/>
    <cellStyle name="40% - Accent5 51 5 3" xfId="27847" xr:uid="{00000000-0005-0000-0000-0000C88E0000}"/>
    <cellStyle name="40% - Accent5 51 6" xfId="12090" xr:uid="{00000000-0005-0000-0000-0000C98E0000}"/>
    <cellStyle name="40% - Accent5 51 6 2" xfId="34356" xr:uid="{00000000-0005-0000-0000-0000CA8E0000}"/>
    <cellStyle name="40% - Accent5 51 7" xfId="23264" xr:uid="{00000000-0005-0000-0000-0000CB8E0000}"/>
    <cellStyle name="40% - Accent5 52" xfId="994" xr:uid="{00000000-0005-0000-0000-0000CC8E0000}"/>
    <cellStyle name="40% - Accent5 52 2" xfId="1931" xr:uid="{00000000-0005-0000-0000-0000CD8E0000}"/>
    <cellStyle name="40% - Accent5 52 2 2" xfId="3742" xr:uid="{00000000-0005-0000-0000-0000CE8E0000}"/>
    <cellStyle name="40% - Accent5 52 2 2 2" xfId="8325" xr:uid="{00000000-0005-0000-0000-0000CF8E0000}"/>
    <cellStyle name="40% - Accent5 52 2 2 2 2" xfId="19422" xr:uid="{00000000-0005-0000-0000-0000D08E0000}"/>
    <cellStyle name="40% - Accent5 52 2 2 2 2 2" xfId="41686" xr:uid="{00000000-0005-0000-0000-0000D18E0000}"/>
    <cellStyle name="40% - Accent5 52 2 2 2 3" xfId="30594" xr:uid="{00000000-0005-0000-0000-0000D28E0000}"/>
    <cellStyle name="40% - Accent5 52 2 2 3" xfId="14839" xr:uid="{00000000-0005-0000-0000-0000D38E0000}"/>
    <cellStyle name="40% - Accent5 52 2 2 3 2" xfId="37104" xr:uid="{00000000-0005-0000-0000-0000D48E0000}"/>
    <cellStyle name="40% - Accent5 52 2 2 4" xfId="26012" xr:uid="{00000000-0005-0000-0000-0000D58E0000}"/>
    <cellStyle name="40% - Accent5 52 2 3" xfId="6516" xr:uid="{00000000-0005-0000-0000-0000D68E0000}"/>
    <cellStyle name="40% - Accent5 52 2 3 2" xfId="17613" xr:uid="{00000000-0005-0000-0000-0000D78E0000}"/>
    <cellStyle name="40% - Accent5 52 2 3 2 2" xfId="39877" xr:uid="{00000000-0005-0000-0000-0000D88E0000}"/>
    <cellStyle name="40% - Accent5 52 2 3 3" xfId="28785" xr:uid="{00000000-0005-0000-0000-0000D98E0000}"/>
    <cellStyle name="40% - Accent5 52 2 4" xfId="13029" xr:uid="{00000000-0005-0000-0000-0000DA8E0000}"/>
    <cellStyle name="40% - Accent5 52 2 4 2" xfId="35294" xr:uid="{00000000-0005-0000-0000-0000DB8E0000}"/>
    <cellStyle name="40% - Accent5 52 2 5" xfId="24202" xr:uid="{00000000-0005-0000-0000-0000DC8E0000}"/>
    <cellStyle name="40% - Accent5 52 3" xfId="4666" xr:uid="{00000000-0005-0000-0000-0000DD8E0000}"/>
    <cellStyle name="40% - Accent5 52 3 2" xfId="9249" xr:uid="{00000000-0005-0000-0000-0000DE8E0000}"/>
    <cellStyle name="40% - Accent5 52 3 2 2" xfId="20346" xr:uid="{00000000-0005-0000-0000-0000DF8E0000}"/>
    <cellStyle name="40% - Accent5 52 3 2 2 2" xfId="42610" xr:uid="{00000000-0005-0000-0000-0000E08E0000}"/>
    <cellStyle name="40% - Accent5 52 3 2 3" xfId="31518" xr:uid="{00000000-0005-0000-0000-0000E18E0000}"/>
    <cellStyle name="40% - Accent5 52 3 3" xfId="15763" xr:uid="{00000000-0005-0000-0000-0000E28E0000}"/>
    <cellStyle name="40% - Accent5 52 3 3 2" xfId="38028" xr:uid="{00000000-0005-0000-0000-0000E38E0000}"/>
    <cellStyle name="40% - Accent5 52 3 4" xfId="26936" xr:uid="{00000000-0005-0000-0000-0000E48E0000}"/>
    <cellStyle name="40% - Accent5 52 4" xfId="2857" xr:uid="{00000000-0005-0000-0000-0000E58E0000}"/>
    <cellStyle name="40% - Accent5 52 4 2" xfId="7440" xr:uid="{00000000-0005-0000-0000-0000E68E0000}"/>
    <cellStyle name="40% - Accent5 52 4 2 2" xfId="18537" xr:uid="{00000000-0005-0000-0000-0000E78E0000}"/>
    <cellStyle name="40% - Accent5 52 4 2 2 2" xfId="40801" xr:uid="{00000000-0005-0000-0000-0000E88E0000}"/>
    <cellStyle name="40% - Accent5 52 4 2 3" xfId="29709" xr:uid="{00000000-0005-0000-0000-0000E98E0000}"/>
    <cellStyle name="40% - Accent5 52 4 3" xfId="13954" xr:uid="{00000000-0005-0000-0000-0000EA8E0000}"/>
    <cellStyle name="40% - Accent5 52 4 3 2" xfId="36219" xr:uid="{00000000-0005-0000-0000-0000EB8E0000}"/>
    <cellStyle name="40% - Accent5 52 4 4" xfId="25127" xr:uid="{00000000-0005-0000-0000-0000EC8E0000}"/>
    <cellStyle name="40% - Accent5 52 5" xfId="5591" xr:uid="{00000000-0005-0000-0000-0000ED8E0000}"/>
    <cellStyle name="40% - Accent5 52 5 2" xfId="16688" xr:uid="{00000000-0005-0000-0000-0000EE8E0000}"/>
    <cellStyle name="40% - Accent5 52 5 2 2" xfId="38952" xr:uid="{00000000-0005-0000-0000-0000EF8E0000}"/>
    <cellStyle name="40% - Accent5 52 5 3" xfId="27860" xr:uid="{00000000-0005-0000-0000-0000F08E0000}"/>
    <cellStyle name="40% - Accent5 52 6" xfId="12103" xr:uid="{00000000-0005-0000-0000-0000F18E0000}"/>
    <cellStyle name="40% - Accent5 52 6 2" xfId="34369" xr:uid="{00000000-0005-0000-0000-0000F28E0000}"/>
    <cellStyle name="40% - Accent5 52 7" xfId="23277" xr:uid="{00000000-0005-0000-0000-0000F38E0000}"/>
    <cellStyle name="40% - Accent5 53" xfId="1007" xr:uid="{00000000-0005-0000-0000-0000F48E0000}"/>
    <cellStyle name="40% - Accent5 53 2" xfId="1944" xr:uid="{00000000-0005-0000-0000-0000F58E0000}"/>
    <cellStyle name="40% - Accent5 53 2 2" xfId="3755" xr:uid="{00000000-0005-0000-0000-0000F68E0000}"/>
    <cellStyle name="40% - Accent5 53 2 2 2" xfId="8338" xr:uid="{00000000-0005-0000-0000-0000F78E0000}"/>
    <cellStyle name="40% - Accent5 53 2 2 2 2" xfId="19435" xr:uid="{00000000-0005-0000-0000-0000F88E0000}"/>
    <cellStyle name="40% - Accent5 53 2 2 2 2 2" xfId="41699" xr:uid="{00000000-0005-0000-0000-0000F98E0000}"/>
    <cellStyle name="40% - Accent5 53 2 2 2 3" xfId="30607" xr:uid="{00000000-0005-0000-0000-0000FA8E0000}"/>
    <cellStyle name="40% - Accent5 53 2 2 3" xfId="14852" xr:uid="{00000000-0005-0000-0000-0000FB8E0000}"/>
    <cellStyle name="40% - Accent5 53 2 2 3 2" xfId="37117" xr:uid="{00000000-0005-0000-0000-0000FC8E0000}"/>
    <cellStyle name="40% - Accent5 53 2 2 4" xfId="26025" xr:uid="{00000000-0005-0000-0000-0000FD8E0000}"/>
    <cellStyle name="40% - Accent5 53 2 3" xfId="6529" xr:uid="{00000000-0005-0000-0000-0000FE8E0000}"/>
    <cellStyle name="40% - Accent5 53 2 3 2" xfId="17626" xr:uid="{00000000-0005-0000-0000-0000FF8E0000}"/>
    <cellStyle name="40% - Accent5 53 2 3 2 2" xfId="39890" xr:uid="{00000000-0005-0000-0000-0000008F0000}"/>
    <cellStyle name="40% - Accent5 53 2 3 3" xfId="28798" xr:uid="{00000000-0005-0000-0000-0000018F0000}"/>
    <cellStyle name="40% - Accent5 53 2 4" xfId="13042" xr:uid="{00000000-0005-0000-0000-0000028F0000}"/>
    <cellStyle name="40% - Accent5 53 2 4 2" xfId="35307" xr:uid="{00000000-0005-0000-0000-0000038F0000}"/>
    <cellStyle name="40% - Accent5 53 2 5" xfId="24215" xr:uid="{00000000-0005-0000-0000-0000048F0000}"/>
    <cellStyle name="40% - Accent5 53 3" xfId="4679" xr:uid="{00000000-0005-0000-0000-0000058F0000}"/>
    <cellStyle name="40% - Accent5 53 3 2" xfId="9262" xr:uid="{00000000-0005-0000-0000-0000068F0000}"/>
    <cellStyle name="40% - Accent5 53 3 2 2" xfId="20359" xr:uid="{00000000-0005-0000-0000-0000078F0000}"/>
    <cellStyle name="40% - Accent5 53 3 2 2 2" xfId="42623" xr:uid="{00000000-0005-0000-0000-0000088F0000}"/>
    <cellStyle name="40% - Accent5 53 3 2 3" xfId="31531" xr:uid="{00000000-0005-0000-0000-0000098F0000}"/>
    <cellStyle name="40% - Accent5 53 3 3" xfId="15776" xr:uid="{00000000-0005-0000-0000-00000A8F0000}"/>
    <cellStyle name="40% - Accent5 53 3 3 2" xfId="38041" xr:uid="{00000000-0005-0000-0000-00000B8F0000}"/>
    <cellStyle name="40% - Accent5 53 3 4" xfId="26949" xr:uid="{00000000-0005-0000-0000-00000C8F0000}"/>
    <cellStyle name="40% - Accent5 53 4" xfId="2870" xr:uid="{00000000-0005-0000-0000-00000D8F0000}"/>
    <cellStyle name="40% - Accent5 53 4 2" xfId="7453" xr:uid="{00000000-0005-0000-0000-00000E8F0000}"/>
    <cellStyle name="40% - Accent5 53 4 2 2" xfId="18550" xr:uid="{00000000-0005-0000-0000-00000F8F0000}"/>
    <cellStyle name="40% - Accent5 53 4 2 2 2" xfId="40814" xr:uid="{00000000-0005-0000-0000-0000108F0000}"/>
    <cellStyle name="40% - Accent5 53 4 2 3" xfId="29722" xr:uid="{00000000-0005-0000-0000-0000118F0000}"/>
    <cellStyle name="40% - Accent5 53 4 3" xfId="13967" xr:uid="{00000000-0005-0000-0000-0000128F0000}"/>
    <cellStyle name="40% - Accent5 53 4 3 2" xfId="36232" xr:uid="{00000000-0005-0000-0000-0000138F0000}"/>
    <cellStyle name="40% - Accent5 53 4 4" xfId="25140" xr:uid="{00000000-0005-0000-0000-0000148F0000}"/>
    <cellStyle name="40% - Accent5 53 5" xfId="5604" xr:uid="{00000000-0005-0000-0000-0000158F0000}"/>
    <cellStyle name="40% - Accent5 53 5 2" xfId="16701" xr:uid="{00000000-0005-0000-0000-0000168F0000}"/>
    <cellStyle name="40% - Accent5 53 5 2 2" xfId="38965" xr:uid="{00000000-0005-0000-0000-0000178F0000}"/>
    <cellStyle name="40% - Accent5 53 5 3" xfId="27873" xr:uid="{00000000-0005-0000-0000-0000188F0000}"/>
    <cellStyle name="40% - Accent5 53 6" xfId="12116" xr:uid="{00000000-0005-0000-0000-0000198F0000}"/>
    <cellStyle name="40% - Accent5 53 6 2" xfId="34382" xr:uid="{00000000-0005-0000-0000-00001A8F0000}"/>
    <cellStyle name="40% - Accent5 53 7" xfId="23290" xr:uid="{00000000-0005-0000-0000-00001B8F0000}"/>
    <cellStyle name="40% - Accent5 54" xfId="1020" xr:uid="{00000000-0005-0000-0000-00001C8F0000}"/>
    <cellStyle name="40% - Accent5 54 2" xfId="1957" xr:uid="{00000000-0005-0000-0000-00001D8F0000}"/>
    <cellStyle name="40% - Accent5 54 2 2" xfId="3768" xr:uid="{00000000-0005-0000-0000-00001E8F0000}"/>
    <cellStyle name="40% - Accent5 54 2 2 2" xfId="8351" xr:uid="{00000000-0005-0000-0000-00001F8F0000}"/>
    <cellStyle name="40% - Accent5 54 2 2 2 2" xfId="19448" xr:uid="{00000000-0005-0000-0000-0000208F0000}"/>
    <cellStyle name="40% - Accent5 54 2 2 2 2 2" xfId="41712" xr:uid="{00000000-0005-0000-0000-0000218F0000}"/>
    <cellStyle name="40% - Accent5 54 2 2 2 3" xfId="30620" xr:uid="{00000000-0005-0000-0000-0000228F0000}"/>
    <cellStyle name="40% - Accent5 54 2 2 3" xfId="14865" xr:uid="{00000000-0005-0000-0000-0000238F0000}"/>
    <cellStyle name="40% - Accent5 54 2 2 3 2" xfId="37130" xr:uid="{00000000-0005-0000-0000-0000248F0000}"/>
    <cellStyle name="40% - Accent5 54 2 2 4" xfId="26038" xr:uid="{00000000-0005-0000-0000-0000258F0000}"/>
    <cellStyle name="40% - Accent5 54 2 3" xfId="6542" xr:uid="{00000000-0005-0000-0000-0000268F0000}"/>
    <cellStyle name="40% - Accent5 54 2 3 2" xfId="17639" xr:uid="{00000000-0005-0000-0000-0000278F0000}"/>
    <cellStyle name="40% - Accent5 54 2 3 2 2" xfId="39903" xr:uid="{00000000-0005-0000-0000-0000288F0000}"/>
    <cellStyle name="40% - Accent5 54 2 3 3" xfId="28811" xr:uid="{00000000-0005-0000-0000-0000298F0000}"/>
    <cellStyle name="40% - Accent5 54 2 4" xfId="13055" xr:uid="{00000000-0005-0000-0000-00002A8F0000}"/>
    <cellStyle name="40% - Accent5 54 2 4 2" xfId="35320" xr:uid="{00000000-0005-0000-0000-00002B8F0000}"/>
    <cellStyle name="40% - Accent5 54 2 5" xfId="24228" xr:uid="{00000000-0005-0000-0000-00002C8F0000}"/>
    <cellStyle name="40% - Accent5 54 3" xfId="4692" xr:uid="{00000000-0005-0000-0000-00002D8F0000}"/>
    <cellStyle name="40% - Accent5 54 3 2" xfId="9275" xr:uid="{00000000-0005-0000-0000-00002E8F0000}"/>
    <cellStyle name="40% - Accent5 54 3 2 2" xfId="20372" xr:uid="{00000000-0005-0000-0000-00002F8F0000}"/>
    <cellStyle name="40% - Accent5 54 3 2 2 2" xfId="42636" xr:uid="{00000000-0005-0000-0000-0000308F0000}"/>
    <cellStyle name="40% - Accent5 54 3 2 3" xfId="31544" xr:uid="{00000000-0005-0000-0000-0000318F0000}"/>
    <cellStyle name="40% - Accent5 54 3 3" xfId="15789" xr:uid="{00000000-0005-0000-0000-0000328F0000}"/>
    <cellStyle name="40% - Accent5 54 3 3 2" xfId="38054" xr:uid="{00000000-0005-0000-0000-0000338F0000}"/>
    <cellStyle name="40% - Accent5 54 3 4" xfId="26962" xr:uid="{00000000-0005-0000-0000-0000348F0000}"/>
    <cellStyle name="40% - Accent5 54 4" xfId="2883" xr:uid="{00000000-0005-0000-0000-0000358F0000}"/>
    <cellStyle name="40% - Accent5 54 4 2" xfId="7466" xr:uid="{00000000-0005-0000-0000-0000368F0000}"/>
    <cellStyle name="40% - Accent5 54 4 2 2" xfId="18563" xr:uid="{00000000-0005-0000-0000-0000378F0000}"/>
    <cellStyle name="40% - Accent5 54 4 2 2 2" xfId="40827" xr:uid="{00000000-0005-0000-0000-0000388F0000}"/>
    <cellStyle name="40% - Accent5 54 4 2 3" xfId="29735" xr:uid="{00000000-0005-0000-0000-0000398F0000}"/>
    <cellStyle name="40% - Accent5 54 4 3" xfId="13980" xr:uid="{00000000-0005-0000-0000-00003A8F0000}"/>
    <cellStyle name="40% - Accent5 54 4 3 2" xfId="36245" xr:uid="{00000000-0005-0000-0000-00003B8F0000}"/>
    <cellStyle name="40% - Accent5 54 4 4" xfId="25153" xr:uid="{00000000-0005-0000-0000-00003C8F0000}"/>
    <cellStyle name="40% - Accent5 54 5" xfId="5617" xr:uid="{00000000-0005-0000-0000-00003D8F0000}"/>
    <cellStyle name="40% - Accent5 54 5 2" xfId="16714" xr:uid="{00000000-0005-0000-0000-00003E8F0000}"/>
    <cellStyle name="40% - Accent5 54 5 2 2" xfId="38978" xr:uid="{00000000-0005-0000-0000-00003F8F0000}"/>
    <cellStyle name="40% - Accent5 54 5 3" xfId="27886" xr:uid="{00000000-0005-0000-0000-0000408F0000}"/>
    <cellStyle name="40% - Accent5 54 6" xfId="12129" xr:uid="{00000000-0005-0000-0000-0000418F0000}"/>
    <cellStyle name="40% - Accent5 54 6 2" xfId="34395" xr:uid="{00000000-0005-0000-0000-0000428F0000}"/>
    <cellStyle name="40% - Accent5 54 7" xfId="23303" xr:uid="{00000000-0005-0000-0000-0000438F0000}"/>
    <cellStyle name="40% - Accent5 55" xfId="1033" xr:uid="{00000000-0005-0000-0000-0000448F0000}"/>
    <cellStyle name="40% - Accent5 55 2" xfId="1970" xr:uid="{00000000-0005-0000-0000-0000458F0000}"/>
    <cellStyle name="40% - Accent5 55 2 2" xfId="3781" xr:uid="{00000000-0005-0000-0000-0000468F0000}"/>
    <cellStyle name="40% - Accent5 55 2 2 2" xfId="8364" xr:uid="{00000000-0005-0000-0000-0000478F0000}"/>
    <cellStyle name="40% - Accent5 55 2 2 2 2" xfId="19461" xr:uid="{00000000-0005-0000-0000-0000488F0000}"/>
    <cellStyle name="40% - Accent5 55 2 2 2 2 2" xfId="41725" xr:uid="{00000000-0005-0000-0000-0000498F0000}"/>
    <cellStyle name="40% - Accent5 55 2 2 2 3" xfId="30633" xr:uid="{00000000-0005-0000-0000-00004A8F0000}"/>
    <cellStyle name="40% - Accent5 55 2 2 3" xfId="14878" xr:uid="{00000000-0005-0000-0000-00004B8F0000}"/>
    <cellStyle name="40% - Accent5 55 2 2 3 2" xfId="37143" xr:uid="{00000000-0005-0000-0000-00004C8F0000}"/>
    <cellStyle name="40% - Accent5 55 2 2 4" xfId="26051" xr:uid="{00000000-0005-0000-0000-00004D8F0000}"/>
    <cellStyle name="40% - Accent5 55 2 3" xfId="6555" xr:uid="{00000000-0005-0000-0000-00004E8F0000}"/>
    <cellStyle name="40% - Accent5 55 2 3 2" xfId="17652" xr:uid="{00000000-0005-0000-0000-00004F8F0000}"/>
    <cellStyle name="40% - Accent5 55 2 3 2 2" xfId="39916" xr:uid="{00000000-0005-0000-0000-0000508F0000}"/>
    <cellStyle name="40% - Accent5 55 2 3 3" xfId="28824" xr:uid="{00000000-0005-0000-0000-0000518F0000}"/>
    <cellStyle name="40% - Accent5 55 2 4" xfId="13068" xr:uid="{00000000-0005-0000-0000-0000528F0000}"/>
    <cellStyle name="40% - Accent5 55 2 4 2" xfId="35333" xr:uid="{00000000-0005-0000-0000-0000538F0000}"/>
    <cellStyle name="40% - Accent5 55 2 5" xfId="24241" xr:uid="{00000000-0005-0000-0000-0000548F0000}"/>
    <cellStyle name="40% - Accent5 55 3" xfId="4705" xr:uid="{00000000-0005-0000-0000-0000558F0000}"/>
    <cellStyle name="40% - Accent5 55 3 2" xfId="9288" xr:uid="{00000000-0005-0000-0000-0000568F0000}"/>
    <cellStyle name="40% - Accent5 55 3 2 2" xfId="20385" xr:uid="{00000000-0005-0000-0000-0000578F0000}"/>
    <cellStyle name="40% - Accent5 55 3 2 2 2" xfId="42649" xr:uid="{00000000-0005-0000-0000-0000588F0000}"/>
    <cellStyle name="40% - Accent5 55 3 2 3" xfId="31557" xr:uid="{00000000-0005-0000-0000-0000598F0000}"/>
    <cellStyle name="40% - Accent5 55 3 3" xfId="15802" xr:uid="{00000000-0005-0000-0000-00005A8F0000}"/>
    <cellStyle name="40% - Accent5 55 3 3 2" xfId="38067" xr:uid="{00000000-0005-0000-0000-00005B8F0000}"/>
    <cellStyle name="40% - Accent5 55 3 4" xfId="26975" xr:uid="{00000000-0005-0000-0000-00005C8F0000}"/>
    <cellStyle name="40% - Accent5 55 4" xfId="2896" xr:uid="{00000000-0005-0000-0000-00005D8F0000}"/>
    <cellStyle name="40% - Accent5 55 4 2" xfId="7479" xr:uid="{00000000-0005-0000-0000-00005E8F0000}"/>
    <cellStyle name="40% - Accent5 55 4 2 2" xfId="18576" xr:uid="{00000000-0005-0000-0000-00005F8F0000}"/>
    <cellStyle name="40% - Accent5 55 4 2 2 2" xfId="40840" xr:uid="{00000000-0005-0000-0000-0000608F0000}"/>
    <cellStyle name="40% - Accent5 55 4 2 3" xfId="29748" xr:uid="{00000000-0005-0000-0000-0000618F0000}"/>
    <cellStyle name="40% - Accent5 55 4 3" xfId="13993" xr:uid="{00000000-0005-0000-0000-0000628F0000}"/>
    <cellStyle name="40% - Accent5 55 4 3 2" xfId="36258" xr:uid="{00000000-0005-0000-0000-0000638F0000}"/>
    <cellStyle name="40% - Accent5 55 4 4" xfId="25166" xr:uid="{00000000-0005-0000-0000-0000648F0000}"/>
    <cellStyle name="40% - Accent5 55 5" xfId="5630" xr:uid="{00000000-0005-0000-0000-0000658F0000}"/>
    <cellStyle name="40% - Accent5 55 5 2" xfId="16727" xr:uid="{00000000-0005-0000-0000-0000668F0000}"/>
    <cellStyle name="40% - Accent5 55 5 2 2" xfId="38991" xr:uid="{00000000-0005-0000-0000-0000678F0000}"/>
    <cellStyle name="40% - Accent5 55 5 3" xfId="27899" xr:uid="{00000000-0005-0000-0000-0000688F0000}"/>
    <cellStyle name="40% - Accent5 55 6" xfId="12142" xr:uid="{00000000-0005-0000-0000-0000698F0000}"/>
    <cellStyle name="40% - Accent5 55 6 2" xfId="34408" xr:uid="{00000000-0005-0000-0000-00006A8F0000}"/>
    <cellStyle name="40% - Accent5 55 7" xfId="23316" xr:uid="{00000000-0005-0000-0000-00006B8F0000}"/>
    <cellStyle name="40% - Accent5 56" xfId="1046" xr:uid="{00000000-0005-0000-0000-00006C8F0000}"/>
    <cellStyle name="40% - Accent5 56 2" xfId="1983" xr:uid="{00000000-0005-0000-0000-00006D8F0000}"/>
    <cellStyle name="40% - Accent5 56 2 2" xfId="3794" xr:uid="{00000000-0005-0000-0000-00006E8F0000}"/>
    <cellStyle name="40% - Accent5 56 2 2 2" xfId="8377" xr:uid="{00000000-0005-0000-0000-00006F8F0000}"/>
    <cellStyle name="40% - Accent5 56 2 2 2 2" xfId="19474" xr:uid="{00000000-0005-0000-0000-0000708F0000}"/>
    <cellStyle name="40% - Accent5 56 2 2 2 2 2" xfId="41738" xr:uid="{00000000-0005-0000-0000-0000718F0000}"/>
    <cellStyle name="40% - Accent5 56 2 2 2 3" xfId="30646" xr:uid="{00000000-0005-0000-0000-0000728F0000}"/>
    <cellStyle name="40% - Accent5 56 2 2 3" xfId="14891" xr:uid="{00000000-0005-0000-0000-0000738F0000}"/>
    <cellStyle name="40% - Accent5 56 2 2 3 2" xfId="37156" xr:uid="{00000000-0005-0000-0000-0000748F0000}"/>
    <cellStyle name="40% - Accent5 56 2 2 4" xfId="26064" xr:uid="{00000000-0005-0000-0000-0000758F0000}"/>
    <cellStyle name="40% - Accent5 56 2 3" xfId="6568" xr:uid="{00000000-0005-0000-0000-0000768F0000}"/>
    <cellStyle name="40% - Accent5 56 2 3 2" xfId="17665" xr:uid="{00000000-0005-0000-0000-0000778F0000}"/>
    <cellStyle name="40% - Accent5 56 2 3 2 2" xfId="39929" xr:uid="{00000000-0005-0000-0000-0000788F0000}"/>
    <cellStyle name="40% - Accent5 56 2 3 3" xfId="28837" xr:uid="{00000000-0005-0000-0000-0000798F0000}"/>
    <cellStyle name="40% - Accent5 56 2 4" xfId="13081" xr:uid="{00000000-0005-0000-0000-00007A8F0000}"/>
    <cellStyle name="40% - Accent5 56 2 4 2" xfId="35346" xr:uid="{00000000-0005-0000-0000-00007B8F0000}"/>
    <cellStyle name="40% - Accent5 56 2 5" xfId="24254" xr:uid="{00000000-0005-0000-0000-00007C8F0000}"/>
    <cellStyle name="40% - Accent5 56 3" xfId="4718" xr:uid="{00000000-0005-0000-0000-00007D8F0000}"/>
    <cellStyle name="40% - Accent5 56 3 2" xfId="9301" xr:uid="{00000000-0005-0000-0000-00007E8F0000}"/>
    <cellStyle name="40% - Accent5 56 3 2 2" xfId="20398" xr:uid="{00000000-0005-0000-0000-00007F8F0000}"/>
    <cellStyle name="40% - Accent5 56 3 2 2 2" xfId="42662" xr:uid="{00000000-0005-0000-0000-0000808F0000}"/>
    <cellStyle name="40% - Accent5 56 3 2 3" xfId="31570" xr:uid="{00000000-0005-0000-0000-0000818F0000}"/>
    <cellStyle name="40% - Accent5 56 3 3" xfId="15815" xr:uid="{00000000-0005-0000-0000-0000828F0000}"/>
    <cellStyle name="40% - Accent5 56 3 3 2" xfId="38080" xr:uid="{00000000-0005-0000-0000-0000838F0000}"/>
    <cellStyle name="40% - Accent5 56 3 4" xfId="26988" xr:uid="{00000000-0005-0000-0000-0000848F0000}"/>
    <cellStyle name="40% - Accent5 56 4" xfId="2909" xr:uid="{00000000-0005-0000-0000-0000858F0000}"/>
    <cellStyle name="40% - Accent5 56 4 2" xfId="7492" xr:uid="{00000000-0005-0000-0000-0000868F0000}"/>
    <cellStyle name="40% - Accent5 56 4 2 2" xfId="18589" xr:uid="{00000000-0005-0000-0000-0000878F0000}"/>
    <cellStyle name="40% - Accent5 56 4 2 2 2" xfId="40853" xr:uid="{00000000-0005-0000-0000-0000888F0000}"/>
    <cellStyle name="40% - Accent5 56 4 2 3" xfId="29761" xr:uid="{00000000-0005-0000-0000-0000898F0000}"/>
    <cellStyle name="40% - Accent5 56 4 3" xfId="14006" xr:uid="{00000000-0005-0000-0000-00008A8F0000}"/>
    <cellStyle name="40% - Accent5 56 4 3 2" xfId="36271" xr:uid="{00000000-0005-0000-0000-00008B8F0000}"/>
    <cellStyle name="40% - Accent5 56 4 4" xfId="25179" xr:uid="{00000000-0005-0000-0000-00008C8F0000}"/>
    <cellStyle name="40% - Accent5 56 5" xfId="5643" xr:uid="{00000000-0005-0000-0000-00008D8F0000}"/>
    <cellStyle name="40% - Accent5 56 5 2" xfId="16740" xr:uid="{00000000-0005-0000-0000-00008E8F0000}"/>
    <cellStyle name="40% - Accent5 56 5 2 2" xfId="39004" xr:uid="{00000000-0005-0000-0000-00008F8F0000}"/>
    <cellStyle name="40% - Accent5 56 5 3" xfId="27912" xr:uid="{00000000-0005-0000-0000-0000908F0000}"/>
    <cellStyle name="40% - Accent5 56 6" xfId="12155" xr:uid="{00000000-0005-0000-0000-0000918F0000}"/>
    <cellStyle name="40% - Accent5 56 6 2" xfId="34421" xr:uid="{00000000-0005-0000-0000-0000928F0000}"/>
    <cellStyle name="40% - Accent5 56 7" xfId="23329" xr:uid="{00000000-0005-0000-0000-0000938F0000}"/>
    <cellStyle name="40% - Accent5 57" xfId="1059" xr:uid="{00000000-0005-0000-0000-0000948F0000}"/>
    <cellStyle name="40% - Accent5 57 2" xfId="1996" xr:uid="{00000000-0005-0000-0000-0000958F0000}"/>
    <cellStyle name="40% - Accent5 57 2 2" xfId="3807" xr:uid="{00000000-0005-0000-0000-0000968F0000}"/>
    <cellStyle name="40% - Accent5 57 2 2 2" xfId="8390" xr:uid="{00000000-0005-0000-0000-0000978F0000}"/>
    <cellStyle name="40% - Accent5 57 2 2 2 2" xfId="19487" xr:uid="{00000000-0005-0000-0000-0000988F0000}"/>
    <cellStyle name="40% - Accent5 57 2 2 2 2 2" xfId="41751" xr:uid="{00000000-0005-0000-0000-0000998F0000}"/>
    <cellStyle name="40% - Accent5 57 2 2 2 3" xfId="30659" xr:uid="{00000000-0005-0000-0000-00009A8F0000}"/>
    <cellStyle name="40% - Accent5 57 2 2 3" xfId="14904" xr:uid="{00000000-0005-0000-0000-00009B8F0000}"/>
    <cellStyle name="40% - Accent5 57 2 2 3 2" xfId="37169" xr:uid="{00000000-0005-0000-0000-00009C8F0000}"/>
    <cellStyle name="40% - Accent5 57 2 2 4" xfId="26077" xr:uid="{00000000-0005-0000-0000-00009D8F0000}"/>
    <cellStyle name="40% - Accent5 57 2 3" xfId="6581" xr:uid="{00000000-0005-0000-0000-00009E8F0000}"/>
    <cellStyle name="40% - Accent5 57 2 3 2" xfId="17678" xr:uid="{00000000-0005-0000-0000-00009F8F0000}"/>
    <cellStyle name="40% - Accent5 57 2 3 2 2" xfId="39942" xr:uid="{00000000-0005-0000-0000-0000A08F0000}"/>
    <cellStyle name="40% - Accent5 57 2 3 3" xfId="28850" xr:uid="{00000000-0005-0000-0000-0000A18F0000}"/>
    <cellStyle name="40% - Accent5 57 2 4" xfId="13094" xr:uid="{00000000-0005-0000-0000-0000A28F0000}"/>
    <cellStyle name="40% - Accent5 57 2 4 2" xfId="35359" xr:uid="{00000000-0005-0000-0000-0000A38F0000}"/>
    <cellStyle name="40% - Accent5 57 2 5" xfId="24267" xr:uid="{00000000-0005-0000-0000-0000A48F0000}"/>
    <cellStyle name="40% - Accent5 57 3" xfId="4731" xr:uid="{00000000-0005-0000-0000-0000A58F0000}"/>
    <cellStyle name="40% - Accent5 57 3 2" xfId="9314" xr:uid="{00000000-0005-0000-0000-0000A68F0000}"/>
    <cellStyle name="40% - Accent5 57 3 2 2" xfId="20411" xr:uid="{00000000-0005-0000-0000-0000A78F0000}"/>
    <cellStyle name="40% - Accent5 57 3 2 2 2" xfId="42675" xr:uid="{00000000-0005-0000-0000-0000A88F0000}"/>
    <cellStyle name="40% - Accent5 57 3 2 3" xfId="31583" xr:uid="{00000000-0005-0000-0000-0000A98F0000}"/>
    <cellStyle name="40% - Accent5 57 3 3" xfId="15828" xr:uid="{00000000-0005-0000-0000-0000AA8F0000}"/>
    <cellStyle name="40% - Accent5 57 3 3 2" xfId="38093" xr:uid="{00000000-0005-0000-0000-0000AB8F0000}"/>
    <cellStyle name="40% - Accent5 57 3 4" xfId="27001" xr:uid="{00000000-0005-0000-0000-0000AC8F0000}"/>
    <cellStyle name="40% - Accent5 57 4" xfId="2922" xr:uid="{00000000-0005-0000-0000-0000AD8F0000}"/>
    <cellStyle name="40% - Accent5 57 4 2" xfId="7505" xr:uid="{00000000-0005-0000-0000-0000AE8F0000}"/>
    <cellStyle name="40% - Accent5 57 4 2 2" xfId="18602" xr:uid="{00000000-0005-0000-0000-0000AF8F0000}"/>
    <cellStyle name="40% - Accent5 57 4 2 2 2" xfId="40866" xr:uid="{00000000-0005-0000-0000-0000B08F0000}"/>
    <cellStyle name="40% - Accent5 57 4 2 3" xfId="29774" xr:uid="{00000000-0005-0000-0000-0000B18F0000}"/>
    <cellStyle name="40% - Accent5 57 4 3" xfId="14019" xr:uid="{00000000-0005-0000-0000-0000B28F0000}"/>
    <cellStyle name="40% - Accent5 57 4 3 2" xfId="36284" xr:uid="{00000000-0005-0000-0000-0000B38F0000}"/>
    <cellStyle name="40% - Accent5 57 4 4" xfId="25192" xr:uid="{00000000-0005-0000-0000-0000B48F0000}"/>
    <cellStyle name="40% - Accent5 57 5" xfId="5656" xr:uid="{00000000-0005-0000-0000-0000B58F0000}"/>
    <cellStyle name="40% - Accent5 57 5 2" xfId="16753" xr:uid="{00000000-0005-0000-0000-0000B68F0000}"/>
    <cellStyle name="40% - Accent5 57 5 2 2" xfId="39017" xr:uid="{00000000-0005-0000-0000-0000B78F0000}"/>
    <cellStyle name="40% - Accent5 57 5 3" xfId="27925" xr:uid="{00000000-0005-0000-0000-0000B88F0000}"/>
    <cellStyle name="40% - Accent5 57 6" xfId="12168" xr:uid="{00000000-0005-0000-0000-0000B98F0000}"/>
    <cellStyle name="40% - Accent5 57 6 2" xfId="34434" xr:uid="{00000000-0005-0000-0000-0000BA8F0000}"/>
    <cellStyle name="40% - Accent5 57 7" xfId="23342" xr:uid="{00000000-0005-0000-0000-0000BB8F0000}"/>
    <cellStyle name="40% - Accent5 58" xfId="1072" xr:uid="{00000000-0005-0000-0000-0000BC8F0000}"/>
    <cellStyle name="40% - Accent5 58 2" xfId="2009" xr:uid="{00000000-0005-0000-0000-0000BD8F0000}"/>
    <cellStyle name="40% - Accent5 58 2 2" xfId="3820" xr:uid="{00000000-0005-0000-0000-0000BE8F0000}"/>
    <cellStyle name="40% - Accent5 58 2 2 2" xfId="8403" xr:uid="{00000000-0005-0000-0000-0000BF8F0000}"/>
    <cellStyle name="40% - Accent5 58 2 2 2 2" xfId="19500" xr:uid="{00000000-0005-0000-0000-0000C08F0000}"/>
    <cellStyle name="40% - Accent5 58 2 2 2 2 2" xfId="41764" xr:uid="{00000000-0005-0000-0000-0000C18F0000}"/>
    <cellStyle name="40% - Accent5 58 2 2 2 3" xfId="30672" xr:uid="{00000000-0005-0000-0000-0000C28F0000}"/>
    <cellStyle name="40% - Accent5 58 2 2 3" xfId="14917" xr:uid="{00000000-0005-0000-0000-0000C38F0000}"/>
    <cellStyle name="40% - Accent5 58 2 2 3 2" xfId="37182" xr:uid="{00000000-0005-0000-0000-0000C48F0000}"/>
    <cellStyle name="40% - Accent5 58 2 2 4" xfId="26090" xr:uid="{00000000-0005-0000-0000-0000C58F0000}"/>
    <cellStyle name="40% - Accent5 58 2 3" xfId="6594" xr:uid="{00000000-0005-0000-0000-0000C68F0000}"/>
    <cellStyle name="40% - Accent5 58 2 3 2" xfId="17691" xr:uid="{00000000-0005-0000-0000-0000C78F0000}"/>
    <cellStyle name="40% - Accent5 58 2 3 2 2" xfId="39955" xr:uid="{00000000-0005-0000-0000-0000C88F0000}"/>
    <cellStyle name="40% - Accent5 58 2 3 3" xfId="28863" xr:uid="{00000000-0005-0000-0000-0000C98F0000}"/>
    <cellStyle name="40% - Accent5 58 2 4" xfId="13107" xr:uid="{00000000-0005-0000-0000-0000CA8F0000}"/>
    <cellStyle name="40% - Accent5 58 2 4 2" xfId="35372" xr:uid="{00000000-0005-0000-0000-0000CB8F0000}"/>
    <cellStyle name="40% - Accent5 58 2 5" xfId="24280" xr:uid="{00000000-0005-0000-0000-0000CC8F0000}"/>
    <cellStyle name="40% - Accent5 58 3" xfId="4744" xr:uid="{00000000-0005-0000-0000-0000CD8F0000}"/>
    <cellStyle name="40% - Accent5 58 3 2" xfId="9327" xr:uid="{00000000-0005-0000-0000-0000CE8F0000}"/>
    <cellStyle name="40% - Accent5 58 3 2 2" xfId="20424" xr:uid="{00000000-0005-0000-0000-0000CF8F0000}"/>
    <cellStyle name="40% - Accent5 58 3 2 2 2" xfId="42688" xr:uid="{00000000-0005-0000-0000-0000D08F0000}"/>
    <cellStyle name="40% - Accent5 58 3 2 3" xfId="31596" xr:uid="{00000000-0005-0000-0000-0000D18F0000}"/>
    <cellStyle name="40% - Accent5 58 3 3" xfId="15841" xr:uid="{00000000-0005-0000-0000-0000D28F0000}"/>
    <cellStyle name="40% - Accent5 58 3 3 2" xfId="38106" xr:uid="{00000000-0005-0000-0000-0000D38F0000}"/>
    <cellStyle name="40% - Accent5 58 3 4" xfId="27014" xr:uid="{00000000-0005-0000-0000-0000D48F0000}"/>
    <cellStyle name="40% - Accent5 58 4" xfId="2935" xr:uid="{00000000-0005-0000-0000-0000D58F0000}"/>
    <cellStyle name="40% - Accent5 58 4 2" xfId="7518" xr:uid="{00000000-0005-0000-0000-0000D68F0000}"/>
    <cellStyle name="40% - Accent5 58 4 2 2" xfId="18615" xr:uid="{00000000-0005-0000-0000-0000D78F0000}"/>
    <cellStyle name="40% - Accent5 58 4 2 2 2" xfId="40879" xr:uid="{00000000-0005-0000-0000-0000D88F0000}"/>
    <cellStyle name="40% - Accent5 58 4 2 3" xfId="29787" xr:uid="{00000000-0005-0000-0000-0000D98F0000}"/>
    <cellStyle name="40% - Accent5 58 4 3" xfId="14032" xr:uid="{00000000-0005-0000-0000-0000DA8F0000}"/>
    <cellStyle name="40% - Accent5 58 4 3 2" xfId="36297" xr:uid="{00000000-0005-0000-0000-0000DB8F0000}"/>
    <cellStyle name="40% - Accent5 58 4 4" xfId="25205" xr:uid="{00000000-0005-0000-0000-0000DC8F0000}"/>
    <cellStyle name="40% - Accent5 58 5" xfId="5669" xr:uid="{00000000-0005-0000-0000-0000DD8F0000}"/>
    <cellStyle name="40% - Accent5 58 5 2" xfId="16766" xr:uid="{00000000-0005-0000-0000-0000DE8F0000}"/>
    <cellStyle name="40% - Accent5 58 5 2 2" xfId="39030" xr:uid="{00000000-0005-0000-0000-0000DF8F0000}"/>
    <cellStyle name="40% - Accent5 58 5 3" xfId="27938" xr:uid="{00000000-0005-0000-0000-0000E08F0000}"/>
    <cellStyle name="40% - Accent5 58 6" xfId="12181" xr:uid="{00000000-0005-0000-0000-0000E18F0000}"/>
    <cellStyle name="40% - Accent5 58 6 2" xfId="34447" xr:uid="{00000000-0005-0000-0000-0000E28F0000}"/>
    <cellStyle name="40% - Accent5 58 7" xfId="23355" xr:uid="{00000000-0005-0000-0000-0000E38F0000}"/>
    <cellStyle name="40% - Accent5 59" xfId="1085" xr:uid="{00000000-0005-0000-0000-0000E48F0000}"/>
    <cellStyle name="40% - Accent5 59 2" xfId="2022" xr:uid="{00000000-0005-0000-0000-0000E58F0000}"/>
    <cellStyle name="40% - Accent5 59 2 2" xfId="3833" xr:uid="{00000000-0005-0000-0000-0000E68F0000}"/>
    <cellStyle name="40% - Accent5 59 2 2 2" xfId="8416" xr:uid="{00000000-0005-0000-0000-0000E78F0000}"/>
    <cellStyle name="40% - Accent5 59 2 2 2 2" xfId="19513" xr:uid="{00000000-0005-0000-0000-0000E88F0000}"/>
    <cellStyle name="40% - Accent5 59 2 2 2 2 2" xfId="41777" xr:uid="{00000000-0005-0000-0000-0000E98F0000}"/>
    <cellStyle name="40% - Accent5 59 2 2 2 3" xfId="30685" xr:uid="{00000000-0005-0000-0000-0000EA8F0000}"/>
    <cellStyle name="40% - Accent5 59 2 2 3" xfId="14930" xr:uid="{00000000-0005-0000-0000-0000EB8F0000}"/>
    <cellStyle name="40% - Accent5 59 2 2 3 2" xfId="37195" xr:uid="{00000000-0005-0000-0000-0000EC8F0000}"/>
    <cellStyle name="40% - Accent5 59 2 2 4" xfId="26103" xr:uid="{00000000-0005-0000-0000-0000ED8F0000}"/>
    <cellStyle name="40% - Accent5 59 2 3" xfId="6607" xr:uid="{00000000-0005-0000-0000-0000EE8F0000}"/>
    <cellStyle name="40% - Accent5 59 2 3 2" xfId="17704" xr:uid="{00000000-0005-0000-0000-0000EF8F0000}"/>
    <cellStyle name="40% - Accent5 59 2 3 2 2" xfId="39968" xr:uid="{00000000-0005-0000-0000-0000F08F0000}"/>
    <cellStyle name="40% - Accent5 59 2 3 3" xfId="28876" xr:uid="{00000000-0005-0000-0000-0000F18F0000}"/>
    <cellStyle name="40% - Accent5 59 2 4" xfId="13120" xr:uid="{00000000-0005-0000-0000-0000F28F0000}"/>
    <cellStyle name="40% - Accent5 59 2 4 2" xfId="35385" xr:uid="{00000000-0005-0000-0000-0000F38F0000}"/>
    <cellStyle name="40% - Accent5 59 2 5" xfId="24293" xr:uid="{00000000-0005-0000-0000-0000F48F0000}"/>
    <cellStyle name="40% - Accent5 59 3" xfId="4757" xr:uid="{00000000-0005-0000-0000-0000F58F0000}"/>
    <cellStyle name="40% - Accent5 59 3 2" xfId="9340" xr:uid="{00000000-0005-0000-0000-0000F68F0000}"/>
    <cellStyle name="40% - Accent5 59 3 2 2" xfId="20437" xr:uid="{00000000-0005-0000-0000-0000F78F0000}"/>
    <cellStyle name="40% - Accent5 59 3 2 2 2" xfId="42701" xr:uid="{00000000-0005-0000-0000-0000F88F0000}"/>
    <cellStyle name="40% - Accent5 59 3 2 3" xfId="31609" xr:uid="{00000000-0005-0000-0000-0000F98F0000}"/>
    <cellStyle name="40% - Accent5 59 3 3" xfId="15854" xr:uid="{00000000-0005-0000-0000-0000FA8F0000}"/>
    <cellStyle name="40% - Accent5 59 3 3 2" xfId="38119" xr:uid="{00000000-0005-0000-0000-0000FB8F0000}"/>
    <cellStyle name="40% - Accent5 59 3 4" xfId="27027" xr:uid="{00000000-0005-0000-0000-0000FC8F0000}"/>
    <cellStyle name="40% - Accent5 59 4" xfId="2948" xr:uid="{00000000-0005-0000-0000-0000FD8F0000}"/>
    <cellStyle name="40% - Accent5 59 4 2" xfId="7531" xr:uid="{00000000-0005-0000-0000-0000FE8F0000}"/>
    <cellStyle name="40% - Accent5 59 4 2 2" xfId="18628" xr:uid="{00000000-0005-0000-0000-0000FF8F0000}"/>
    <cellStyle name="40% - Accent5 59 4 2 2 2" xfId="40892" xr:uid="{00000000-0005-0000-0000-000000900000}"/>
    <cellStyle name="40% - Accent5 59 4 2 3" xfId="29800" xr:uid="{00000000-0005-0000-0000-000001900000}"/>
    <cellStyle name="40% - Accent5 59 4 3" xfId="14045" xr:uid="{00000000-0005-0000-0000-000002900000}"/>
    <cellStyle name="40% - Accent5 59 4 3 2" xfId="36310" xr:uid="{00000000-0005-0000-0000-000003900000}"/>
    <cellStyle name="40% - Accent5 59 4 4" xfId="25218" xr:uid="{00000000-0005-0000-0000-000004900000}"/>
    <cellStyle name="40% - Accent5 59 5" xfId="5682" xr:uid="{00000000-0005-0000-0000-000005900000}"/>
    <cellStyle name="40% - Accent5 59 5 2" xfId="16779" xr:uid="{00000000-0005-0000-0000-000006900000}"/>
    <cellStyle name="40% - Accent5 59 5 2 2" xfId="39043" xr:uid="{00000000-0005-0000-0000-000007900000}"/>
    <cellStyle name="40% - Accent5 59 5 3" xfId="27951" xr:uid="{00000000-0005-0000-0000-000008900000}"/>
    <cellStyle name="40% - Accent5 59 6" xfId="12194" xr:uid="{00000000-0005-0000-0000-000009900000}"/>
    <cellStyle name="40% - Accent5 59 6 2" xfId="34460" xr:uid="{00000000-0005-0000-0000-00000A900000}"/>
    <cellStyle name="40% - Accent5 59 7" xfId="23368" xr:uid="{00000000-0005-0000-0000-00000B900000}"/>
    <cellStyle name="40% - Accent5 6" xfId="161" xr:uid="{00000000-0005-0000-0000-00000C900000}"/>
    <cellStyle name="40% - Accent5 6 2" xfId="1326" xr:uid="{00000000-0005-0000-0000-00000D900000}"/>
    <cellStyle name="40% - Accent5 6 2 2" xfId="3144" xr:uid="{00000000-0005-0000-0000-00000E900000}"/>
    <cellStyle name="40% - Accent5 6 2 2 2" xfId="7727" xr:uid="{00000000-0005-0000-0000-00000F900000}"/>
    <cellStyle name="40% - Accent5 6 2 2 2 2" xfId="18824" xr:uid="{00000000-0005-0000-0000-000010900000}"/>
    <cellStyle name="40% - Accent5 6 2 2 2 2 2" xfId="41088" xr:uid="{00000000-0005-0000-0000-000011900000}"/>
    <cellStyle name="40% - Accent5 6 2 2 2 3" xfId="29996" xr:uid="{00000000-0005-0000-0000-000012900000}"/>
    <cellStyle name="40% - Accent5 6 2 2 3" xfId="14241" xr:uid="{00000000-0005-0000-0000-000013900000}"/>
    <cellStyle name="40% - Accent5 6 2 2 3 2" xfId="36506" xr:uid="{00000000-0005-0000-0000-000014900000}"/>
    <cellStyle name="40% - Accent5 6 2 2 4" xfId="25414" xr:uid="{00000000-0005-0000-0000-000015900000}"/>
    <cellStyle name="40% - Accent5 6 2 3" xfId="5918" xr:uid="{00000000-0005-0000-0000-000016900000}"/>
    <cellStyle name="40% - Accent5 6 2 3 2" xfId="17015" xr:uid="{00000000-0005-0000-0000-000017900000}"/>
    <cellStyle name="40% - Accent5 6 2 3 2 2" xfId="39279" xr:uid="{00000000-0005-0000-0000-000018900000}"/>
    <cellStyle name="40% - Accent5 6 2 3 3" xfId="28187" xr:uid="{00000000-0005-0000-0000-000019900000}"/>
    <cellStyle name="40% - Accent5 6 2 4" xfId="12431" xr:uid="{00000000-0005-0000-0000-00001A900000}"/>
    <cellStyle name="40% - Accent5 6 2 4 2" xfId="34696" xr:uid="{00000000-0005-0000-0000-00001B900000}"/>
    <cellStyle name="40% - Accent5 6 2 5" xfId="23604" xr:uid="{00000000-0005-0000-0000-00001C900000}"/>
    <cellStyle name="40% - Accent5 6 3" xfId="4068" xr:uid="{00000000-0005-0000-0000-00001D900000}"/>
    <cellStyle name="40% - Accent5 6 3 2" xfId="8651" xr:uid="{00000000-0005-0000-0000-00001E900000}"/>
    <cellStyle name="40% - Accent5 6 3 2 2" xfId="19748" xr:uid="{00000000-0005-0000-0000-00001F900000}"/>
    <cellStyle name="40% - Accent5 6 3 2 2 2" xfId="42012" xr:uid="{00000000-0005-0000-0000-000020900000}"/>
    <cellStyle name="40% - Accent5 6 3 2 3" xfId="30920" xr:uid="{00000000-0005-0000-0000-000021900000}"/>
    <cellStyle name="40% - Accent5 6 3 3" xfId="15165" xr:uid="{00000000-0005-0000-0000-000022900000}"/>
    <cellStyle name="40% - Accent5 6 3 3 2" xfId="37430" xr:uid="{00000000-0005-0000-0000-000023900000}"/>
    <cellStyle name="40% - Accent5 6 3 4" xfId="26338" xr:uid="{00000000-0005-0000-0000-000024900000}"/>
    <cellStyle name="40% - Accent5 6 4" xfId="2259" xr:uid="{00000000-0005-0000-0000-000025900000}"/>
    <cellStyle name="40% - Accent5 6 4 2" xfId="6842" xr:uid="{00000000-0005-0000-0000-000026900000}"/>
    <cellStyle name="40% - Accent5 6 4 2 2" xfId="17939" xr:uid="{00000000-0005-0000-0000-000027900000}"/>
    <cellStyle name="40% - Accent5 6 4 2 2 2" xfId="40203" xr:uid="{00000000-0005-0000-0000-000028900000}"/>
    <cellStyle name="40% - Accent5 6 4 2 3" xfId="29111" xr:uid="{00000000-0005-0000-0000-000029900000}"/>
    <cellStyle name="40% - Accent5 6 4 3" xfId="13356" xr:uid="{00000000-0005-0000-0000-00002A900000}"/>
    <cellStyle name="40% - Accent5 6 4 3 2" xfId="35621" xr:uid="{00000000-0005-0000-0000-00002B900000}"/>
    <cellStyle name="40% - Accent5 6 4 4" xfId="24529" xr:uid="{00000000-0005-0000-0000-00002C900000}"/>
    <cellStyle name="40% - Accent5 6 5" xfId="4993" xr:uid="{00000000-0005-0000-0000-00002D900000}"/>
    <cellStyle name="40% - Accent5 6 5 2" xfId="16090" xr:uid="{00000000-0005-0000-0000-00002E900000}"/>
    <cellStyle name="40% - Accent5 6 5 2 2" xfId="38354" xr:uid="{00000000-0005-0000-0000-00002F900000}"/>
    <cellStyle name="40% - Accent5 6 5 3" xfId="27262" xr:uid="{00000000-0005-0000-0000-000030900000}"/>
    <cellStyle name="40% - Accent5 6 6" xfId="402" xr:uid="{00000000-0005-0000-0000-000031900000}"/>
    <cellStyle name="40% - Accent5 6 6 2" xfId="11518" xr:uid="{00000000-0005-0000-0000-000032900000}"/>
    <cellStyle name="40% - Accent5 6 6 2 2" xfId="33784" xr:uid="{00000000-0005-0000-0000-000033900000}"/>
    <cellStyle name="40% - Accent5 6 6 3" xfId="22692" xr:uid="{00000000-0005-0000-0000-000034900000}"/>
    <cellStyle name="40% - Accent5 6 7" xfId="11282" xr:uid="{00000000-0005-0000-0000-000035900000}"/>
    <cellStyle name="40% - Accent5 6 7 2" xfId="33548" xr:uid="{00000000-0005-0000-0000-000036900000}"/>
    <cellStyle name="40% - Accent5 6 8" xfId="22456" xr:uid="{00000000-0005-0000-0000-000037900000}"/>
    <cellStyle name="40% - Accent5 60" xfId="1098" xr:uid="{00000000-0005-0000-0000-000038900000}"/>
    <cellStyle name="40% - Accent5 60 2" xfId="2035" xr:uid="{00000000-0005-0000-0000-000039900000}"/>
    <cellStyle name="40% - Accent5 60 2 2" xfId="3846" xr:uid="{00000000-0005-0000-0000-00003A900000}"/>
    <cellStyle name="40% - Accent5 60 2 2 2" xfId="8429" xr:uid="{00000000-0005-0000-0000-00003B900000}"/>
    <cellStyle name="40% - Accent5 60 2 2 2 2" xfId="19526" xr:uid="{00000000-0005-0000-0000-00003C900000}"/>
    <cellStyle name="40% - Accent5 60 2 2 2 2 2" xfId="41790" xr:uid="{00000000-0005-0000-0000-00003D900000}"/>
    <cellStyle name="40% - Accent5 60 2 2 2 3" xfId="30698" xr:uid="{00000000-0005-0000-0000-00003E900000}"/>
    <cellStyle name="40% - Accent5 60 2 2 3" xfId="14943" xr:uid="{00000000-0005-0000-0000-00003F900000}"/>
    <cellStyle name="40% - Accent5 60 2 2 3 2" xfId="37208" xr:uid="{00000000-0005-0000-0000-000040900000}"/>
    <cellStyle name="40% - Accent5 60 2 2 4" xfId="26116" xr:uid="{00000000-0005-0000-0000-000041900000}"/>
    <cellStyle name="40% - Accent5 60 2 3" xfId="6620" xr:uid="{00000000-0005-0000-0000-000042900000}"/>
    <cellStyle name="40% - Accent5 60 2 3 2" xfId="17717" xr:uid="{00000000-0005-0000-0000-000043900000}"/>
    <cellStyle name="40% - Accent5 60 2 3 2 2" xfId="39981" xr:uid="{00000000-0005-0000-0000-000044900000}"/>
    <cellStyle name="40% - Accent5 60 2 3 3" xfId="28889" xr:uid="{00000000-0005-0000-0000-000045900000}"/>
    <cellStyle name="40% - Accent5 60 2 4" xfId="13133" xr:uid="{00000000-0005-0000-0000-000046900000}"/>
    <cellStyle name="40% - Accent5 60 2 4 2" xfId="35398" xr:uid="{00000000-0005-0000-0000-000047900000}"/>
    <cellStyle name="40% - Accent5 60 2 5" xfId="24306" xr:uid="{00000000-0005-0000-0000-000048900000}"/>
    <cellStyle name="40% - Accent5 60 3" xfId="4770" xr:uid="{00000000-0005-0000-0000-000049900000}"/>
    <cellStyle name="40% - Accent5 60 3 2" xfId="9353" xr:uid="{00000000-0005-0000-0000-00004A900000}"/>
    <cellStyle name="40% - Accent5 60 3 2 2" xfId="20450" xr:uid="{00000000-0005-0000-0000-00004B900000}"/>
    <cellStyle name="40% - Accent5 60 3 2 2 2" xfId="42714" xr:uid="{00000000-0005-0000-0000-00004C900000}"/>
    <cellStyle name="40% - Accent5 60 3 2 3" xfId="31622" xr:uid="{00000000-0005-0000-0000-00004D900000}"/>
    <cellStyle name="40% - Accent5 60 3 3" xfId="15867" xr:uid="{00000000-0005-0000-0000-00004E900000}"/>
    <cellStyle name="40% - Accent5 60 3 3 2" xfId="38132" xr:uid="{00000000-0005-0000-0000-00004F900000}"/>
    <cellStyle name="40% - Accent5 60 3 4" xfId="27040" xr:uid="{00000000-0005-0000-0000-000050900000}"/>
    <cellStyle name="40% - Accent5 60 4" xfId="2961" xr:uid="{00000000-0005-0000-0000-000051900000}"/>
    <cellStyle name="40% - Accent5 60 4 2" xfId="7544" xr:uid="{00000000-0005-0000-0000-000052900000}"/>
    <cellStyle name="40% - Accent5 60 4 2 2" xfId="18641" xr:uid="{00000000-0005-0000-0000-000053900000}"/>
    <cellStyle name="40% - Accent5 60 4 2 2 2" xfId="40905" xr:uid="{00000000-0005-0000-0000-000054900000}"/>
    <cellStyle name="40% - Accent5 60 4 2 3" xfId="29813" xr:uid="{00000000-0005-0000-0000-000055900000}"/>
    <cellStyle name="40% - Accent5 60 4 3" xfId="14058" xr:uid="{00000000-0005-0000-0000-000056900000}"/>
    <cellStyle name="40% - Accent5 60 4 3 2" xfId="36323" xr:uid="{00000000-0005-0000-0000-000057900000}"/>
    <cellStyle name="40% - Accent5 60 4 4" xfId="25231" xr:uid="{00000000-0005-0000-0000-000058900000}"/>
    <cellStyle name="40% - Accent5 60 5" xfId="5695" xr:uid="{00000000-0005-0000-0000-000059900000}"/>
    <cellStyle name="40% - Accent5 60 5 2" xfId="16792" xr:uid="{00000000-0005-0000-0000-00005A900000}"/>
    <cellStyle name="40% - Accent5 60 5 2 2" xfId="39056" xr:uid="{00000000-0005-0000-0000-00005B900000}"/>
    <cellStyle name="40% - Accent5 60 5 3" xfId="27964" xr:uid="{00000000-0005-0000-0000-00005C900000}"/>
    <cellStyle name="40% - Accent5 60 6" xfId="12207" xr:uid="{00000000-0005-0000-0000-00005D900000}"/>
    <cellStyle name="40% - Accent5 60 6 2" xfId="34473" xr:uid="{00000000-0005-0000-0000-00005E900000}"/>
    <cellStyle name="40% - Accent5 60 7" xfId="23381" xr:uid="{00000000-0005-0000-0000-00005F900000}"/>
    <cellStyle name="40% - Accent5 61" xfId="1111" xr:uid="{00000000-0005-0000-0000-000060900000}"/>
    <cellStyle name="40% - Accent5 61 2" xfId="2048" xr:uid="{00000000-0005-0000-0000-000061900000}"/>
    <cellStyle name="40% - Accent5 61 2 2" xfId="3859" xr:uid="{00000000-0005-0000-0000-000062900000}"/>
    <cellStyle name="40% - Accent5 61 2 2 2" xfId="8442" xr:uid="{00000000-0005-0000-0000-000063900000}"/>
    <cellStyle name="40% - Accent5 61 2 2 2 2" xfId="19539" xr:uid="{00000000-0005-0000-0000-000064900000}"/>
    <cellStyle name="40% - Accent5 61 2 2 2 2 2" xfId="41803" xr:uid="{00000000-0005-0000-0000-000065900000}"/>
    <cellStyle name="40% - Accent5 61 2 2 2 3" xfId="30711" xr:uid="{00000000-0005-0000-0000-000066900000}"/>
    <cellStyle name="40% - Accent5 61 2 2 3" xfId="14956" xr:uid="{00000000-0005-0000-0000-000067900000}"/>
    <cellStyle name="40% - Accent5 61 2 2 3 2" xfId="37221" xr:uid="{00000000-0005-0000-0000-000068900000}"/>
    <cellStyle name="40% - Accent5 61 2 2 4" xfId="26129" xr:uid="{00000000-0005-0000-0000-000069900000}"/>
    <cellStyle name="40% - Accent5 61 2 3" xfId="6633" xr:uid="{00000000-0005-0000-0000-00006A900000}"/>
    <cellStyle name="40% - Accent5 61 2 3 2" xfId="17730" xr:uid="{00000000-0005-0000-0000-00006B900000}"/>
    <cellStyle name="40% - Accent5 61 2 3 2 2" xfId="39994" xr:uid="{00000000-0005-0000-0000-00006C900000}"/>
    <cellStyle name="40% - Accent5 61 2 3 3" xfId="28902" xr:uid="{00000000-0005-0000-0000-00006D900000}"/>
    <cellStyle name="40% - Accent5 61 2 4" xfId="13146" xr:uid="{00000000-0005-0000-0000-00006E900000}"/>
    <cellStyle name="40% - Accent5 61 2 4 2" xfId="35411" xr:uid="{00000000-0005-0000-0000-00006F900000}"/>
    <cellStyle name="40% - Accent5 61 2 5" xfId="24319" xr:uid="{00000000-0005-0000-0000-000070900000}"/>
    <cellStyle name="40% - Accent5 61 3" xfId="4783" xr:uid="{00000000-0005-0000-0000-000071900000}"/>
    <cellStyle name="40% - Accent5 61 3 2" xfId="9366" xr:uid="{00000000-0005-0000-0000-000072900000}"/>
    <cellStyle name="40% - Accent5 61 3 2 2" xfId="20463" xr:uid="{00000000-0005-0000-0000-000073900000}"/>
    <cellStyle name="40% - Accent5 61 3 2 2 2" xfId="42727" xr:uid="{00000000-0005-0000-0000-000074900000}"/>
    <cellStyle name="40% - Accent5 61 3 2 3" xfId="31635" xr:uid="{00000000-0005-0000-0000-000075900000}"/>
    <cellStyle name="40% - Accent5 61 3 3" xfId="15880" xr:uid="{00000000-0005-0000-0000-000076900000}"/>
    <cellStyle name="40% - Accent5 61 3 3 2" xfId="38145" xr:uid="{00000000-0005-0000-0000-000077900000}"/>
    <cellStyle name="40% - Accent5 61 3 4" xfId="27053" xr:uid="{00000000-0005-0000-0000-000078900000}"/>
    <cellStyle name="40% - Accent5 61 4" xfId="2974" xr:uid="{00000000-0005-0000-0000-000079900000}"/>
    <cellStyle name="40% - Accent5 61 4 2" xfId="7557" xr:uid="{00000000-0005-0000-0000-00007A900000}"/>
    <cellStyle name="40% - Accent5 61 4 2 2" xfId="18654" xr:uid="{00000000-0005-0000-0000-00007B900000}"/>
    <cellStyle name="40% - Accent5 61 4 2 2 2" xfId="40918" xr:uid="{00000000-0005-0000-0000-00007C900000}"/>
    <cellStyle name="40% - Accent5 61 4 2 3" xfId="29826" xr:uid="{00000000-0005-0000-0000-00007D900000}"/>
    <cellStyle name="40% - Accent5 61 4 3" xfId="14071" xr:uid="{00000000-0005-0000-0000-00007E900000}"/>
    <cellStyle name="40% - Accent5 61 4 3 2" xfId="36336" xr:uid="{00000000-0005-0000-0000-00007F900000}"/>
    <cellStyle name="40% - Accent5 61 4 4" xfId="25244" xr:uid="{00000000-0005-0000-0000-000080900000}"/>
    <cellStyle name="40% - Accent5 61 5" xfId="5708" xr:uid="{00000000-0005-0000-0000-000081900000}"/>
    <cellStyle name="40% - Accent5 61 5 2" xfId="16805" xr:uid="{00000000-0005-0000-0000-000082900000}"/>
    <cellStyle name="40% - Accent5 61 5 2 2" xfId="39069" xr:uid="{00000000-0005-0000-0000-000083900000}"/>
    <cellStyle name="40% - Accent5 61 5 3" xfId="27977" xr:uid="{00000000-0005-0000-0000-000084900000}"/>
    <cellStyle name="40% - Accent5 61 6" xfId="12220" xr:uid="{00000000-0005-0000-0000-000085900000}"/>
    <cellStyle name="40% - Accent5 61 6 2" xfId="34486" xr:uid="{00000000-0005-0000-0000-000086900000}"/>
    <cellStyle name="40% - Accent5 61 7" xfId="23394" xr:uid="{00000000-0005-0000-0000-000087900000}"/>
    <cellStyle name="40% - Accent5 62" xfId="1124" xr:uid="{00000000-0005-0000-0000-000088900000}"/>
    <cellStyle name="40% - Accent5 62 2" xfId="2061" xr:uid="{00000000-0005-0000-0000-000089900000}"/>
    <cellStyle name="40% - Accent5 62 2 2" xfId="3872" xr:uid="{00000000-0005-0000-0000-00008A900000}"/>
    <cellStyle name="40% - Accent5 62 2 2 2" xfId="8455" xr:uid="{00000000-0005-0000-0000-00008B900000}"/>
    <cellStyle name="40% - Accent5 62 2 2 2 2" xfId="19552" xr:uid="{00000000-0005-0000-0000-00008C900000}"/>
    <cellStyle name="40% - Accent5 62 2 2 2 2 2" xfId="41816" xr:uid="{00000000-0005-0000-0000-00008D900000}"/>
    <cellStyle name="40% - Accent5 62 2 2 2 3" xfId="30724" xr:uid="{00000000-0005-0000-0000-00008E900000}"/>
    <cellStyle name="40% - Accent5 62 2 2 3" xfId="14969" xr:uid="{00000000-0005-0000-0000-00008F900000}"/>
    <cellStyle name="40% - Accent5 62 2 2 3 2" xfId="37234" xr:uid="{00000000-0005-0000-0000-000090900000}"/>
    <cellStyle name="40% - Accent5 62 2 2 4" xfId="26142" xr:uid="{00000000-0005-0000-0000-000091900000}"/>
    <cellStyle name="40% - Accent5 62 2 3" xfId="6646" xr:uid="{00000000-0005-0000-0000-000092900000}"/>
    <cellStyle name="40% - Accent5 62 2 3 2" xfId="17743" xr:uid="{00000000-0005-0000-0000-000093900000}"/>
    <cellStyle name="40% - Accent5 62 2 3 2 2" xfId="40007" xr:uid="{00000000-0005-0000-0000-000094900000}"/>
    <cellStyle name="40% - Accent5 62 2 3 3" xfId="28915" xr:uid="{00000000-0005-0000-0000-000095900000}"/>
    <cellStyle name="40% - Accent5 62 2 4" xfId="13159" xr:uid="{00000000-0005-0000-0000-000096900000}"/>
    <cellStyle name="40% - Accent5 62 2 4 2" xfId="35424" xr:uid="{00000000-0005-0000-0000-000097900000}"/>
    <cellStyle name="40% - Accent5 62 2 5" xfId="24332" xr:uid="{00000000-0005-0000-0000-000098900000}"/>
    <cellStyle name="40% - Accent5 62 3" xfId="4796" xr:uid="{00000000-0005-0000-0000-000099900000}"/>
    <cellStyle name="40% - Accent5 62 3 2" xfId="9379" xr:uid="{00000000-0005-0000-0000-00009A900000}"/>
    <cellStyle name="40% - Accent5 62 3 2 2" xfId="20476" xr:uid="{00000000-0005-0000-0000-00009B900000}"/>
    <cellStyle name="40% - Accent5 62 3 2 2 2" xfId="42740" xr:uid="{00000000-0005-0000-0000-00009C900000}"/>
    <cellStyle name="40% - Accent5 62 3 2 3" xfId="31648" xr:uid="{00000000-0005-0000-0000-00009D900000}"/>
    <cellStyle name="40% - Accent5 62 3 3" xfId="15893" xr:uid="{00000000-0005-0000-0000-00009E900000}"/>
    <cellStyle name="40% - Accent5 62 3 3 2" xfId="38158" xr:uid="{00000000-0005-0000-0000-00009F900000}"/>
    <cellStyle name="40% - Accent5 62 3 4" xfId="27066" xr:uid="{00000000-0005-0000-0000-0000A0900000}"/>
    <cellStyle name="40% - Accent5 62 4" xfId="2987" xr:uid="{00000000-0005-0000-0000-0000A1900000}"/>
    <cellStyle name="40% - Accent5 62 4 2" xfId="7570" xr:uid="{00000000-0005-0000-0000-0000A2900000}"/>
    <cellStyle name="40% - Accent5 62 4 2 2" xfId="18667" xr:uid="{00000000-0005-0000-0000-0000A3900000}"/>
    <cellStyle name="40% - Accent5 62 4 2 2 2" xfId="40931" xr:uid="{00000000-0005-0000-0000-0000A4900000}"/>
    <cellStyle name="40% - Accent5 62 4 2 3" xfId="29839" xr:uid="{00000000-0005-0000-0000-0000A5900000}"/>
    <cellStyle name="40% - Accent5 62 4 3" xfId="14084" xr:uid="{00000000-0005-0000-0000-0000A6900000}"/>
    <cellStyle name="40% - Accent5 62 4 3 2" xfId="36349" xr:uid="{00000000-0005-0000-0000-0000A7900000}"/>
    <cellStyle name="40% - Accent5 62 4 4" xfId="25257" xr:uid="{00000000-0005-0000-0000-0000A8900000}"/>
    <cellStyle name="40% - Accent5 62 5" xfId="5721" xr:uid="{00000000-0005-0000-0000-0000A9900000}"/>
    <cellStyle name="40% - Accent5 62 5 2" xfId="16818" xr:uid="{00000000-0005-0000-0000-0000AA900000}"/>
    <cellStyle name="40% - Accent5 62 5 2 2" xfId="39082" xr:uid="{00000000-0005-0000-0000-0000AB900000}"/>
    <cellStyle name="40% - Accent5 62 5 3" xfId="27990" xr:uid="{00000000-0005-0000-0000-0000AC900000}"/>
    <cellStyle name="40% - Accent5 62 6" xfId="12233" xr:uid="{00000000-0005-0000-0000-0000AD900000}"/>
    <cellStyle name="40% - Accent5 62 6 2" xfId="34499" xr:uid="{00000000-0005-0000-0000-0000AE900000}"/>
    <cellStyle name="40% - Accent5 62 7" xfId="23407" xr:uid="{00000000-0005-0000-0000-0000AF900000}"/>
    <cellStyle name="40% - Accent5 63" xfId="1137" xr:uid="{00000000-0005-0000-0000-0000B0900000}"/>
    <cellStyle name="40% - Accent5 63 2" xfId="2074" xr:uid="{00000000-0005-0000-0000-0000B1900000}"/>
    <cellStyle name="40% - Accent5 63 2 2" xfId="3885" xr:uid="{00000000-0005-0000-0000-0000B2900000}"/>
    <cellStyle name="40% - Accent5 63 2 2 2" xfId="8468" xr:uid="{00000000-0005-0000-0000-0000B3900000}"/>
    <cellStyle name="40% - Accent5 63 2 2 2 2" xfId="19565" xr:uid="{00000000-0005-0000-0000-0000B4900000}"/>
    <cellStyle name="40% - Accent5 63 2 2 2 2 2" xfId="41829" xr:uid="{00000000-0005-0000-0000-0000B5900000}"/>
    <cellStyle name="40% - Accent5 63 2 2 2 3" xfId="30737" xr:uid="{00000000-0005-0000-0000-0000B6900000}"/>
    <cellStyle name="40% - Accent5 63 2 2 3" xfId="14982" xr:uid="{00000000-0005-0000-0000-0000B7900000}"/>
    <cellStyle name="40% - Accent5 63 2 2 3 2" xfId="37247" xr:uid="{00000000-0005-0000-0000-0000B8900000}"/>
    <cellStyle name="40% - Accent5 63 2 2 4" xfId="26155" xr:uid="{00000000-0005-0000-0000-0000B9900000}"/>
    <cellStyle name="40% - Accent5 63 2 3" xfId="6659" xr:uid="{00000000-0005-0000-0000-0000BA900000}"/>
    <cellStyle name="40% - Accent5 63 2 3 2" xfId="17756" xr:uid="{00000000-0005-0000-0000-0000BB900000}"/>
    <cellStyle name="40% - Accent5 63 2 3 2 2" xfId="40020" xr:uid="{00000000-0005-0000-0000-0000BC900000}"/>
    <cellStyle name="40% - Accent5 63 2 3 3" xfId="28928" xr:uid="{00000000-0005-0000-0000-0000BD900000}"/>
    <cellStyle name="40% - Accent5 63 2 4" xfId="13172" xr:uid="{00000000-0005-0000-0000-0000BE900000}"/>
    <cellStyle name="40% - Accent5 63 2 4 2" xfId="35437" xr:uid="{00000000-0005-0000-0000-0000BF900000}"/>
    <cellStyle name="40% - Accent5 63 2 5" xfId="24345" xr:uid="{00000000-0005-0000-0000-0000C0900000}"/>
    <cellStyle name="40% - Accent5 63 3" xfId="4809" xr:uid="{00000000-0005-0000-0000-0000C1900000}"/>
    <cellStyle name="40% - Accent5 63 3 2" xfId="9392" xr:uid="{00000000-0005-0000-0000-0000C2900000}"/>
    <cellStyle name="40% - Accent5 63 3 2 2" xfId="20489" xr:uid="{00000000-0005-0000-0000-0000C3900000}"/>
    <cellStyle name="40% - Accent5 63 3 2 2 2" xfId="42753" xr:uid="{00000000-0005-0000-0000-0000C4900000}"/>
    <cellStyle name="40% - Accent5 63 3 2 3" xfId="31661" xr:uid="{00000000-0005-0000-0000-0000C5900000}"/>
    <cellStyle name="40% - Accent5 63 3 3" xfId="15906" xr:uid="{00000000-0005-0000-0000-0000C6900000}"/>
    <cellStyle name="40% - Accent5 63 3 3 2" xfId="38171" xr:uid="{00000000-0005-0000-0000-0000C7900000}"/>
    <cellStyle name="40% - Accent5 63 3 4" xfId="27079" xr:uid="{00000000-0005-0000-0000-0000C8900000}"/>
    <cellStyle name="40% - Accent5 63 4" xfId="3000" xr:uid="{00000000-0005-0000-0000-0000C9900000}"/>
    <cellStyle name="40% - Accent5 63 4 2" xfId="7583" xr:uid="{00000000-0005-0000-0000-0000CA900000}"/>
    <cellStyle name="40% - Accent5 63 4 2 2" xfId="18680" xr:uid="{00000000-0005-0000-0000-0000CB900000}"/>
    <cellStyle name="40% - Accent5 63 4 2 2 2" xfId="40944" xr:uid="{00000000-0005-0000-0000-0000CC900000}"/>
    <cellStyle name="40% - Accent5 63 4 2 3" xfId="29852" xr:uid="{00000000-0005-0000-0000-0000CD900000}"/>
    <cellStyle name="40% - Accent5 63 4 3" xfId="14097" xr:uid="{00000000-0005-0000-0000-0000CE900000}"/>
    <cellStyle name="40% - Accent5 63 4 3 2" xfId="36362" xr:uid="{00000000-0005-0000-0000-0000CF900000}"/>
    <cellStyle name="40% - Accent5 63 4 4" xfId="25270" xr:uid="{00000000-0005-0000-0000-0000D0900000}"/>
    <cellStyle name="40% - Accent5 63 5" xfId="5734" xr:uid="{00000000-0005-0000-0000-0000D1900000}"/>
    <cellStyle name="40% - Accent5 63 5 2" xfId="16831" xr:uid="{00000000-0005-0000-0000-0000D2900000}"/>
    <cellStyle name="40% - Accent5 63 5 2 2" xfId="39095" xr:uid="{00000000-0005-0000-0000-0000D3900000}"/>
    <cellStyle name="40% - Accent5 63 5 3" xfId="28003" xr:uid="{00000000-0005-0000-0000-0000D4900000}"/>
    <cellStyle name="40% - Accent5 63 6" xfId="12246" xr:uid="{00000000-0005-0000-0000-0000D5900000}"/>
    <cellStyle name="40% - Accent5 63 6 2" xfId="34512" xr:uid="{00000000-0005-0000-0000-0000D6900000}"/>
    <cellStyle name="40% - Accent5 63 7" xfId="23420" xr:uid="{00000000-0005-0000-0000-0000D7900000}"/>
    <cellStyle name="40% - Accent5 64" xfId="1152" xr:uid="{00000000-0005-0000-0000-0000D8900000}"/>
    <cellStyle name="40% - Accent5 64 2" xfId="2089" xr:uid="{00000000-0005-0000-0000-0000D9900000}"/>
    <cellStyle name="40% - Accent5 64 2 2" xfId="3898" xr:uid="{00000000-0005-0000-0000-0000DA900000}"/>
    <cellStyle name="40% - Accent5 64 2 2 2" xfId="8481" xr:uid="{00000000-0005-0000-0000-0000DB900000}"/>
    <cellStyle name="40% - Accent5 64 2 2 2 2" xfId="19578" xr:uid="{00000000-0005-0000-0000-0000DC900000}"/>
    <cellStyle name="40% - Accent5 64 2 2 2 2 2" xfId="41842" xr:uid="{00000000-0005-0000-0000-0000DD900000}"/>
    <cellStyle name="40% - Accent5 64 2 2 2 3" xfId="30750" xr:uid="{00000000-0005-0000-0000-0000DE900000}"/>
    <cellStyle name="40% - Accent5 64 2 2 3" xfId="14995" xr:uid="{00000000-0005-0000-0000-0000DF900000}"/>
    <cellStyle name="40% - Accent5 64 2 2 3 2" xfId="37260" xr:uid="{00000000-0005-0000-0000-0000E0900000}"/>
    <cellStyle name="40% - Accent5 64 2 2 4" xfId="26168" xr:uid="{00000000-0005-0000-0000-0000E1900000}"/>
    <cellStyle name="40% - Accent5 64 2 3" xfId="6672" xr:uid="{00000000-0005-0000-0000-0000E2900000}"/>
    <cellStyle name="40% - Accent5 64 2 3 2" xfId="17769" xr:uid="{00000000-0005-0000-0000-0000E3900000}"/>
    <cellStyle name="40% - Accent5 64 2 3 2 2" xfId="40033" xr:uid="{00000000-0005-0000-0000-0000E4900000}"/>
    <cellStyle name="40% - Accent5 64 2 3 3" xfId="28941" xr:uid="{00000000-0005-0000-0000-0000E5900000}"/>
    <cellStyle name="40% - Accent5 64 2 4" xfId="13186" xr:uid="{00000000-0005-0000-0000-0000E6900000}"/>
    <cellStyle name="40% - Accent5 64 2 4 2" xfId="35451" xr:uid="{00000000-0005-0000-0000-0000E7900000}"/>
    <cellStyle name="40% - Accent5 64 2 5" xfId="24359" xr:uid="{00000000-0005-0000-0000-0000E8900000}"/>
    <cellStyle name="40% - Accent5 64 3" xfId="4822" xr:uid="{00000000-0005-0000-0000-0000E9900000}"/>
    <cellStyle name="40% - Accent5 64 3 2" xfId="9405" xr:uid="{00000000-0005-0000-0000-0000EA900000}"/>
    <cellStyle name="40% - Accent5 64 3 2 2" xfId="20502" xr:uid="{00000000-0005-0000-0000-0000EB900000}"/>
    <cellStyle name="40% - Accent5 64 3 2 2 2" xfId="42766" xr:uid="{00000000-0005-0000-0000-0000EC900000}"/>
    <cellStyle name="40% - Accent5 64 3 2 3" xfId="31674" xr:uid="{00000000-0005-0000-0000-0000ED900000}"/>
    <cellStyle name="40% - Accent5 64 3 3" xfId="15919" xr:uid="{00000000-0005-0000-0000-0000EE900000}"/>
    <cellStyle name="40% - Accent5 64 3 3 2" xfId="38184" xr:uid="{00000000-0005-0000-0000-0000EF900000}"/>
    <cellStyle name="40% - Accent5 64 3 4" xfId="27092" xr:uid="{00000000-0005-0000-0000-0000F0900000}"/>
    <cellStyle name="40% - Accent5 64 4" xfId="3013" xr:uid="{00000000-0005-0000-0000-0000F1900000}"/>
    <cellStyle name="40% - Accent5 64 4 2" xfId="7596" xr:uid="{00000000-0005-0000-0000-0000F2900000}"/>
    <cellStyle name="40% - Accent5 64 4 2 2" xfId="18693" xr:uid="{00000000-0005-0000-0000-0000F3900000}"/>
    <cellStyle name="40% - Accent5 64 4 2 2 2" xfId="40957" xr:uid="{00000000-0005-0000-0000-0000F4900000}"/>
    <cellStyle name="40% - Accent5 64 4 2 3" xfId="29865" xr:uid="{00000000-0005-0000-0000-0000F5900000}"/>
    <cellStyle name="40% - Accent5 64 4 3" xfId="14110" xr:uid="{00000000-0005-0000-0000-0000F6900000}"/>
    <cellStyle name="40% - Accent5 64 4 3 2" xfId="36375" xr:uid="{00000000-0005-0000-0000-0000F7900000}"/>
    <cellStyle name="40% - Accent5 64 4 4" xfId="25283" xr:uid="{00000000-0005-0000-0000-0000F8900000}"/>
    <cellStyle name="40% - Accent5 64 5" xfId="5748" xr:uid="{00000000-0005-0000-0000-0000F9900000}"/>
    <cellStyle name="40% - Accent5 64 5 2" xfId="16845" xr:uid="{00000000-0005-0000-0000-0000FA900000}"/>
    <cellStyle name="40% - Accent5 64 5 2 2" xfId="39109" xr:uid="{00000000-0005-0000-0000-0000FB900000}"/>
    <cellStyle name="40% - Accent5 64 5 3" xfId="28017" xr:uid="{00000000-0005-0000-0000-0000FC900000}"/>
    <cellStyle name="40% - Accent5 64 6" xfId="12260" xr:uid="{00000000-0005-0000-0000-0000FD900000}"/>
    <cellStyle name="40% - Accent5 64 6 2" xfId="34526" xr:uid="{00000000-0005-0000-0000-0000FE900000}"/>
    <cellStyle name="40% - Accent5 64 7" xfId="23434" xr:uid="{00000000-0005-0000-0000-0000FF900000}"/>
    <cellStyle name="40% - Accent5 65" xfId="1165" xr:uid="{00000000-0005-0000-0000-000000910000}"/>
    <cellStyle name="40% - Accent5 65 2" xfId="2102" xr:uid="{00000000-0005-0000-0000-000001910000}"/>
    <cellStyle name="40% - Accent5 65 2 2" xfId="3911" xr:uid="{00000000-0005-0000-0000-000002910000}"/>
    <cellStyle name="40% - Accent5 65 2 2 2" xfId="8494" xr:uid="{00000000-0005-0000-0000-000003910000}"/>
    <cellStyle name="40% - Accent5 65 2 2 2 2" xfId="19591" xr:uid="{00000000-0005-0000-0000-000004910000}"/>
    <cellStyle name="40% - Accent5 65 2 2 2 2 2" xfId="41855" xr:uid="{00000000-0005-0000-0000-000005910000}"/>
    <cellStyle name="40% - Accent5 65 2 2 2 3" xfId="30763" xr:uid="{00000000-0005-0000-0000-000006910000}"/>
    <cellStyle name="40% - Accent5 65 2 2 3" xfId="15008" xr:uid="{00000000-0005-0000-0000-000007910000}"/>
    <cellStyle name="40% - Accent5 65 2 2 3 2" xfId="37273" xr:uid="{00000000-0005-0000-0000-000008910000}"/>
    <cellStyle name="40% - Accent5 65 2 2 4" xfId="26181" xr:uid="{00000000-0005-0000-0000-000009910000}"/>
    <cellStyle name="40% - Accent5 65 2 3" xfId="6685" xr:uid="{00000000-0005-0000-0000-00000A910000}"/>
    <cellStyle name="40% - Accent5 65 2 3 2" xfId="17782" xr:uid="{00000000-0005-0000-0000-00000B910000}"/>
    <cellStyle name="40% - Accent5 65 2 3 2 2" xfId="40046" xr:uid="{00000000-0005-0000-0000-00000C910000}"/>
    <cellStyle name="40% - Accent5 65 2 3 3" xfId="28954" xr:uid="{00000000-0005-0000-0000-00000D910000}"/>
    <cellStyle name="40% - Accent5 65 2 4" xfId="13199" xr:uid="{00000000-0005-0000-0000-00000E910000}"/>
    <cellStyle name="40% - Accent5 65 2 4 2" xfId="35464" xr:uid="{00000000-0005-0000-0000-00000F910000}"/>
    <cellStyle name="40% - Accent5 65 2 5" xfId="24372" xr:uid="{00000000-0005-0000-0000-000010910000}"/>
    <cellStyle name="40% - Accent5 65 3" xfId="4835" xr:uid="{00000000-0005-0000-0000-000011910000}"/>
    <cellStyle name="40% - Accent5 65 3 2" xfId="9418" xr:uid="{00000000-0005-0000-0000-000012910000}"/>
    <cellStyle name="40% - Accent5 65 3 2 2" xfId="20515" xr:uid="{00000000-0005-0000-0000-000013910000}"/>
    <cellStyle name="40% - Accent5 65 3 2 2 2" xfId="42779" xr:uid="{00000000-0005-0000-0000-000014910000}"/>
    <cellStyle name="40% - Accent5 65 3 2 3" xfId="31687" xr:uid="{00000000-0005-0000-0000-000015910000}"/>
    <cellStyle name="40% - Accent5 65 3 3" xfId="15932" xr:uid="{00000000-0005-0000-0000-000016910000}"/>
    <cellStyle name="40% - Accent5 65 3 3 2" xfId="38197" xr:uid="{00000000-0005-0000-0000-000017910000}"/>
    <cellStyle name="40% - Accent5 65 3 4" xfId="27105" xr:uid="{00000000-0005-0000-0000-000018910000}"/>
    <cellStyle name="40% - Accent5 65 4" xfId="3026" xr:uid="{00000000-0005-0000-0000-000019910000}"/>
    <cellStyle name="40% - Accent5 65 4 2" xfId="7609" xr:uid="{00000000-0005-0000-0000-00001A910000}"/>
    <cellStyle name="40% - Accent5 65 4 2 2" xfId="18706" xr:uid="{00000000-0005-0000-0000-00001B910000}"/>
    <cellStyle name="40% - Accent5 65 4 2 2 2" xfId="40970" xr:uid="{00000000-0005-0000-0000-00001C910000}"/>
    <cellStyle name="40% - Accent5 65 4 2 3" xfId="29878" xr:uid="{00000000-0005-0000-0000-00001D910000}"/>
    <cellStyle name="40% - Accent5 65 4 3" xfId="14123" xr:uid="{00000000-0005-0000-0000-00001E910000}"/>
    <cellStyle name="40% - Accent5 65 4 3 2" xfId="36388" xr:uid="{00000000-0005-0000-0000-00001F910000}"/>
    <cellStyle name="40% - Accent5 65 4 4" xfId="25296" xr:uid="{00000000-0005-0000-0000-000020910000}"/>
    <cellStyle name="40% - Accent5 65 5" xfId="5761" xr:uid="{00000000-0005-0000-0000-000021910000}"/>
    <cellStyle name="40% - Accent5 65 5 2" xfId="16858" xr:uid="{00000000-0005-0000-0000-000022910000}"/>
    <cellStyle name="40% - Accent5 65 5 2 2" xfId="39122" xr:uid="{00000000-0005-0000-0000-000023910000}"/>
    <cellStyle name="40% - Accent5 65 5 3" xfId="28030" xr:uid="{00000000-0005-0000-0000-000024910000}"/>
    <cellStyle name="40% - Accent5 65 6" xfId="12273" xr:uid="{00000000-0005-0000-0000-000025910000}"/>
    <cellStyle name="40% - Accent5 65 6 2" xfId="34539" xr:uid="{00000000-0005-0000-0000-000026910000}"/>
    <cellStyle name="40% - Accent5 65 7" xfId="23447" xr:uid="{00000000-0005-0000-0000-000027910000}"/>
    <cellStyle name="40% - Accent5 66" xfId="1178" xr:uid="{00000000-0005-0000-0000-000028910000}"/>
    <cellStyle name="40% - Accent5 66 2" xfId="2115" xr:uid="{00000000-0005-0000-0000-000029910000}"/>
    <cellStyle name="40% - Accent5 66 2 2" xfId="3924" xr:uid="{00000000-0005-0000-0000-00002A910000}"/>
    <cellStyle name="40% - Accent5 66 2 2 2" xfId="8507" xr:uid="{00000000-0005-0000-0000-00002B910000}"/>
    <cellStyle name="40% - Accent5 66 2 2 2 2" xfId="19604" xr:uid="{00000000-0005-0000-0000-00002C910000}"/>
    <cellStyle name="40% - Accent5 66 2 2 2 2 2" xfId="41868" xr:uid="{00000000-0005-0000-0000-00002D910000}"/>
    <cellStyle name="40% - Accent5 66 2 2 2 3" xfId="30776" xr:uid="{00000000-0005-0000-0000-00002E910000}"/>
    <cellStyle name="40% - Accent5 66 2 2 3" xfId="15021" xr:uid="{00000000-0005-0000-0000-00002F910000}"/>
    <cellStyle name="40% - Accent5 66 2 2 3 2" xfId="37286" xr:uid="{00000000-0005-0000-0000-000030910000}"/>
    <cellStyle name="40% - Accent5 66 2 2 4" xfId="26194" xr:uid="{00000000-0005-0000-0000-000031910000}"/>
    <cellStyle name="40% - Accent5 66 2 3" xfId="6698" xr:uid="{00000000-0005-0000-0000-000032910000}"/>
    <cellStyle name="40% - Accent5 66 2 3 2" xfId="17795" xr:uid="{00000000-0005-0000-0000-000033910000}"/>
    <cellStyle name="40% - Accent5 66 2 3 2 2" xfId="40059" xr:uid="{00000000-0005-0000-0000-000034910000}"/>
    <cellStyle name="40% - Accent5 66 2 3 3" xfId="28967" xr:uid="{00000000-0005-0000-0000-000035910000}"/>
    <cellStyle name="40% - Accent5 66 2 4" xfId="13212" xr:uid="{00000000-0005-0000-0000-000036910000}"/>
    <cellStyle name="40% - Accent5 66 2 4 2" xfId="35477" xr:uid="{00000000-0005-0000-0000-000037910000}"/>
    <cellStyle name="40% - Accent5 66 2 5" xfId="24385" xr:uid="{00000000-0005-0000-0000-000038910000}"/>
    <cellStyle name="40% - Accent5 66 3" xfId="4848" xr:uid="{00000000-0005-0000-0000-000039910000}"/>
    <cellStyle name="40% - Accent5 66 3 2" xfId="9431" xr:uid="{00000000-0005-0000-0000-00003A910000}"/>
    <cellStyle name="40% - Accent5 66 3 2 2" xfId="20528" xr:uid="{00000000-0005-0000-0000-00003B910000}"/>
    <cellStyle name="40% - Accent5 66 3 2 2 2" xfId="42792" xr:uid="{00000000-0005-0000-0000-00003C910000}"/>
    <cellStyle name="40% - Accent5 66 3 2 3" xfId="31700" xr:uid="{00000000-0005-0000-0000-00003D910000}"/>
    <cellStyle name="40% - Accent5 66 3 3" xfId="15945" xr:uid="{00000000-0005-0000-0000-00003E910000}"/>
    <cellStyle name="40% - Accent5 66 3 3 2" xfId="38210" xr:uid="{00000000-0005-0000-0000-00003F910000}"/>
    <cellStyle name="40% - Accent5 66 3 4" xfId="27118" xr:uid="{00000000-0005-0000-0000-000040910000}"/>
    <cellStyle name="40% - Accent5 66 4" xfId="3039" xr:uid="{00000000-0005-0000-0000-000041910000}"/>
    <cellStyle name="40% - Accent5 66 4 2" xfId="7622" xr:uid="{00000000-0005-0000-0000-000042910000}"/>
    <cellStyle name="40% - Accent5 66 4 2 2" xfId="18719" xr:uid="{00000000-0005-0000-0000-000043910000}"/>
    <cellStyle name="40% - Accent5 66 4 2 2 2" xfId="40983" xr:uid="{00000000-0005-0000-0000-000044910000}"/>
    <cellStyle name="40% - Accent5 66 4 2 3" xfId="29891" xr:uid="{00000000-0005-0000-0000-000045910000}"/>
    <cellStyle name="40% - Accent5 66 4 3" xfId="14136" xr:uid="{00000000-0005-0000-0000-000046910000}"/>
    <cellStyle name="40% - Accent5 66 4 3 2" xfId="36401" xr:uid="{00000000-0005-0000-0000-000047910000}"/>
    <cellStyle name="40% - Accent5 66 4 4" xfId="25309" xr:uid="{00000000-0005-0000-0000-000048910000}"/>
    <cellStyle name="40% - Accent5 66 5" xfId="5774" xr:uid="{00000000-0005-0000-0000-000049910000}"/>
    <cellStyle name="40% - Accent5 66 5 2" xfId="16871" xr:uid="{00000000-0005-0000-0000-00004A910000}"/>
    <cellStyle name="40% - Accent5 66 5 2 2" xfId="39135" xr:uid="{00000000-0005-0000-0000-00004B910000}"/>
    <cellStyle name="40% - Accent5 66 5 3" xfId="28043" xr:uid="{00000000-0005-0000-0000-00004C910000}"/>
    <cellStyle name="40% - Accent5 66 6" xfId="12286" xr:uid="{00000000-0005-0000-0000-00004D910000}"/>
    <cellStyle name="40% - Accent5 66 6 2" xfId="34552" xr:uid="{00000000-0005-0000-0000-00004E910000}"/>
    <cellStyle name="40% - Accent5 66 7" xfId="23460" xr:uid="{00000000-0005-0000-0000-00004F910000}"/>
    <cellStyle name="40% - Accent5 67" xfId="1191" xr:uid="{00000000-0005-0000-0000-000050910000}"/>
    <cellStyle name="40% - Accent5 67 2" xfId="2128" xr:uid="{00000000-0005-0000-0000-000051910000}"/>
    <cellStyle name="40% - Accent5 67 2 2" xfId="3937" xr:uid="{00000000-0005-0000-0000-000052910000}"/>
    <cellStyle name="40% - Accent5 67 2 2 2" xfId="8520" xr:uid="{00000000-0005-0000-0000-000053910000}"/>
    <cellStyle name="40% - Accent5 67 2 2 2 2" xfId="19617" xr:uid="{00000000-0005-0000-0000-000054910000}"/>
    <cellStyle name="40% - Accent5 67 2 2 2 2 2" xfId="41881" xr:uid="{00000000-0005-0000-0000-000055910000}"/>
    <cellStyle name="40% - Accent5 67 2 2 2 3" xfId="30789" xr:uid="{00000000-0005-0000-0000-000056910000}"/>
    <cellStyle name="40% - Accent5 67 2 2 3" xfId="15034" xr:uid="{00000000-0005-0000-0000-000057910000}"/>
    <cellStyle name="40% - Accent5 67 2 2 3 2" xfId="37299" xr:uid="{00000000-0005-0000-0000-000058910000}"/>
    <cellStyle name="40% - Accent5 67 2 2 4" xfId="26207" xr:uid="{00000000-0005-0000-0000-000059910000}"/>
    <cellStyle name="40% - Accent5 67 2 3" xfId="6711" xr:uid="{00000000-0005-0000-0000-00005A910000}"/>
    <cellStyle name="40% - Accent5 67 2 3 2" xfId="17808" xr:uid="{00000000-0005-0000-0000-00005B910000}"/>
    <cellStyle name="40% - Accent5 67 2 3 2 2" xfId="40072" xr:uid="{00000000-0005-0000-0000-00005C910000}"/>
    <cellStyle name="40% - Accent5 67 2 3 3" xfId="28980" xr:uid="{00000000-0005-0000-0000-00005D910000}"/>
    <cellStyle name="40% - Accent5 67 2 4" xfId="13225" xr:uid="{00000000-0005-0000-0000-00005E910000}"/>
    <cellStyle name="40% - Accent5 67 2 4 2" xfId="35490" xr:uid="{00000000-0005-0000-0000-00005F910000}"/>
    <cellStyle name="40% - Accent5 67 2 5" xfId="24398" xr:uid="{00000000-0005-0000-0000-000060910000}"/>
    <cellStyle name="40% - Accent5 67 3" xfId="4861" xr:uid="{00000000-0005-0000-0000-000061910000}"/>
    <cellStyle name="40% - Accent5 67 3 2" xfId="9444" xr:uid="{00000000-0005-0000-0000-000062910000}"/>
    <cellStyle name="40% - Accent5 67 3 2 2" xfId="20541" xr:uid="{00000000-0005-0000-0000-000063910000}"/>
    <cellStyle name="40% - Accent5 67 3 2 2 2" xfId="42805" xr:uid="{00000000-0005-0000-0000-000064910000}"/>
    <cellStyle name="40% - Accent5 67 3 2 3" xfId="31713" xr:uid="{00000000-0005-0000-0000-000065910000}"/>
    <cellStyle name="40% - Accent5 67 3 3" xfId="15958" xr:uid="{00000000-0005-0000-0000-000066910000}"/>
    <cellStyle name="40% - Accent5 67 3 3 2" xfId="38223" xr:uid="{00000000-0005-0000-0000-000067910000}"/>
    <cellStyle name="40% - Accent5 67 3 4" xfId="27131" xr:uid="{00000000-0005-0000-0000-000068910000}"/>
    <cellStyle name="40% - Accent5 67 4" xfId="3052" xr:uid="{00000000-0005-0000-0000-000069910000}"/>
    <cellStyle name="40% - Accent5 67 4 2" xfId="7635" xr:uid="{00000000-0005-0000-0000-00006A910000}"/>
    <cellStyle name="40% - Accent5 67 4 2 2" xfId="18732" xr:uid="{00000000-0005-0000-0000-00006B910000}"/>
    <cellStyle name="40% - Accent5 67 4 2 2 2" xfId="40996" xr:uid="{00000000-0005-0000-0000-00006C910000}"/>
    <cellStyle name="40% - Accent5 67 4 2 3" xfId="29904" xr:uid="{00000000-0005-0000-0000-00006D910000}"/>
    <cellStyle name="40% - Accent5 67 4 3" xfId="14149" xr:uid="{00000000-0005-0000-0000-00006E910000}"/>
    <cellStyle name="40% - Accent5 67 4 3 2" xfId="36414" xr:uid="{00000000-0005-0000-0000-00006F910000}"/>
    <cellStyle name="40% - Accent5 67 4 4" xfId="25322" xr:uid="{00000000-0005-0000-0000-000070910000}"/>
    <cellStyle name="40% - Accent5 67 5" xfId="5787" xr:uid="{00000000-0005-0000-0000-000071910000}"/>
    <cellStyle name="40% - Accent5 67 5 2" xfId="16884" xr:uid="{00000000-0005-0000-0000-000072910000}"/>
    <cellStyle name="40% - Accent5 67 5 2 2" xfId="39148" xr:uid="{00000000-0005-0000-0000-000073910000}"/>
    <cellStyle name="40% - Accent5 67 5 3" xfId="28056" xr:uid="{00000000-0005-0000-0000-000074910000}"/>
    <cellStyle name="40% - Accent5 67 6" xfId="12299" xr:uid="{00000000-0005-0000-0000-000075910000}"/>
    <cellStyle name="40% - Accent5 67 6 2" xfId="34565" xr:uid="{00000000-0005-0000-0000-000076910000}"/>
    <cellStyle name="40% - Accent5 67 7" xfId="23473" xr:uid="{00000000-0005-0000-0000-000077910000}"/>
    <cellStyle name="40% - Accent5 68" xfId="1204" xr:uid="{00000000-0005-0000-0000-000078910000}"/>
    <cellStyle name="40% - Accent5 68 2" xfId="2141" xr:uid="{00000000-0005-0000-0000-000079910000}"/>
    <cellStyle name="40% - Accent5 68 2 2" xfId="3950" xr:uid="{00000000-0005-0000-0000-00007A910000}"/>
    <cellStyle name="40% - Accent5 68 2 2 2" xfId="8533" xr:uid="{00000000-0005-0000-0000-00007B910000}"/>
    <cellStyle name="40% - Accent5 68 2 2 2 2" xfId="19630" xr:uid="{00000000-0005-0000-0000-00007C910000}"/>
    <cellStyle name="40% - Accent5 68 2 2 2 2 2" xfId="41894" xr:uid="{00000000-0005-0000-0000-00007D910000}"/>
    <cellStyle name="40% - Accent5 68 2 2 2 3" xfId="30802" xr:uid="{00000000-0005-0000-0000-00007E910000}"/>
    <cellStyle name="40% - Accent5 68 2 2 3" xfId="15047" xr:uid="{00000000-0005-0000-0000-00007F910000}"/>
    <cellStyle name="40% - Accent5 68 2 2 3 2" xfId="37312" xr:uid="{00000000-0005-0000-0000-000080910000}"/>
    <cellStyle name="40% - Accent5 68 2 2 4" xfId="26220" xr:uid="{00000000-0005-0000-0000-000081910000}"/>
    <cellStyle name="40% - Accent5 68 2 3" xfId="6724" xr:uid="{00000000-0005-0000-0000-000082910000}"/>
    <cellStyle name="40% - Accent5 68 2 3 2" xfId="17821" xr:uid="{00000000-0005-0000-0000-000083910000}"/>
    <cellStyle name="40% - Accent5 68 2 3 2 2" xfId="40085" xr:uid="{00000000-0005-0000-0000-000084910000}"/>
    <cellStyle name="40% - Accent5 68 2 3 3" xfId="28993" xr:uid="{00000000-0005-0000-0000-000085910000}"/>
    <cellStyle name="40% - Accent5 68 2 4" xfId="13238" xr:uid="{00000000-0005-0000-0000-000086910000}"/>
    <cellStyle name="40% - Accent5 68 2 4 2" xfId="35503" xr:uid="{00000000-0005-0000-0000-000087910000}"/>
    <cellStyle name="40% - Accent5 68 2 5" xfId="24411" xr:uid="{00000000-0005-0000-0000-000088910000}"/>
    <cellStyle name="40% - Accent5 68 3" xfId="4874" xr:uid="{00000000-0005-0000-0000-000089910000}"/>
    <cellStyle name="40% - Accent5 68 3 2" xfId="9457" xr:uid="{00000000-0005-0000-0000-00008A910000}"/>
    <cellStyle name="40% - Accent5 68 3 2 2" xfId="20554" xr:uid="{00000000-0005-0000-0000-00008B910000}"/>
    <cellStyle name="40% - Accent5 68 3 2 2 2" xfId="42818" xr:uid="{00000000-0005-0000-0000-00008C910000}"/>
    <cellStyle name="40% - Accent5 68 3 2 3" xfId="31726" xr:uid="{00000000-0005-0000-0000-00008D910000}"/>
    <cellStyle name="40% - Accent5 68 3 3" xfId="15971" xr:uid="{00000000-0005-0000-0000-00008E910000}"/>
    <cellStyle name="40% - Accent5 68 3 3 2" xfId="38236" xr:uid="{00000000-0005-0000-0000-00008F910000}"/>
    <cellStyle name="40% - Accent5 68 3 4" xfId="27144" xr:uid="{00000000-0005-0000-0000-000090910000}"/>
    <cellStyle name="40% - Accent5 68 4" xfId="3065" xr:uid="{00000000-0005-0000-0000-000091910000}"/>
    <cellStyle name="40% - Accent5 68 4 2" xfId="7648" xr:uid="{00000000-0005-0000-0000-000092910000}"/>
    <cellStyle name="40% - Accent5 68 4 2 2" xfId="18745" xr:uid="{00000000-0005-0000-0000-000093910000}"/>
    <cellStyle name="40% - Accent5 68 4 2 2 2" xfId="41009" xr:uid="{00000000-0005-0000-0000-000094910000}"/>
    <cellStyle name="40% - Accent5 68 4 2 3" xfId="29917" xr:uid="{00000000-0005-0000-0000-000095910000}"/>
    <cellStyle name="40% - Accent5 68 4 3" xfId="14162" xr:uid="{00000000-0005-0000-0000-000096910000}"/>
    <cellStyle name="40% - Accent5 68 4 3 2" xfId="36427" xr:uid="{00000000-0005-0000-0000-000097910000}"/>
    <cellStyle name="40% - Accent5 68 4 4" xfId="25335" xr:uid="{00000000-0005-0000-0000-000098910000}"/>
    <cellStyle name="40% - Accent5 68 5" xfId="5800" xr:uid="{00000000-0005-0000-0000-000099910000}"/>
    <cellStyle name="40% - Accent5 68 5 2" xfId="16897" xr:uid="{00000000-0005-0000-0000-00009A910000}"/>
    <cellStyle name="40% - Accent5 68 5 2 2" xfId="39161" xr:uid="{00000000-0005-0000-0000-00009B910000}"/>
    <cellStyle name="40% - Accent5 68 5 3" xfId="28069" xr:uid="{00000000-0005-0000-0000-00009C910000}"/>
    <cellStyle name="40% - Accent5 68 6" xfId="12312" xr:uid="{00000000-0005-0000-0000-00009D910000}"/>
    <cellStyle name="40% - Accent5 68 6 2" xfId="34578" xr:uid="{00000000-0005-0000-0000-00009E910000}"/>
    <cellStyle name="40% - Accent5 68 7" xfId="23486" xr:uid="{00000000-0005-0000-0000-00009F910000}"/>
    <cellStyle name="40% - Accent5 69" xfId="1217" xr:uid="{00000000-0005-0000-0000-0000A0910000}"/>
    <cellStyle name="40% - Accent5 69 2" xfId="2154" xr:uid="{00000000-0005-0000-0000-0000A1910000}"/>
    <cellStyle name="40% - Accent5 69 2 2" xfId="6737" xr:uid="{00000000-0005-0000-0000-0000A2910000}"/>
    <cellStyle name="40% - Accent5 69 2 2 2" xfId="17834" xr:uid="{00000000-0005-0000-0000-0000A3910000}"/>
    <cellStyle name="40% - Accent5 69 2 2 2 2" xfId="40098" xr:uid="{00000000-0005-0000-0000-0000A4910000}"/>
    <cellStyle name="40% - Accent5 69 2 2 3" xfId="29006" xr:uid="{00000000-0005-0000-0000-0000A5910000}"/>
    <cellStyle name="40% - Accent5 69 2 3" xfId="13251" xr:uid="{00000000-0005-0000-0000-0000A6910000}"/>
    <cellStyle name="40% - Accent5 69 2 3 2" xfId="35516" xr:uid="{00000000-0005-0000-0000-0000A7910000}"/>
    <cellStyle name="40% - Accent5 69 2 4" xfId="24424" xr:uid="{00000000-0005-0000-0000-0000A8910000}"/>
    <cellStyle name="40% - Accent5 69 3" xfId="3963" xr:uid="{00000000-0005-0000-0000-0000A9910000}"/>
    <cellStyle name="40% - Accent5 69 3 2" xfId="8546" xr:uid="{00000000-0005-0000-0000-0000AA910000}"/>
    <cellStyle name="40% - Accent5 69 3 2 2" xfId="19643" xr:uid="{00000000-0005-0000-0000-0000AB910000}"/>
    <cellStyle name="40% - Accent5 69 3 2 2 2" xfId="41907" xr:uid="{00000000-0005-0000-0000-0000AC910000}"/>
    <cellStyle name="40% - Accent5 69 3 2 3" xfId="30815" xr:uid="{00000000-0005-0000-0000-0000AD910000}"/>
    <cellStyle name="40% - Accent5 69 3 3" xfId="15060" xr:uid="{00000000-0005-0000-0000-0000AE910000}"/>
    <cellStyle name="40% - Accent5 69 3 3 2" xfId="37325" xr:uid="{00000000-0005-0000-0000-0000AF910000}"/>
    <cellStyle name="40% - Accent5 69 3 4" xfId="26233" xr:uid="{00000000-0005-0000-0000-0000B0910000}"/>
    <cellStyle name="40% - Accent5 69 4" xfId="5813" xr:uid="{00000000-0005-0000-0000-0000B1910000}"/>
    <cellStyle name="40% - Accent5 69 4 2" xfId="16910" xr:uid="{00000000-0005-0000-0000-0000B2910000}"/>
    <cellStyle name="40% - Accent5 69 4 2 2" xfId="39174" xr:uid="{00000000-0005-0000-0000-0000B3910000}"/>
    <cellStyle name="40% - Accent5 69 4 3" xfId="28082" xr:uid="{00000000-0005-0000-0000-0000B4910000}"/>
    <cellStyle name="40% - Accent5 69 5" xfId="12325" xr:uid="{00000000-0005-0000-0000-0000B5910000}"/>
    <cellStyle name="40% - Accent5 69 5 2" xfId="34591" xr:uid="{00000000-0005-0000-0000-0000B6910000}"/>
    <cellStyle name="40% - Accent5 69 6" xfId="23499" xr:uid="{00000000-0005-0000-0000-0000B7910000}"/>
    <cellStyle name="40% - Accent5 7" xfId="187" xr:uid="{00000000-0005-0000-0000-0000B8910000}"/>
    <cellStyle name="40% - Accent5 7 2" xfId="1339" xr:uid="{00000000-0005-0000-0000-0000B9910000}"/>
    <cellStyle name="40% - Accent5 7 2 2" xfId="3157" xr:uid="{00000000-0005-0000-0000-0000BA910000}"/>
    <cellStyle name="40% - Accent5 7 2 2 2" xfId="7740" xr:uid="{00000000-0005-0000-0000-0000BB910000}"/>
    <cellStyle name="40% - Accent5 7 2 2 2 2" xfId="18837" xr:uid="{00000000-0005-0000-0000-0000BC910000}"/>
    <cellStyle name="40% - Accent5 7 2 2 2 2 2" xfId="41101" xr:uid="{00000000-0005-0000-0000-0000BD910000}"/>
    <cellStyle name="40% - Accent5 7 2 2 2 3" xfId="30009" xr:uid="{00000000-0005-0000-0000-0000BE910000}"/>
    <cellStyle name="40% - Accent5 7 2 2 3" xfId="14254" xr:uid="{00000000-0005-0000-0000-0000BF910000}"/>
    <cellStyle name="40% - Accent5 7 2 2 3 2" xfId="36519" xr:uid="{00000000-0005-0000-0000-0000C0910000}"/>
    <cellStyle name="40% - Accent5 7 2 2 4" xfId="25427" xr:uid="{00000000-0005-0000-0000-0000C1910000}"/>
    <cellStyle name="40% - Accent5 7 2 3" xfId="5931" xr:uid="{00000000-0005-0000-0000-0000C2910000}"/>
    <cellStyle name="40% - Accent5 7 2 3 2" xfId="17028" xr:uid="{00000000-0005-0000-0000-0000C3910000}"/>
    <cellStyle name="40% - Accent5 7 2 3 2 2" xfId="39292" xr:uid="{00000000-0005-0000-0000-0000C4910000}"/>
    <cellStyle name="40% - Accent5 7 2 3 3" xfId="28200" xr:uid="{00000000-0005-0000-0000-0000C5910000}"/>
    <cellStyle name="40% - Accent5 7 2 4" xfId="12444" xr:uid="{00000000-0005-0000-0000-0000C6910000}"/>
    <cellStyle name="40% - Accent5 7 2 4 2" xfId="34709" xr:uid="{00000000-0005-0000-0000-0000C7910000}"/>
    <cellStyle name="40% - Accent5 7 2 5" xfId="23617" xr:uid="{00000000-0005-0000-0000-0000C8910000}"/>
    <cellStyle name="40% - Accent5 7 3" xfId="4081" xr:uid="{00000000-0005-0000-0000-0000C9910000}"/>
    <cellStyle name="40% - Accent5 7 3 2" xfId="8664" xr:uid="{00000000-0005-0000-0000-0000CA910000}"/>
    <cellStyle name="40% - Accent5 7 3 2 2" xfId="19761" xr:uid="{00000000-0005-0000-0000-0000CB910000}"/>
    <cellStyle name="40% - Accent5 7 3 2 2 2" xfId="42025" xr:uid="{00000000-0005-0000-0000-0000CC910000}"/>
    <cellStyle name="40% - Accent5 7 3 2 3" xfId="30933" xr:uid="{00000000-0005-0000-0000-0000CD910000}"/>
    <cellStyle name="40% - Accent5 7 3 3" xfId="15178" xr:uid="{00000000-0005-0000-0000-0000CE910000}"/>
    <cellStyle name="40% - Accent5 7 3 3 2" xfId="37443" xr:uid="{00000000-0005-0000-0000-0000CF910000}"/>
    <cellStyle name="40% - Accent5 7 3 4" xfId="26351" xr:uid="{00000000-0005-0000-0000-0000D0910000}"/>
    <cellStyle name="40% - Accent5 7 4" xfId="2272" xr:uid="{00000000-0005-0000-0000-0000D1910000}"/>
    <cellStyle name="40% - Accent5 7 4 2" xfId="6855" xr:uid="{00000000-0005-0000-0000-0000D2910000}"/>
    <cellStyle name="40% - Accent5 7 4 2 2" xfId="17952" xr:uid="{00000000-0005-0000-0000-0000D3910000}"/>
    <cellStyle name="40% - Accent5 7 4 2 2 2" xfId="40216" xr:uid="{00000000-0005-0000-0000-0000D4910000}"/>
    <cellStyle name="40% - Accent5 7 4 2 3" xfId="29124" xr:uid="{00000000-0005-0000-0000-0000D5910000}"/>
    <cellStyle name="40% - Accent5 7 4 3" xfId="13369" xr:uid="{00000000-0005-0000-0000-0000D6910000}"/>
    <cellStyle name="40% - Accent5 7 4 3 2" xfId="35634" xr:uid="{00000000-0005-0000-0000-0000D7910000}"/>
    <cellStyle name="40% - Accent5 7 4 4" xfId="24542" xr:uid="{00000000-0005-0000-0000-0000D8910000}"/>
    <cellStyle name="40% - Accent5 7 5" xfId="5006" xr:uid="{00000000-0005-0000-0000-0000D9910000}"/>
    <cellStyle name="40% - Accent5 7 5 2" xfId="16103" xr:uid="{00000000-0005-0000-0000-0000DA910000}"/>
    <cellStyle name="40% - Accent5 7 5 2 2" xfId="38367" xr:uid="{00000000-0005-0000-0000-0000DB910000}"/>
    <cellStyle name="40% - Accent5 7 5 3" xfId="27275" xr:uid="{00000000-0005-0000-0000-0000DC910000}"/>
    <cellStyle name="40% - Accent5 7 6" xfId="415" xr:uid="{00000000-0005-0000-0000-0000DD910000}"/>
    <cellStyle name="40% - Accent5 7 6 2" xfId="11531" xr:uid="{00000000-0005-0000-0000-0000DE910000}"/>
    <cellStyle name="40% - Accent5 7 6 2 2" xfId="33797" xr:uid="{00000000-0005-0000-0000-0000DF910000}"/>
    <cellStyle name="40% - Accent5 7 6 3" xfId="22705" xr:uid="{00000000-0005-0000-0000-0000E0910000}"/>
    <cellStyle name="40% - Accent5 7 7" xfId="11308" xr:uid="{00000000-0005-0000-0000-0000E1910000}"/>
    <cellStyle name="40% - Accent5 7 7 2" xfId="33574" xr:uid="{00000000-0005-0000-0000-0000E2910000}"/>
    <cellStyle name="40% - Accent5 7 8" xfId="22482" xr:uid="{00000000-0005-0000-0000-0000E3910000}"/>
    <cellStyle name="40% - Accent5 70" xfId="1230" xr:uid="{00000000-0005-0000-0000-0000E4910000}"/>
    <cellStyle name="40% - Accent5 70 2" xfId="2167" xr:uid="{00000000-0005-0000-0000-0000E5910000}"/>
    <cellStyle name="40% - Accent5 70 2 2" xfId="6750" xr:uid="{00000000-0005-0000-0000-0000E6910000}"/>
    <cellStyle name="40% - Accent5 70 2 2 2" xfId="17847" xr:uid="{00000000-0005-0000-0000-0000E7910000}"/>
    <cellStyle name="40% - Accent5 70 2 2 2 2" xfId="40111" xr:uid="{00000000-0005-0000-0000-0000E8910000}"/>
    <cellStyle name="40% - Accent5 70 2 2 3" xfId="29019" xr:uid="{00000000-0005-0000-0000-0000E9910000}"/>
    <cellStyle name="40% - Accent5 70 2 3" xfId="13264" xr:uid="{00000000-0005-0000-0000-0000EA910000}"/>
    <cellStyle name="40% - Accent5 70 2 3 2" xfId="35529" xr:uid="{00000000-0005-0000-0000-0000EB910000}"/>
    <cellStyle name="40% - Accent5 70 2 4" xfId="24437" xr:uid="{00000000-0005-0000-0000-0000EC910000}"/>
    <cellStyle name="40% - Accent5 70 3" xfId="3976" xr:uid="{00000000-0005-0000-0000-0000ED910000}"/>
    <cellStyle name="40% - Accent5 70 3 2" xfId="8559" xr:uid="{00000000-0005-0000-0000-0000EE910000}"/>
    <cellStyle name="40% - Accent5 70 3 2 2" xfId="19656" xr:uid="{00000000-0005-0000-0000-0000EF910000}"/>
    <cellStyle name="40% - Accent5 70 3 2 2 2" xfId="41920" xr:uid="{00000000-0005-0000-0000-0000F0910000}"/>
    <cellStyle name="40% - Accent5 70 3 2 3" xfId="30828" xr:uid="{00000000-0005-0000-0000-0000F1910000}"/>
    <cellStyle name="40% - Accent5 70 3 3" xfId="15073" xr:uid="{00000000-0005-0000-0000-0000F2910000}"/>
    <cellStyle name="40% - Accent5 70 3 3 2" xfId="37338" xr:uid="{00000000-0005-0000-0000-0000F3910000}"/>
    <cellStyle name="40% - Accent5 70 3 4" xfId="26246" xr:uid="{00000000-0005-0000-0000-0000F4910000}"/>
    <cellStyle name="40% - Accent5 70 4" xfId="5826" xr:uid="{00000000-0005-0000-0000-0000F5910000}"/>
    <cellStyle name="40% - Accent5 70 4 2" xfId="16923" xr:uid="{00000000-0005-0000-0000-0000F6910000}"/>
    <cellStyle name="40% - Accent5 70 4 2 2" xfId="39187" xr:uid="{00000000-0005-0000-0000-0000F7910000}"/>
    <cellStyle name="40% - Accent5 70 4 3" xfId="28095" xr:uid="{00000000-0005-0000-0000-0000F8910000}"/>
    <cellStyle name="40% - Accent5 70 5" xfId="12338" xr:uid="{00000000-0005-0000-0000-0000F9910000}"/>
    <cellStyle name="40% - Accent5 70 5 2" xfId="34604" xr:uid="{00000000-0005-0000-0000-0000FA910000}"/>
    <cellStyle name="40% - Accent5 70 6" xfId="23512" xr:uid="{00000000-0005-0000-0000-0000FB910000}"/>
    <cellStyle name="40% - Accent5 71" xfId="1243" xr:uid="{00000000-0005-0000-0000-0000FC910000}"/>
    <cellStyle name="40% - Accent5 71 2" xfId="2180" xr:uid="{00000000-0005-0000-0000-0000FD910000}"/>
    <cellStyle name="40% - Accent5 71 2 2" xfId="6763" xr:uid="{00000000-0005-0000-0000-0000FE910000}"/>
    <cellStyle name="40% - Accent5 71 2 2 2" xfId="17860" xr:uid="{00000000-0005-0000-0000-0000FF910000}"/>
    <cellStyle name="40% - Accent5 71 2 2 2 2" xfId="40124" xr:uid="{00000000-0005-0000-0000-000000920000}"/>
    <cellStyle name="40% - Accent5 71 2 2 3" xfId="29032" xr:uid="{00000000-0005-0000-0000-000001920000}"/>
    <cellStyle name="40% - Accent5 71 2 3" xfId="13277" xr:uid="{00000000-0005-0000-0000-000002920000}"/>
    <cellStyle name="40% - Accent5 71 2 3 2" xfId="35542" xr:uid="{00000000-0005-0000-0000-000003920000}"/>
    <cellStyle name="40% - Accent5 71 2 4" xfId="24450" xr:uid="{00000000-0005-0000-0000-000004920000}"/>
    <cellStyle name="40% - Accent5 71 3" xfId="3989" xr:uid="{00000000-0005-0000-0000-000005920000}"/>
    <cellStyle name="40% - Accent5 71 3 2" xfId="8572" xr:uid="{00000000-0005-0000-0000-000006920000}"/>
    <cellStyle name="40% - Accent5 71 3 2 2" xfId="19669" xr:uid="{00000000-0005-0000-0000-000007920000}"/>
    <cellStyle name="40% - Accent5 71 3 2 2 2" xfId="41933" xr:uid="{00000000-0005-0000-0000-000008920000}"/>
    <cellStyle name="40% - Accent5 71 3 2 3" xfId="30841" xr:uid="{00000000-0005-0000-0000-000009920000}"/>
    <cellStyle name="40% - Accent5 71 3 3" xfId="15086" xr:uid="{00000000-0005-0000-0000-00000A920000}"/>
    <cellStyle name="40% - Accent5 71 3 3 2" xfId="37351" xr:uid="{00000000-0005-0000-0000-00000B920000}"/>
    <cellStyle name="40% - Accent5 71 3 4" xfId="26259" xr:uid="{00000000-0005-0000-0000-00000C920000}"/>
    <cellStyle name="40% - Accent5 71 4" xfId="5839" xr:uid="{00000000-0005-0000-0000-00000D920000}"/>
    <cellStyle name="40% - Accent5 71 4 2" xfId="16936" xr:uid="{00000000-0005-0000-0000-00000E920000}"/>
    <cellStyle name="40% - Accent5 71 4 2 2" xfId="39200" xr:uid="{00000000-0005-0000-0000-00000F920000}"/>
    <cellStyle name="40% - Accent5 71 4 3" xfId="28108" xr:uid="{00000000-0005-0000-0000-000010920000}"/>
    <cellStyle name="40% - Accent5 71 5" xfId="12351" xr:uid="{00000000-0005-0000-0000-000011920000}"/>
    <cellStyle name="40% - Accent5 71 5 2" xfId="34617" xr:uid="{00000000-0005-0000-0000-000012920000}"/>
    <cellStyle name="40% - Accent5 71 6" xfId="23525" xr:uid="{00000000-0005-0000-0000-000013920000}"/>
    <cellStyle name="40% - Accent5 72" xfId="1257" xr:uid="{00000000-0005-0000-0000-000014920000}"/>
    <cellStyle name="40% - Accent5 72 2" xfId="3078" xr:uid="{00000000-0005-0000-0000-000015920000}"/>
    <cellStyle name="40% - Accent5 72 2 2" xfId="7661" xr:uid="{00000000-0005-0000-0000-000016920000}"/>
    <cellStyle name="40% - Accent5 72 2 2 2" xfId="18758" xr:uid="{00000000-0005-0000-0000-000017920000}"/>
    <cellStyle name="40% - Accent5 72 2 2 2 2" xfId="41022" xr:uid="{00000000-0005-0000-0000-000018920000}"/>
    <cellStyle name="40% - Accent5 72 2 2 3" xfId="29930" xr:uid="{00000000-0005-0000-0000-000019920000}"/>
    <cellStyle name="40% - Accent5 72 2 3" xfId="14175" xr:uid="{00000000-0005-0000-0000-00001A920000}"/>
    <cellStyle name="40% - Accent5 72 2 3 2" xfId="36440" xr:uid="{00000000-0005-0000-0000-00001B920000}"/>
    <cellStyle name="40% - Accent5 72 2 4" xfId="25348" xr:uid="{00000000-0005-0000-0000-00001C920000}"/>
    <cellStyle name="40% - Accent5 72 3" xfId="5852" xr:uid="{00000000-0005-0000-0000-00001D920000}"/>
    <cellStyle name="40% - Accent5 72 3 2" xfId="16949" xr:uid="{00000000-0005-0000-0000-00001E920000}"/>
    <cellStyle name="40% - Accent5 72 3 2 2" xfId="39213" xr:uid="{00000000-0005-0000-0000-00001F920000}"/>
    <cellStyle name="40% - Accent5 72 3 3" xfId="28121" xr:uid="{00000000-0005-0000-0000-000020920000}"/>
    <cellStyle name="40% - Accent5 72 4" xfId="12365" xr:uid="{00000000-0005-0000-0000-000021920000}"/>
    <cellStyle name="40% - Accent5 72 4 2" xfId="34630" xr:uid="{00000000-0005-0000-0000-000022920000}"/>
    <cellStyle name="40% - Accent5 72 5" xfId="23538" xr:uid="{00000000-0005-0000-0000-000023920000}"/>
    <cellStyle name="40% - Accent5 73" xfId="4002" xr:uid="{00000000-0005-0000-0000-000024920000}"/>
    <cellStyle name="40% - Accent5 73 2" xfId="8585" xr:uid="{00000000-0005-0000-0000-000025920000}"/>
    <cellStyle name="40% - Accent5 73 2 2" xfId="19682" xr:uid="{00000000-0005-0000-0000-000026920000}"/>
    <cellStyle name="40% - Accent5 73 2 2 2" xfId="41946" xr:uid="{00000000-0005-0000-0000-000027920000}"/>
    <cellStyle name="40% - Accent5 73 2 3" xfId="30854" xr:uid="{00000000-0005-0000-0000-000028920000}"/>
    <cellStyle name="40% - Accent5 73 3" xfId="15099" xr:uid="{00000000-0005-0000-0000-000029920000}"/>
    <cellStyle name="40% - Accent5 73 3 2" xfId="37364" xr:uid="{00000000-0005-0000-0000-00002A920000}"/>
    <cellStyle name="40% - Accent5 73 4" xfId="26272" xr:uid="{00000000-0005-0000-0000-00002B920000}"/>
    <cellStyle name="40% - Accent5 74" xfId="2193" xr:uid="{00000000-0005-0000-0000-00002C920000}"/>
    <cellStyle name="40% - Accent5 74 2" xfId="6776" xr:uid="{00000000-0005-0000-0000-00002D920000}"/>
    <cellStyle name="40% - Accent5 74 2 2" xfId="17873" xr:uid="{00000000-0005-0000-0000-00002E920000}"/>
    <cellStyle name="40% - Accent5 74 2 2 2" xfId="40137" xr:uid="{00000000-0005-0000-0000-00002F920000}"/>
    <cellStyle name="40% - Accent5 74 2 3" xfId="29045" xr:uid="{00000000-0005-0000-0000-000030920000}"/>
    <cellStyle name="40% - Accent5 74 3" xfId="13290" xr:uid="{00000000-0005-0000-0000-000031920000}"/>
    <cellStyle name="40% - Accent5 74 3 2" xfId="35555" xr:uid="{00000000-0005-0000-0000-000032920000}"/>
    <cellStyle name="40% - Accent5 74 4" xfId="24463" xr:uid="{00000000-0005-0000-0000-000033920000}"/>
    <cellStyle name="40% - Accent5 75" xfId="4887" xr:uid="{00000000-0005-0000-0000-000034920000}"/>
    <cellStyle name="40% - Accent5 75 2" xfId="9470" xr:uid="{00000000-0005-0000-0000-000035920000}"/>
    <cellStyle name="40% - Accent5 75 2 2" xfId="20567" xr:uid="{00000000-0005-0000-0000-000036920000}"/>
    <cellStyle name="40% - Accent5 75 2 2 2" xfId="42831" xr:uid="{00000000-0005-0000-0000-000037920000}"/>
    <cellStyle name="40% - Accent5 75 2 3" xfId="31739" xr:uid="{00000000-0005-0000-0000-000038920000}"/>
    <cellStyle name="40% - Accent5 75 3" xfId="15984" xr:uid="{00000000-0005-0000-0000-000039920000}"/>
    <cellStyle name="40% - Accent5 75 3 2" xfId="38249" xr:uid="{00000000-0005-0000-0000-00003A920000}"/>
    <cellStyle name="40% - Accent5 75 4" xfId="27157" xr:uid="{00000000-0005-0000-0000-00003B920000}"/>
    <cellStyle name="40% - Accent5 76" xfId="4913" xr:uid="{00000000-0005-0000-0000-00003C920000}"/>
    <cellStyle name="40% - Accent5 76 2" xfId="16010" xr:uid="{00000000-0005-0000-0000-00003D920000}"/>
    <cellStyle name="40% - Accent5 76 2 2" xfId="38275" xr:uid="{00000000-0005-0000-0000-00003E920000}"/>
    <cellStyle name="40% - Accent5 76 3" xfId="27183" xr:uid="{00000000-0005-0000-0000-00003F920000}"/>
    <cellStyle name="40% - Accent5 77" xfId="4927" xr:uid="{00000000-0005-0000-0000-000040920000}"/>
    <cellStyle name="40% - Accent5 77 2" xfId="16024" xr:uid="{00000000-0005-0000-0000-000041920000}"/>
    <cellStyle name="40% - Accent5 77 2 2" xfId="38288" xr:uid="{00000000-0005-0000-0000-000042920000}"/>
    <cellStyle name="40% - Accent5 77 3" xfId="27196" xr:uid="{00000000-0005-0000-0000-000043920000}"/>
    <cellStyle name="40% - Accent5 78" xfId="9496" xr:uid="{00000000-0005-0000-0000-000044920000}"/>
    <cellStyle name="40% - Accent5 78 2" xfId="20593" xr:uid="{00000000-0005-0000-0000-000045920000}"/>
    <cellStyle name="40% - Accent5 78 2 2" xfId="42857" xr:uid="{00000000-0005-0000-0000-000046920000}"/>
    <cellStyle name="40% - Accent5 78 3" xfId="31765" xr:uid="{00000000-0005-0000-0000-000047920000}"/>
    <cellStyle name="40% - Accent5 79" xfId="9510" xr:uid="{00000000-0005-0000-0000-000048920000}"/>
    <cellStyle name="40% - Accent5 79 2" xfId="20606" xr:uid="{00000000-0005-0000-0000-000049920000}"/>
    <cellStyle name="40% - Accent5 79 2 2" xfId="42870" xr:uid="{00000000-0005-0000-0000-00004A920000}"/>
    <cellStyle name="40% - Accent5 79 3" xfId="31778" xr:uid="{00000000-0005-0000-0000-00004B920000}"/>
    <cellStyle name="40% - Accent5 8" xfId="200" xr:uid="{00000000-0005-0000-0000-00004C920000}"/>
    <cellStyle name="40% - Accent5 8 2" xfId="1352" xr:uid="{00000000-0005-0000-0000-00004D920000}"/>
    <cellStyle name="40% - Accent5 8 2 2" xfId="3170" xr:uid="{00000000-0005-0000-0000-00004E920000}"/>
    <cellStyle name="40% - Accent5 8 2 2 2" xfId="7753" xr:uid="{00000000-0005-0000-0000-00004F920000}"/>
    <cellStyle name="40% - Accent5 8 2 2 2 2" xfId="18850" xr:uid="{00000000-0005-0000-0000-000050920000}"/>
    <cellStyle name="40% - Accent5 8 2 2 2 2 2" xfId="41114" xr:uid="{00000000-0005-0000-0000-000051920000}"/>
    <cellStyle name="40% - Accent5 8 2 2 2 3" xfId="30022" xr:uid="{00000000-0005-0000-0000-000052920000}"/>
    <cellStyle name="40% - Accent5 8 2 2 3" xfId="14267" xr:uid="{00000000-0005-0000-0000-000053920000}"/>
    <cellStyle name="40% - Accent5 8 2 2 3 2" xfId="36532" xr:uid="{00000000-0005-0000-0000-000054920000}"/>
    <cellStyle name="40% - Accent5 8 2 2 4" xfId="25440" xr:uid="{00000000-0005-0000-0000-000055920000}"/>
    <cellStyle name="40% - Accent5 8 2 3" xfId="5944" xr:uid="{00000000-0005-0000-0000-000056920000}"/>
    <cellStyle name="40% - Accent5 8 2 3 2" xfId="17041" xr:uid="{00000000-0005-0000-0000-000057920000}"/>
    <cellStyle name="40% - Accent5 8 2 3 2 2" xfId="39305" xr:uid="{00000000-0005-0000-0000-000058920000}"/>
    <cellStyle name="40% - Accent5 8 2 3 3" xfId="28213" xr:uid="{00000000-0005-0000-0000-000059920000}"/>
    <cellStyle name="40% - Accent5 8 2 4" xfId="12457" xr:uid="{00000000-0005-0000-0000-00005A920000}"/>
    <cellStyle name="40% - Accent5 8 2 4 2" xfId="34722" xr:uid="{00000000-0005-0000-0000-00005B920000}"/>
    <cellStyle name="40% - Accent5 8 2 5" xfId="23630" xr:uid="{00000000-0005-0000-0000-00005C920000}"/>
    <cellStyle name="40% - Accent5 8 3" xfId="4094" xr:uid="{00000000-0005-0000-0000-00005D920000}"/>
    <cellStyle name="40% - Accent5 8 3 2" xfId="8677" xr:uid="{00000000-0005-0000-0000-00005E920000}"/>
    <cellStyle name="40% - Accent5 8 3 2 2" xfId="19774" xr:uid="{00000000-0005-0000-0000-00005F920000}"/>
    <cellStyle name="40% - Accent5 8 3 2 2 2" xfId="42038" xr:uid="{00000000-0005-0000-0000-000060920000}"/>
    <cellStyle name="40% - Accent5 8 3 2 3" xfId="30946" xr:uid="{00000000-0005-0000-0000-000061920000}"/>
    <cellStyle name="40% - Accent5 8 3 3" xfId="15191" xr:uid="{00000000-0005-0000-0000-000062920000}"/>
    <cellStyle name="40% - Accent5 8 3 3 2" xfId="37456" xr:uid="{00000000-0005-0000-0000-000063920000}"/>
    <cellStyle name="40% - Accent5 8 3 4" xfId="26364" xr:uid="{00000000-0005-0000-0000-000064920000}"/>
    <cellStyle name="40% - Accent5 8 4" xfId="2285" xr:uid="{00000000-0005-0000-0000-000065920000}"/>
    <cellStyle name="40% - Accent5 8 4 2" xfId="6868" xr:uid="{00000000-0005-0000-0000-000066920000}"/>
    <cellStyle name="40% - Accent5 8 4 2 2" xfId="17965" xr:uid="{00000000-0005-0000-0000-000067920000}"/>
    <cellStyle name="40% - Accent5 8 4 2 2 2" xfId="40229" xr:uid="{00000000-0005-0000-0000-000068920000}"/>
    <cellStyle name="40% - Accent5 8 4 2 3" xfId="29137" xr:uid="{00000000-0005-0000-0000-000069920000}"/>
    <cellStyle name="40% - Accent5 8 4 3" xfId="13382" xr:uid="{00000000-0005-0000-0000-00006A920000}"/>
    <cellStyle name="40% - Accent5 8 4 3 2" xfId="35647" xr:uid="{00000000-0005-0000-0000-00006B920000}"/>
    <cellStyle name="40% - Accent5 8 4 4" xfId="24555" xr:uid="{00000000-0005-0000-0000-00006C920000}"/>
    <cellStyle name="40% - Accent5 8 5" xfId="5019" xr:uid="{00000000-0005-0000-0000-00006D920000}"/>
    <cellStyle name="40% - Accent5 8 5 2" xfId="16116" xr:uid="{00000000-0005-0000-0000-00006E920000}"/>
    <cellStyle name="40% - Accent5 8 5 2 2" xfId="38380" xr:uid="{00000000-0005-0000-0000-00006F920000}"/>
    <cellStyle name="40% - Accent5 8 5 3" xfId="27288" xr:uid="{00000000-0005-0000-0000-000070920000}"/>
    <cellStyle name="40% - Accent5 8 6" xfId="428" xr:uid="{00000000-0005-0000-0000-000071920000}"/>
    <cellStyle name="40% - Accent5 8 6 2" xfId="11544" xr:uid="{00000000-0005-0000-0000-000072920000}"/>
    <cellStyle name="40% - Accent5 8 6 2 2" xfId="33810" xr:uid="{00000000-0005-0000-0000-000073920000}"/>
    <cellStyle name="40% - Accent5 8 6 3" xfId="22718" xr:uid="{00000000-0005-0000-0000-000074920000}"/>
    <cellStyle name="40% - Accent5 8 7" xfId="11321" xr:uid="{00000000-0005-0000-0000-000075920000}"/>
    <cellStyle name="40% - Accent5 8 7 2" xfId="33587" xr:uid="{00000000-0005-0000-0000-000076920000}"/>
    <cellStyle name="40% - Accent5 8 8" xfId="22495" xr:uid="{00000000-0005-0000-0000-000077920000}"/>
    <cellStyle name="40% - Accent5 80" xfId="9523" xr:uid="{00000000-0005-0000-0000-000078920000}"/>
    <cellStyle name="40% - Accent5 80 2" xfId="20619" xr:uid="{00000000-0005-0000-0000-000079920000}"/>
    <cellStyle name="40% - Accent5 80 2 2" xfId="42883" xr:uid="{00000000-0005-0000-0000-00007A920000}"/>
    <cellStyle name="40% - Accent5 80 3" xfId="31791" xr:uid="{00000000-0005-0000-0000-00007B920000}"/>
    <cellStyle name="40% - Accent5 81" xfId="9536" xr:uid="{00000000-0005-0000-0000-00007C920000}"/>
    <cellStyle name="40% - Accent5 81 2" xfId="20632" xr:uid="{00000000-0005-0000-0000-00007D920000}"/>
    <cellStyle name="40% - Accent5 81 2 2" xfId="42896" xr:uid="{00000000-0005-0000-0000-00007E920000}"/>
    <cellStyle name="40% - Accent5 81 3" xfId="31804" xr:uid="{00000000-0005-0000-0000-00007F920000}"/>
    <cellStyle name="40% - Accent5 82" xfId="9562" xr:uid="{00000000-0005-0000-0000-000080920000}"/>
    <cellStyle name="40% - Accent5 82 2" xfId="20658" xr:uid="{00000000-0005-0000-0000-000081920000}"/>
    <cellStyle name="40% - Accent5 82 2 2" xfId="42922" xr:uid="{00000000-0005-0000-0000-000082920000}"/>
    <cellStyle name="40% - Accent5 82 3" xfId="31830" xr:uid="{00000000-0005-0000-0000-000083920000}"/>
    <cellStyle name="40% - Accent5 83" xfId="9588" xr:uid="{00000000-0005-0000-0000-000084920000}"/>
    <cellStyle name="40% - Accent5 83 2" xfId="20684" xr:uid="{00000000-0005-0000-0000-000085920000}"/>
    <cellStyle name="40% - Accent5 83 2 2" xfId="42948" xr:uid="{00000000-0005-0000-0000-000086920000}"/>
    <cellStyle name="40% - Accent5 83 3" xfId="31856" xr:uid="{00000000-0005-0000-0000-000087920000}"/>
    <cellStyle name="40% - Accent5 84" xfId="9614" xr:uid="{00000000-0005-0000-0000-000088920000}"/>
    <cellStyle name="40% - Accent5 84 2" xfId="20710" xr:uid="{00000000-0005-0000-0000-000089920000}"/>
    <cellStyle name="40% - Accent5 84 2 2" xfId="42974" xr:uid="{00000000-0005-0000-0000-00008A920000}"/>
    <cellStyle name="40% - Accent5 84 3" xfId="31882" xr:uid="{00000000-0005-0000-0000-00008B920000}"/>
    <cellStyle name="40% - Accent5 85" xfId="9640" xr:uid="{00000000-0005-0000-0000-00008C920000}"/>
    <cellStyle name="40% - Accent5 85 2" xfId="20736" xr:uid="{00000000-0005-0000-0000-00008D920000}"/>
    <cellStyle name="40% - Accent5 85 2 2" xfId="43000" xr:uid="{00000000-0005-0000-0000-00008E920000}"/>
    <cellStyle name="40% - Accent5 85 3" xfId="31908" xr:uid="{00000000-0005-0000-0000-00008F920000}"/>
    <cellStyle name="40% - Accent5 86" xfId="9666" xr:uid="{00000000-0005-0000-0000-000090920000}"/>
    <cellStyle name="40% - Accent5 86 2" xfId="20762" xr:uid="{00000000-0005-0000-0000-000091920000}"/>
    <cellStyle name="40% - Accent5 86 2 2" xfId="43026" xr:uid="{00000000-0005-0000-0000-000092920000}"/>
    <cellStyle name="40% - Accent5 86 3" xfId="31934" xr:uid="{00000000-0005-0000-0000-000093920000}"/>
    <cellStyle name="40% - Accent5 87" xfId="9692" xr:uid="{00000000-0005-0000-0000-000094920000}"/>
    <cellStyle name="40% - Accent5 87 2" xfId="20788" xr:uid="{00000000-0005-0000-0000-000095920000}"/>
    <cellStyle name="40% - Accent5 87 2 2" xfId="43052" xr:uid="{00000000-0005-0000-0000-000096920000}"/>
    <cellStyle name="40% - Accent5 87 3" xfId="31960" xr:uid="{00000000-0005-0000-0000-000097920000}"/>
    <cellStyle name="40% - Accent5 88" xfId="9718" xr:uid="{00000000-0005-0000-0000-000098920000}"/>
    <cellStyle name="40% - Accent5 88 2" xfId="20814" xr:uid="{00000000-0005-0000-0000-000099920000}"/>
    <cellStyle name="40% - Accent5 88 2 2" xfId="43078" xr:uid="{00000000-0005-0000-0000-00009A920000}"/>
    <cellStyle name="40% - Accent5 88 3" xfId="31986" xr:uid="{00000000-0005-0000-0000-00009B920000}"/>
    <cellStyle name="40% - Accent5 89" xfId="9744" xr:uid="{00000000-0005-0000-0000-00009C920000}"/>
    <cellStyle name="40% - Accent5 89 2" xfId="20840" xr:uid="{00000000-0005-0000-0000-00009D920000}"/>
    <cellStyle name="40% - Accent5 89 2 2" xfId="43104" xr:uid="{00000000-0005-0000-0000-00009E920000}"/>
    <cellStyle name="40% - Accent5 89 3" xfId="32012" xr:uid="{00000000-0005-0000-0000-00009F920000}"/>
    <cellStyle name="40% - Accent5 9" xfId="213" xr:uid="{00000000-0005-0000-0000-0000A0920000}"/>
    <cellStyle name="40% - Accent5 9 2" xfId="1365" xr:uid="{00000000-0005-0000-0000-0000A1920000}"/>
    <cellStyle name="40% - Accent5 9 2 2" xfId="3183" xr:uid="{00000000-0005-0000-0000-0000A2920000}"/>
    <cellStyle name="40% - Accent5 9 2 2 2" xfId="7766" xr:uid="{00000000-0005-0000-0000-0000A3920000}"/>
    <cellStyle name="40% - Accent5 9 2 2 2 2" xfId="18863" xr:uid="{00000000-0005-0000-0000-0000A4920000}"/>
    <cellStyle name="40% - Accent5 9 2 2 2 2 2" xfId="41127" xr:uid="{00000000-0005-0000-0000-0000A5920000}"/>
    <cellStyle name="40% - Accent5 9 2 2 2 3" xfId="30035" xr:uid="{00000000-0005-0000-0000-0000A6920000}"/>
    <cellStyle name="40% - Accent5 9 2 2 3" xfId="14280" xr:uid="{00000000-0005-0000-0000-0000A7920000}"/>
    <cellStyle name="40% - Accent5 9 2 2 3 2" xfId="36545" xr:uid="{00000000-0005-0000-0000-0000A8920000}"/>
    <cellStyle name="40% - Accent5 9 2 2 4" xfId="25453" xr:uid="{00000000-0005-0000-0000-0000A9920000}"/>
    <cellStyle name="40% - Accent5 9 2 3" xfId="5957" xr:uid="{00000000-0005-0000-0000-0000AA920000}"/>
    <cellStyle name="40% - Accent5 9 2 3 2" xfId="17054" xr:uid="{00000000-0005-0000-0000-0000AB920000}"/>
    <cellStyle name="40% - Accent5 9 2 3 2 2" xfId="39318" xr:uid="{00000000-0005-0000-0000-0000AC920000}"/>
    <cellStyle name="40% - Accent5 9 2 3 3" xfId="28226" xr:uid="{00000000-0005-0000-0000-0000AD920000}"/>
    <cellStyle name="40% - Accent5 9 2 4" xfId="12470" xr:uid="{00000000-0005-0000-0000-0000AE920000}"/>
    <cellStyle name="40% - Accent5 9 2 4 2" xfId="34735" xr:uid="{00000000-0005-0000-0000-0000AF920000}"/>
    <cellStyle name="40% - Accent5 9 2 5" xfId="23643" xr:uid="{00000000-0005-0000-0000-0000B0920000}"/>
    <cellStyle name="40% - Accent5 9 3" xfId="4107" xr:uid="{00000000-0005-0000-0000-0000B1920000}"/>
    <cellStyle name="40% - Accent5 9 3 2" xfId="8690" xr:uid="{00000000-0005-0000-0000-0000B2920000}"/>
    <cellStyle name="40% - Accent5 9 3 2 2" xfId="19787" xr:uid="{00000000-0005-0000-0000-0000B3920000}"/>
    <cellStyle name="40% - Accent5 9 3 2 2 2" xfId="42051" xr:uid="{00000000-0005-0000-0000-0000B4920000}"/>
    <cellStyle name="40% - Accent5 9 3 2 3" xfId="30959" xr:uid="{00000000-0005-0000-0000-0000B5920000}"/>
    <cellStyle name="40% - Accent5 9 3 3" xfId="15204" xr:uid="{00000000-0005-0000-0000-0000B6920000}"/>
    <cellStyle name="40% - Accent5 9 3 3 2" xfId="37469" xr:uid="{00000000-0005-0000-0000-0000B7920000}"/>
    <cellStyle name="40% - Accent5 9 3 4" xfId="26377" xr:uid="{00000000-0005-0000-0000-0000B8920000}"/>
    <cellStyle name="40% - Accent5 9 4" xfId="2298" xr:uid="{00000000-0005-0000-0000-0000B9920000}"/>
    <cellStyle name="40% - Accent5 9 4 2" xfId="6881" xr:uid="{00000000-0005-0000-0000-0000BA920000}"/>
    <cellStyle name="40% - Accent5 9 4 2 2" xfId="17978" xr:uid="{00000000-0005-0000-0000-0000BB920000}"/>
    <cellStyle name="40% - Accent5 9 4 2 2 2" xfId="40242" xr:uid="{00000000-0005-0000-0000-0000BC920000}"/>
    <cellStyle name="40% - Accent5 9 4 2 3" xfId="29150" xr:uid="{00000000-0005-0000-0000-0000BD920000}"/>
    <cellStyle name="40% - Accent5 9 4 3" xfId="13395" xr:uid="{00000000-0005-0000-0000-0000BE920000}"/>
    <cellStyle name="40% - Accent5 9 4 3 2" xfId="35660" xr:uid="{00000000-0005-0000-0000-0000BF920000}"/>
    <cellStyle name="40% - Accent5 9 4 4" xfId="24568" xr:uid="{00000000-0005-0000-0000-0000C0920000}"/>
    <cellStyle name="40% - Accent5 9 5" xfId="5032" xr:uid="{00000000-0005-0000-0000-0000C1920000}"/>
    <cellStyle name="40% - Accent5 9 5 2" xfId="16129" xr:uid="{00000000-0005-0000-0000-0000C2920000}"/>
    <cellStyle name="40% - Accent5 9 5 2 2" xfId="38393" xr:uid="{00000000-0005-0000-0000-0000C3920000}"/>
    <cellStyle name="40% - Accent5 9 5 3" xfId="27301" xr:uid="{00000000-0005-0000-0000-0000C4920000}"/>
    <cellStyle name="40% - Accent5 9 6" xfId="441" xr:uid="{00000000-0005-0000-0000-0000C5920000}"/>
    <cellStyle name="40% - Accent5 9 6 2" xfId="11557" xr:uid="{00000000-0005-0000-0000-0000C6920000}"/>
    <cellStyle name="40% - Accent5 9 6 2 2" xfId="33823" xr:uid="{00000000-0005-0000-0000-0000C7920000}"/>
    <cellStyle name="40% - Accent5 9 6 3" xfId="22731" xr:uid="{00000000-0005-0000-0000-0000C8920000}"/>
    <cellStyle name="40% - Accent5 9 7" xfId="11334" xr:uid="{00000000-0005-0000-0000-0000C9920000}"/>
    <cellStyle name="40% - Accent5 9 7 2" xfId="33600" xr:uid="{00000000-0005-0000-0000-0000CA920000}"/>
    <cellStyle name="40% - Accent5 9 8" xfId="22508" xr:uid="{00000000-0005-0000-0000-0000CB920000}"/>
    <cellStyle name="40% - Accent5 90" xfId="9770" xr:uid="{00000000-0005-0000-0000-0000CC920000}"/>
    <cellStyle name="40% - Accent5 90 2" xfId="20866" xr:uid="{00000000-0005-0000-0000-0000CD920000}"/>
    <cellStyle name="40% - Accent5 90 2 2" xfId="43130" xr:uid="{00000000-0005-0000-0000-0000CE920000}"/>
    <cellStyle name="40% - Accent5 90 3" xfId="32038" xr:uid="{00000000-0005-0000-0000-0000CF920000}"/>
    <cellStyle name="40% - Accent5 91" xfId="9796" xr:uid="{00000000-0005-0000-0000-0000D0920000}"/>
    <cellStyle name="40% - Accent5 91 2" xfId="20892" xr:uid="{00000000-0005-0000-0000-0000D1920000}"/>
    <cellStyle name="40% - Accent5 91 2 2" xfId="43156" xr:uid="{00000000-0005-0000-0000-0000D2920000}"/>
    <cellStyle name="40% - Accent5 91 3" xfId="32064" xr:uid="{00000000-0005-0000-0000-0000D3920000}"/>
    <cellStyle name="40% - Accent5 92" xfId="9822" xr:uid="{00000000-0005-0000-0000-0000D4920000}"/>
    <cellStyle name="40% - Accent5 92 2" xfId="20918" xr:uid="{00000000-0005-0000-0000-0000D5920000}"/>
    <cellStyle name="40% - Accent5 92 2 2" xfId="43182" xr:uid="{00000000-0005-0000-0000-0000D6920000}"/>
    <cellStyle name="40% - Accent5 92 3" xfId="32090" xr:uid="{00000000-0005-0000-0000-0000D7920000}"/>
    <cellStyle name="40% - Accent5 93" xfId="9848" xr:uid="{00000000-0005-0000-0000-0000D8920000}"/>
    <cellStyle name="40% - Accent5 93 2" xfId="20944" xr:uid="{00000000-0005-0000-0000-0000D9920000}"/>
    <cellStyle name="40% - Accent5 93 2 2" xfId="43208" xr:uid="{00000000-0005-0000-0000-0000DA920000}"/>
    <cellStyle name="40% - Accent5 93 3" xfId="32116" xr:uid="{00000000-0005-0000-0000-0000DB920000}"/>
    <cellStyle name="40% - Accent5 94" xfId="9874" xr:uid="{00000000-0005-0000-0000-0000DC920000}"/>
    <cellStyle name="40% - Accent5 94 2" xfId="20970" xr:uid="{00000000-0005-0000-0000-0000DD920000}"/>
    <cellStyle name="40% - Accent5 94 2 2" xfId="43234" xr:uid="{00000000-0005-0000-0000-0000DE920000}"/>
    <cellStyle name="40% - Accent5 94 3" xfId="32142" xr:uid="{00000000-0005-0000-0000-0000DF920000}"/>
    <cellStyle name="40% - Accent5 95" xfId="9900" xr:uid="{00000000-0005-0000-0000-0000E0920000}"/>
    <cellStyle name="40% - Accent5 95 2" xfId="20996" xr:uid="{00000000-0005-0000-0000-0000E1920000}"/>
    <cellStyle name="40% - Accent5 95 2 2" xfId="43260" xr:uid="{00000000-0005-0000-0000-0000E2920000}"/>
    <cellStyle name="40% - Accent5 95 3" xfId="32168" xr:uid="{00000000-0005-0000-0000-0000E3920000}"/>
    <cellStyle name="40% - Accent5 96" xfId="9913" xr:uid="{00000000-0005-0000-0000-0000E4920000}"/>
    <cellStyle name="40% - Accent5 96 2" xfId="21009" xr:uid="{00000000-0005-0000-0000-0000E5920000}"/>
    <cellStyle name="40% - Accent5 96 2 2" xfId="43273" xr:uid="{00000000-0005-0000-0000-0000E6920000}"/>
    <cellStyle name="40% - Accent5 96 3" xfId="32181" xr:uid="{00000000-0005-0000-0000-0000E7920000}"/>
    <cellStyle name="40% - Accent5 97" xfId="9939" xr:uid="{00000000-0005-0000-0000-0000E8920000}"/>
    <cellStyle name="40% - Accent5 97 2" xfId="21035" xr:uid="{00000000-0005-0000-0000-0000E9920000}"/>
    <cellStyle name="40% - Accent5 97 2 2" xfId="43299" xr:uid="{00000000-0005-0000-0000-0000EA920000}"/>
    <cellStyle name="40% - Accent5 97 3" xfId="32207" xr:uid="{00000000-0005-0000-0000-0000EB920000}"/>
    <cellStyle name="40% - Accent5 98" xfId="9952" xr:uid="{00000000-0005-0000-0000-0000EC920000}"/>
    <cellStyle name="40% - Accent5 98 2" xfId="21048" xr:uid="{00000000-0005-0000-0000-0000ED920000}"/>
    <cellStyle name="40% - Accent5 98 2 2" xfId="43312" xr:uid="{00000000-0005-0000-0000-0000EE920000}"/>
    <cellStyle name="40% - Accent5 98 3" xfId="32220" xr:uid="{00000000-0005-0000-0000-0000EF920000}"/>
    <cellStyle name="40% - Accent5 99" xfId="9965" xr:uid="{00000000-0005-0000-0000-0000F0920000}"/>
    <cellStyle name="40% - Accent5 99 2" xfId="21061" xr:uid="{00000000-0005-0000-0000-0000F1920000}"/>
    <cellStyle name="40% - Accent5 99 2 2" xfId="43325" xr:uid="{00000000-0005-0000-0000-0000F2920000}"/>
    <cellStyle name="40% - Accent5 99 3" xfId="32233" xr:uid="{00000000-0005-0000-0000-0000F3920000}"/>
    <cellStyle name="40% - Accent6" xfId="93" builtinId="51" customBuiltin="1"/>
    <cellStyle name="40% - Accent6 10" xfId="228" xr:uid="{00000000-0005-0000-0000-0000F5920000}"/>
    <cellStyle name="40% - Accent6 10 2" xfId="1380" xr:uid="{00000000-0005-0000-0000-0000F6920000}"/>
    <cellStyle name="40% - Accent6 10 2 2" xfId="3198" xr:uid="{00000000-0005-0000-0000-0000F7920000}"/>
    <cellStyle name="40% - Accent6 10 2 2 2" xfId="7781" xr:uid="{00000000-0005-0000-0000-0000F8920000}"/>
    <cellStyle name="40% - Accent6 10 2 2 2 2" xfId="18878" xr:uid="{00000000-0005-0000-0000-0000F9920000}"/>
    <cellStyle name="40% - Accent6 10 2 2 2 2 2" xfId="41142" xr:uid="{00000000-0005-0000-0000-0000FA920000}"/>
    <cellStyle name="40% - Accent6 10 2 2 2 3" xfId="30050" xr:uid="{00000000-0005-0000-0000-0000FB920000}"/>
    <cellStyle name="40% - Accent6 10 2 2 3" xfId="14295" xr:uid="{00000000-0005-0000-0000-0000FC920000}"/>
    <cellStyle name="40% - Accent6 10 2 2 3 2" xfId="36560" xr:uid="{00000000-0005-0000-0000-0000FD920000}"/>
    <cellStyle name="40% - Accent6 10 2 2 4" xfId="25468" xr:uid="{00000000-0005-0000-0000-0000FE920000}"/>
    <cellStyle name="40% - Accent6 10 2 3" xfId="5972" xr:uid="{00000000-0005-0000-0000-0000FF920000}"/>
    <cellStyle name="40% - Accent6 10 2 3 2" xfId="17069" xr:uid="{00000000-0005-0000-0000-000000930000}"/>
    <cellStyle name="40% - Accent6 10 2 3 2 2" xfId="39333" xr:uid="{00000000-0005-0000-0000-000001930000}"/>
    <cellStyle name="40% - Accent6 10 2 3 3" xfId="28241" xr:uid="{00000000-0005-0000-0000-000002930000}"/>
    <cellStyle name="40% - Accent6 10 2 4" xfId="12485" xr:uid="{00000000-0005-0000-0000-000003930000}"/>
    <cellStyle name="40% - Accent6 10 2 4 2" xfId="34750" xr:uid="{00000000-0005-0000-0000-000004930000}"/>
    <cellStyle name="40% - Accent6 10 2 5" xfId="23658" xr:uid="{00000000-0005-0000-0000-000005930000}"/>
    <cellStyle name="40% - Accent6 10 3" xfId="4122" xr:uid="{00000000-0005-0000-0000-000006930000}"/>
    <cellStyle name="40% - Accent6 10 3 2" xfId="8705" xr:uid="{00000000-0005-0000-0000-000007930000}"/>
    <cellStyle name="40% - Accent6 10 3 2 2" xfId="19802" xr:uid="{00000000-0005-0000-0000-000008930000}"/>
    <cellStyle name="40% - Accent6 10 3 2 2 2" xfId="42066" xr:uid="{00000000-0005-0000-0000-000009930000}"/>
    <cellStyle name="40% - Accent6 10 3 2 3" xfId="30974" xr:uid="{00000000-0005-0000-0000-00000A930000}"/>
    <cellStyle name="40% - Accent6 10 3 3" xfId="15219" xr:uid="{00000000-0005-0000-0000-00000B930000}"/>
    <cellStyle name="40% - Accent6 10 3 3 2" xfId="37484" xr:uid="{00000000-0005-0000-0000-00000C930000}"/>
    <cellStyle name="40% - Accent6 10 3 4" xfId="26392" xr:uid="{00000000-0005-0000-0000-00000D930000}"/>
    <cellStyle name="40% - Accent6 10 4" xfId="2313" xr:uid="{00000000-0005-0000-0000-00000E930000}"/>
    <cellStyle name="40% - Accent6 10 4 2" xfId="6896" xr:uid="{00000000-0005-0000-0000-00000F930000}"/>
    <cellStyle name="40% - Accent6 10 4 2 2" xfId="17993" xr:uid="{00000000-0005-0000-0000-000010930000}"/>
    <cellStyle name="40% - Accent6 10 4 2 2 2" xfId="40257" xr:uid="{00000000-0005-0000-0000-000011930000}"/>
    <cellStyle name="40% - Accent6 10 4 2 3" xfId="29165" xr:uid="{00000000-0005-0000-0000-000012930000}"/>
    <cellStyle name="40% - Accent6 10 4 3" xfId="13410" xr:uid="{00000000-0005-0000-0000-000013930000}"/>
    <cellStyle name="40% - Accent6 10 4 3 2" xfId="35675" xr:uid="{00000000-0005-0000-0000-000014930000}"/>
    <cellStyle name="40% - Accent6 10 4 4" xfId="24583" xr:uid="{00000000-0005-0000-0000-000015930000}"/>
    <cellStyle name="40% - Accent6 10 5" xfId="5047" xr:uid="{00000000-0005-0000-0000-000016930000}"/>
    <cellStyle name="40% - Accent6 10 5 2" xfId="16144" xr:uid="{00000000-0005-0000-0000-000017930000}"/>
    <cellStyle name="40% - Accent6 10 5 2 2" xfId="38408" xr:uid="{00000000-0005-0000-0000-000018930000}"/>
    <cellStyle name="40% - Accent6 10 5 3" xfId="27316" xr:uid="{00000000-0005-0000-0000-000019930000}"/>
    <cellStyle name="40% - Accent6 10 6" xfId="456" xr:uid="{00000000-0005-0000-0000-00001A930000}"/>
    <cellStyle name="40% - Accent6 10 6 2" xfId="11572" xr:uid="{00000000-0005-0000-0000-00001B930000}"/>
    <cellStyle name="40% - Accent6 10 6 2 2" xfId="33838" xr:uid="{00000000-0005-0000-0000-00001C930000}"/>
    <cellStyle name="40% - Accent6 10 6 3" xfId="22746" xr:uid="{00000000-0005-0000-0000-00001D930000}"/>
    <cellStyle name="40% - Accent6 10 7" xfId="11349" xr:uid="{00000000-0005-0000-0000-00001E930000}"/>
    <cellStyle name="40% - Accent6 10 7 2" xfId="33615" xr:uid="{00000000-0005-0000-0000-00001F930000}"/>
    <cellStyle name="40% - Accent6 10 8" xfId="22523" xr:uid="{00000000-0005-0000-0000-000020930000}"/>
    <cellStyle name="40% - Accent6 100" xfId="9980" xr:uid="{00000000-0005-0000-0000-000021930000}"/>
    <cellStyle name="40% - Accent6 100 2" xfId="21076" xr:uid="{00000000-0005-0000-0000-000022930000}"/>
    <cellStyle name="40% - Accent6 100 2 2" xfId="43340" xr:uid="{00000000-0005-0000-0000-000023930000}"/>
    <cellStyle name="40% - Accent6 100 3" xfId="32248" xr:uid="{00000000-0005-0000-0000-000024930000}"/>
    <cellStyle name="40% - Accent6 101" xfId="9993" xr:uid="{00000000-0005-0000-0000-000025930000}"/>
    <cellStyle name="40% - Accent6 101 2" xfId="21089" xr:uid="{00000000-0005-0000-0000-000026930000}"/>
    <cellStyle name="40% - Accent6 101 2 2" xfId="43353" xr:uid="{00000000-0005-0000-0000-000027930000}"/>
    <cellStyle name="40% - Accent6 101 3" xfId="32261" xr:uid="{00000000-0005-0000-0000-000028930000}"/>
    <cellStyle name="40% - Accent6 102" xfId="10006" xr:uid="{00000000-0005-0000-0000-000029930000}"/>
    <cellStyle name="40% - Accent6 102 2" xfId="21102" xr:uid="{00000000-0005-0000-0000-00002A930000}"/>
    <cellStyle name="40% - Accent6 102 2 2" xfId="43366" xr:uid="{00000000-0005-0000-0000-00002B930000}"/>
    <cellStyle name="40% - Accent6 102 3" xfId="32274" xr:uid="{00000000-0005-0000-0000-00002C930000}"/>
    <cellStyle name="40% - Accent6 103" xfId="10019" xr:uid="{00000000-0005-0000-0000-00002D930000}"/>
    <cellStyle name="40% - Accent6 103 2" xfId="21115" xr:uid="{00000000-0005-0000-0000-00002E930000}"/>
    <cellStyle name="40% - Accent6 103 2 2" xfId="43379" xr:uid="{00000000-0005-0000-0000-00002F930000}"/>
    <cellStyle name="40% - Accent6 103 3" xfId="32287" xr:uid="{00000000-0005-0000-0000-000030930000}"/>
    <cellStyle name="40% - Accent6 104" xfId="10032" xr:uid="{00000000-0005-0000-0000-000031930000}"/>
    <cellStyle name="40% - Accent6 104 2" xfId="21128" xr:uid="{00000000-0005-0000-0000-000032930000}"/>
    <cellStyle name="40% - Accent6 104 2 2" xfId="43392" xr:uid="{00000000-0005-0000-0000-000033930000}"/>
    <cellStyle name="40% - Accent6 104 3" xfId="32300" xr:uid="{00000000-0005-0000-0000-000034930000}"/>
    <cellStyle name="40% - Accent6 105" xfId="10045" xr:uid="{00000000-0005-0000-0000-000035930000}"/>
    <cellStyle name="40% - Accent6 105 2" xfId="21141" xr:uid="{00000000-0005-0000-0000-000036930000}"/>
    <cellStyle name="40% - Accent6 105 2 2" xfId="43405" xr:uid="{00000000-0005-0000-0000-000037930000}"/>
    <cellStyle name="40% - Accent6 105 3" xfId="32313" xr:uid="{00000000-0005-0000-0000-000038930000}"/>
    <cellStyle name="40% - Accent6 106" xfId="10058" xr:uid="{00000000-0005-0000-0000-000039930000}"/>
    <cellStyle name="40% - Accent6 106 2" xfId="21154" xr:uid="{00000000-0005-0000-0000-00003A930000}"/>
    <cellStyle name="40% - Accent6 106 2 2" xfId="43418" xr:uid="{00000000-0005-0000-0000-00003B930000}"/>
    <cellStyle name="40% - Accent6 106 3" xfId="32326" xr:uid="{00000000-0005-0000-0000-00003C930000}"/>
    <cellStyle name="40% - Accent6 107" xfId="10071" xr:uid="{00000000-0005-0000-0000-00003D930000}"/>
    <cellStyle name="40% - Accent6 107 2" xfId="21167" xr:uid="{00000000-0005-0000-0000-00003E930000}"/>
    <cellStyle name="40% - Accent6 107 2 2" xfId="43431" xr:uid="{00000000-0005-0000-0000-00003F930000}"/>
    <cellStyle name="40% - Accent6 107 3" xfId="32339" xr:uid="{00000000-0005-0000-0000-000040930000}"/>
    <cellStyle name="40% - Accent6 108" xfId="10084" xr:uid="{00000000-0005-0000-0000-000041930000}"/>
    <cellStyle name="40% - Accent6 108 2" xfId="21180" xr:uid="{00000000-0005-0000-0000-000042930000}"/>
    <cellStyle name="40% - Accent6 108 2 2" xfId="43444" xr:uid="{00000000-0005-0000-0000-000043930000}"/>
    <cellStyle name="40% - Accent6 108 3" xfId="32352" xr:uid="{00000000-0005-0000-0000-000044930000}"/>
    <cellStyle name="40% - Accent6 109" xfId="10097" xr:uid="{00000000-0005-0000-0000-000045930000}"/>
    <cellStyle name="40% - Accent6 109 2" xfId="21193" xr:uid="{00000000-0005-0000-0000-000046930000}"/>
    <cellStyle name="40% - Accent6 109 2 2" xfId="43457" xr:uid="{00000000-0005-0000-0000-000047930000}"/>
    <cellStyle name="40% - Accent6 109 3" xfId="32365" xr:uid="{00000000-0005-0000-0000-000048930000}"/>
    <cellStyle name="40% - Accent6 11" xfId="241" xr:uid="{00000000-0005-0000-0000-000049930000}"/>
    <cellStyle name="40% - Accent6 11 2" xfId="1393" xr:uid="{00000000-0005-0000-0000-00004A930000}"/>
    <cellStyle name="40% - Accent6 11 2 2" xfId="3211" xr:uid="{00000000-0005-0000-0000-00004B930000}"/>
    <cellStyle name="40% - Accent6 11 2 2 2" xfId="7794" xr:uid="{00000000-0005-0000-0000-00004C930000}"/>
    <cellStyle name="40% - Accent6 11 2 2 2 2" xfId="18891" xr:uid="{00000000-0005-0000-0000-00004D930000}"/>
    <cellStyle name="40% - Accent6 11 2 2 2 2 2" xfId="41155" xr:uid="{00000000-0005-0000-0000-00004E930000}"/>
    <cellStyle name="40% - Accent6 11 2 2 2 3" xfId="30063" xr:uid="{00000000-0005-0000-0000-00004F930000}"/>
    <cellStyle name="40% - Accent6 11 2 2 3" xfId="14308" xr:uid="{00000000-0005-0000-0000-000050930000}"/>
    <cellStyle name="40% - Accent6 11 2 2 3 2" xfId="36573" xr:uid="{00000000-0005-0000-0000-000051930000}"/>
    <cellStyle name="40% - Accent6 11 2 2 4" xfId="25481" xr:uid="{00000000-0005-0000-0000-000052930000}"/>
    <cellStyle name="40% - Accent6 11 2 3" xfId="5985" xr:uid="{00000000-0005-0000-0000-000053930000}"/>
    <cellStyle name="40% - Accent6 11 2 3 2" xfId="17082" xr:uid="{00000000-0005-0000-0000-000054930000}"/>
    <cellStyle name="40% - Accent6 11 2 3 2 2" xfId="39346" xr:uid="{00000000-0005-0000-0000-000055930000}"/>
    <cellStyle name="40% - Accent6 11 2 3 3" xfId="28254" xr:uid="{00000000-0005-0000-0000-000056930000}"/>
    <cellStyle name="40% - Accent6 11 2 4" xfId="12498" xr:uid="{00000000-0005-0000-0000-000057930000}"/>
    <cellStyle name="40% - Accent6 11 2 4 2" xfId="34763" xr:uid="{00000000-0005-0000-0000-000058930000}"/>
    <cellStyle name="40% - Accent6 11 2 5" xfId="23671" xr:uid="{00000000-0005-0000-0000-000059930000}"/>
    <cellStyle name="40% - Accent6 11 3" xfId="4135" xr:uid="{00000000-0005-0000-0000-00005A930000}"/>
    <cellStyle name="40% - Accent6 11 3 2" xfId="8718" xr:uid="{00000000-0005-0000-0000-00005B930000}"/>
    <cellStyle name="40% - Accent6 11 3 2 2" xfId="19815" xr:uid="{00000000-0005-0000-0000-00005C930000}"/>
    <cellStyle name="40% - Accent6 11 3 2 2 2" xfId="42079" xr:uid="{00000000-0005-0000-0000-00005D930000}"/>
    <cellStyle name="40% - Accent6 11 3 2 3" xfId="30987" xr:uid="{00000000-0005-0000-0000-00005E930000}"/>
    <cellStyle name="40% - Accent6 11 3 3" xfId="15232" xr:uid="{00000000-0005-0000-0000-00005F930000}"/>
    <cellStyle name="40% - Accent6 11 3 3 2" xfId="37497" xr:uid="{00000000-0005-0000-0000-000060930000}"/>
    <cellStyle name="40% - Accent6 11 3 4" xfId="26405" xr:uid="{00000000-0005-0000-0000-000061930000}"/>
    <cellStyle name="40% - Accent6 11 4" xfId="2326" xr:uid="{00000000-0005-0000-0000-000062930000}"/>
    <cellStyle name="40% - Accent6 11 4 2" xfId="6909" xr:uid="{00000000-0005-0000-0000-000063930000}"/>
    <cellStyle name="40% - Accent6 11 4 2 2" xfId="18006" xr:uid="{00000000-0005-0000-0000-000064930000}"/>
    <cellStyle name="40% - Accent6 11 4 2 2 2" xfId="40270" xr:uid="{00000000-0005-0000-0000-000065930000}"/>
    <cellStyle name="40% - Accent6 11 4 2 3" xfId="29178" xr:uid="{00000000-0005-0000-0000-000066930000}"/>
    <cellStyle name="40% - Accent6 11 4 3" xfId="13423" xr:uid="{00000000-0005-0000-0000-000067930000}"/>
    <cellStyle name="40% - Accent6 11 4 3 2" xfId="35688" xr:uid="{00000000-0005-0000-0000-000068930000}"/>
    <cellStyle name="40% - Accent6 11 4 4" xfId="24596" xr:uid="{00000000-0005-0000-0000-000069930000}"/>
    <cellStyle name="40% - Accent6 11 5" xfId="5060" xr:uid="{00000000-0005-0000-0000-00006A930000}"/>
    <cellStyle name="40% - Accent6 11 5 2" xfId="16157" xr:uid="{00000000-0005-0000-0000-00006B930000}"/>
    <cellStyle name="40% - Accent6 11 5 2 2" xfId="38421" xr:uid="{00000000-0005-0000-0000-00006C930000}"/>
    <cellStyle name="40% - Accent6 11 5 3" xfId="27329" xr:uid="{00000000-0005-0000-0000-00006D930000}"/>
    <cellStyle name="40% - Accent6 11 6" xfId="469" xr:uid="{00000000-0005-0000-0000-00006E930000}"/>
    <cellStyle name="40% - Accent6 11 6 2" xfId="11585" xr:uid="{00000000-0005-0000-0000-00006F930000}"/>
    <cellStyle name="40% - Accent6 11 6 2 2" xfId="33851" xr:uid="{00000000-0005-0000-0000-000070930000}"/>
    <cellStyle name="40% - Accent6 11 6 3" xfId="22759" xr:uid="{00000000-0005-0000-0000-000071930000}"/>
    <cellStyle name="40% - Accent6 11 7" xfId="11362" xr:uid="{00000000-0005-0000-0000-000072930000}"/>
    <cellStyle name="40% - Accent6 11 7 2" xfId="33628" xr:uid="{00000000-0005-0000-0000-000073930000}"/>
    <cellStyle name="40% - Accent6 11 8" xfId="22536" xr:uid="{00000000-0005-0000-0000-000074930000}"/>
    <cellStyle name="40% - Accent6 110" xfId="10110" xr:uid="{00000000-0005-0000-0000-000075930000}"/>
    <cellStyle name="40% - Accent6 110 2" xfId="21206" xr:uid="{00000000-0005-0000-0000-000076930000}"/>
    <cellStyle name="40% - Accent6 110 2 2" xfId="43470" xr:uid="{00000000-0005-0000-0000-000077930000}"/>
    <cellStyle name="40% - Accent6 110 3" xfId="32378" xr:uid="{00000000-0005-0000-0000-000078930000}"/>
    <cellStyle name="40% - Accent6 111" xfId="10123" xr:uid="{00000000-0005-0000-0000-000079930000}"/>
    <cellStyle name="40% - Accent6 111 2" xfId="21219" xr:uid="{00000000-0005-0000-0000-00007A930000}"/>
    <cellStyle name="40% - Accent6 111 2 2" xfId="43483" xr:uid="{00000000-0005-0000-0000-00007B930000}"/>
    <cellStyle name="40% - Accent6 111 3" xfId="32391" xr:uid="{00000000-0005-0000-0000-00007C930000}"/>
    <cellStyle name="40% - Accent6 112" xfId="10136" xr:uid="{00000000-0005-0000-0000-00007D930000}"/>
    <cellStyle name="40% - Accent6 112 2" xfId="21232" xr:uid="{00000000-0005-0000-0000-00007E930000}"/>
    <cellStyle name="40% - Accent6 112 2 2" xfId="43496" xr:uid="{00000000-0005-0000-0000-00007F930000}"/>
    <cellStyle name="40% - Accent6 112 3" xfId="32404" xr:uid="{00000000-0005-0000-0000-000080930000}"/>
    <cellStyle name="40% - Accent6 113" xfId="10149" xr:uid="{00000000-0005-0000-0000-000081930000}"/>
    <cellStyle name="40% - Accent6 113 2" xfId="21245" xr:uid="{00000000-0005-0000-0000-000082930000}"/>
    <cellStyle name="40% - Accent6 113 2 2" xfId="43509" xr:uid="{00000000-0005-0000-0000-000083930000}"/>
    <cellStyle name="40% - Accent6 113 3" xfId="32417" xr:uid="{00000000-0005-0000-0000-000084930000}"/>
    <cellStyle name="40% - Accent6 114" xfId="10162" xr:uid="{00000000-0005-0000-0000-000085930000}"/>
    <cellStyle name="40% - Accent6 114 2" xfId="21258" xr:uid="{00000000-0005-0000-0000-000086930000}"/>
    <cellStyle name="40% - Accent6 114 2 2" xfId="43522" xr:uid="{00000000-0005-0000-0000-000087930000}"/>
    <cellStyle name="40% - Accent6 114 3" xfId="32430" xr:uid="{00000000-0005-0000-0000-000088930000}"/>
    <cellStyle name="40% - Accent6 115" xfId="10175" xr:uid="{00000000-0005-0000-0000-000089930000}"/>
    <cellStyle name="40% - Accent6 115 2" xfId="21271" xr:uid="{00000000-0005-0000-0000-00008A930000}"/>
    <cellStyle name="40% - Accent6 115 2 2" xfId="43535" xr:uid="{00000000-0005-0000-0000-00008B930000}"/>
    <cellStyle name="40% - Accent6 115 3" xfId="32443" xr:uid="{00000000-0005-0000-0000-00008C930000}"/>
    <cellStyle name="40% - Accent6 116" xfId="10188" xr:uid="{00000000-0005-0000-0000-00008D930000}"/>
    <cellStyle name="40% - Accent6 116 2" xfId="21284" xr:uid="{00000000-0005-0000-0000-00008E930000}"/>
    <cellStyle name="40% - Accent6 116 2 2" xfId="43548" xr:uid="{00000000-0005-0000-0000-00008F930000}"/>
    <cellStyle name="40% - Accent6 116 3" xfId="32456" xr:uid="{00000000-0005-0000-0000-000090930000}"/>
    <cellStyle name="40% - Accent6 117" xfId="10201" xr:uid="{00000000-0005-0000-0000-000091930000}"/>
    <cellStyle name="40% - Accent6 117 2" xfId="21297" xr:uid="{00000000-0005-0000-0000-000092930000}"/>
    <cellStyle name="40% - Accent6 117 2 2" xfId="43561" xr:uid="{00000000-0005-0000-0000-000093930000}"/>
    <cellStyle name="40% - Accent6 117 3" xfId="32469" xr:uid="{00000000-0005-0000-0000-000094930000}"/>
    <cellStyle name="40% - Accent6 118" xfId="10214" xr:uid="{00000000-0005-0000-0000-000095930000}"/>
    <cellStyle name="40% - Accent6 118 2" xfId="21310" xr:uid="{00000000-0005-0000-0000-000096930000}"/>
    <cellStyle name="40% - Accent6 118 2 2" xfId="43574" xr:uid="{00000000-0005-0000-0000-000097930000}"/>
    <cellStyle name="40% - Accent6 118 3" xfId="32482" xr:uid="{00000000-0005-0000-0000-000098930000}"/>
    <cellStyle name="40% - Accent6 119" xfId="10227" xr:uid="{00000000-0005-0000-0000-000099930000}"/>
    <cellStyle name="40% - Accent6 119 2" xfId="21323" xr:uid="{00000000-0005-0000-0000-00009A930000}"/>
    <cellStyle name="40% - Accent6 119 2 2" xfId="43587" xr:uid="{00000000-0005-0000-0000-00009B930000}"/>
    <cellStyle name="40% - Accent6 119 3" xfId="32495" xr:uid="{00000000-0005-0000-0000-00009C930000}"/>
    <cellStyle name="40% - Accent6 12" xfId="254" xr:uid="{00000000-0005-0000-0000-00009D930000}"/>
    <cellStyle name="40% - Accent6 12 2" xfId="1406" xr:uid="{00000000-0005-0000-0000-00009E930000}"/>
    <cellStyle name="40% - Accent6 12 2 2" xfId="3224" xr:uid="{00000000-0005-0000-0000-00009F930000}"/>
    <cellStyle name="40% - Accent6 12 2 2 2" xfId="7807" xr:uid="{00000000-0005-0000-0000-0000A0930000}"/>
    <cellStyle name="40% - Accent6 12 2 2 2 2" xfId="18904" xr:uid="{00000000-0005-0000-0000-0000A1930000}"/>
    <cellStyle name="40% - Accent6 12 2 2 2 2 2" xfId="41168" xr:uid="{00000000-0005-0000-0000-0000A2930000}"/>
    <cellStyle name="40% - Accent6 12 2 2 2 3" xfId="30076" xr:uid="{00000000-0005-0000-0000-0000A3930000}"/>
    <cellStyle name="40% - Accent6 12 2 2 3" xfId="14321" xr:uid="{00000000-0005-0000-0000-0000A4930000}"/>
    <cellStyle name="40% - Accent6 12 2 2 3 2" xfId="36586" xr:uid="{00000000-0005-0000-0000-0000A5930000}"/>
    <cellStyle name="40% - Accent6 12 2 2 4" xfId="25494" xr:uid="{00000000-0005-0000-0000-0000A6930000}"/>
    <cellStyle name="40% - Accent6 12 2 3" xfId="5998" xr:uid="{00000000-0005-0000-0000-0000A7930000}"/>
    <cellStyle name="40% - Accent6 12 2 3 2" xfId="17095" xr:uid="{00000000-0005-0000-0000-0000A8930000}"/>
    <cellStyle name="40% - Accent6 12 2 3 2 2" xfId="39359" xr:uid="{00000000-0005-0000-0000-0000A9930000}"/>
    <cellStyle name="40% - Accent6 12 2 3 3" xfId="28267" xr:uid="{00000000-0005-0000-0000-0000AA930000}"/>
    <cellStyle name="40% - Accent6 12 2 4" xfId="12511" xr:uid="{00000000-0005-0000-0000-0000AB930000}"/>
    <cellStyle name="40% - Accent6 12 2 4 2" xfId="34776" xr:uid="{00000000-0005-0000-0000-0000AC930000}"/>
    <cellStyle name="40% - Accent6 12 2 5" xfId="23684" xr:uid="{00000000-0005-0000-0000-0000AD930000}"/>
    <cellStyle name="40% - Accent6 12 3" xfId="4148" xr:uid="{00000000-0005-0000-0000-0000AE930000}"/>
    <cellStyle name="40% - Accent6 12 3 2" xfId="8731" xr:uid="{00000000-0005-0000-0000-0000AF930000}"/>
    <cellStyle name="40% - Accent6 12 3 2 2" xfId="19828" xr:uid="{00000000-0005-0000-0000-0000B0930000}"/>
    <cellStyle name="40% - Accent6 12 3 2 2 2" xfId="42092" xr:uid="{00000000-0005-0000-0000-0000B1930000}"/>
    <cellStyle name="40% - Accent6 12 3 2 3" xfId="31000" xr:uid="{00000000-0005-0000-0000-0000B2930000}"/>
    <cellStyle name="40% - Accent6 12 3 3" xfId="15245" xr:uid="{00000000-0005-0000-0000-0000B3930000}"/>
    <cellStyle name="40% - Accent6 12 3 3 2" xfId="37510" xr:uid="{00000000-0005-0000-0000-0000B4930000}"/>
    <cellStyle name="40% - Accent6 12 3 4" xfId="26418" xr:uid="{00000000-0005-0000-0000-0000B5930000}"/>
    <cellStyle name="40% - Accent6 12 4" xfId="2339" xr:uid="{00000000-0005-0000-0000-0000B6930000}"/>
    <cellStyle name="40% - Accent6 12 4 2" xfId="6922" xr:uid="{00000000-0005-0000-0000-0000B7930000}"/>
    <cellStyle name="40% - Accent6 12 4 2 2" xfId="18019" xr:uid="{00000000-0005-0000-0000-0000B8930000}"/>
    <cellStyle name="40% - Accent6 12 4 2 2 2" xfId="40283" xr:uid="{00000000-0005-0000-0000-0000B9930000}"/>
    <cellStyle name="40% - Accent6 12 4 2 3" xfId="29191" xr:uid="{00000000-0005-0000-0000-0000BA930000}"/>
    <cellStyle name="40% - Accent6 12 4 3" xfId="13436" xr:uid="{00000000-0005-0000-0000-0000BB930000}"/>
    <cellStyle name="40% - Accent6 12 4 3 2" xfId="35701" xr:uid="{00000000-0005-0000-0000-0000BC930000}"/>
    <cellStyle name="40% - Accent6 12 4 4" xfId="24609" xr:uid="{00000000-0005-0000-0000-0000BD930000}"/>
    <cellStyle name="40% - Accent6 12 5" xfId="5073" xr:uid="{00000000-0005-0000-0000-0000BE930000}"/>
    <cellStyle name="40% - Accent6 12 5 2" xfId="16170" xr:uid="{00000000-0005-0000-0000-0000BF930000}"/>
    <cellStyle name="40% - Accent6 12 5 2 2" xfId="38434" xr:uid="{00000000-0005-0000-0000-0000C0930000}"/>
    <cellStyle name="40% - Accent6 12 5 3" xfId="27342" xr:uid="{00000000-0005-0000-0000-0000C1930000}"/>
    <cellStyle name="40% - Accent6 12 6" xfId="482" xr:uid="{00000000-0005-0000-0000-0000C2930000}"/>
    <cellStyle name="40% - Accent6 12 6 2" xfId="11598" xr:uid="{00000000-0005-0000-0000-0000C3930000}"/>
    <cellStyle name="40% - Accent6 12 6 2 2" xfId="33864" xr:uid="{00000000-0005-0000-0000-0000C4930000}"/>
    <cellStyle name="40% - Accent6 12 6 3" xfId="22772" xr:uid="{00000000-0005-0000-0000-0000C5930000}"/>
    <cellStyle name="40% - Accent6 12 7" xfId="11375" xr:uid="{00000000-0005-0000-0000-0000C6930000}"/>
    <cellStyle name="40% - Accent6 12 7 2" xfId="33641" xr:uid="{00000000-0005-0000-0000-0000C7930000}"/>
    <cellStyle name="40% - Accent6 12 8" xfId="22549" xr:uid="{00000000-0005-0000-0000-0000C8930000}"/>
    <cellStyle name="40% - Accent6 120" xfId="10240" xr:uid="{00000000-0005-0000-0000-0000C9930000}"/>
    <cellStyle name="40% - Accent6 120 2" xfId="21336" xr:uid="{00000000-0005-0000-0000-0000CA930000}"/>
    <cellStyle name="40% - Accent6 120 2 2" xfId="43600" xr:uid="{00000000-0005-0000-0000-0000CB930000}"/>
    <cellStyle name="40% - Accent6 120 3" xfId="32508" xr:uid="{00000000-0005-0000-0000-0000CC930000}"/>
    <cellStyle name="40% - Accent6 121" xfId="10253" xr:uid="{00000000-0005-0000-0000-0000CD930000}"/>
    <cellStyle name="40% - Accent6 121 2" xfId="21349" xr:uid="{00000000-0005-0000-0000-0000CE930000}"/>
    <cellStyle name="40% - Accent6 121 2 2" xfId="43613" xr:uid="{00000000-0005-0000-0000-0000CF930000}"/>
    <cellStyle name="40% - Accent6 121 3" xfId="32521" xr:uid="{00000000-0005-0000-0000-0000D0930000}"/>
    <cellStyle name="40% - Accent6 122" xfId="10279" xr:uid="{00000000-0005-0000-0000-0000D1930000}"/>
    <cellStyle name="40% - Accent6 122 2" xfId="21375" xr:uid="{00000000-0005-0000-0000-0000D2930000}"/>
    <cellStyle name="40% - Accent6 122 2 2" xfId="43639" xr:uid="{00000000-0005-0000-0000-0000D3930000}"/>
    <cellStyle name="40% - Accent6 122 3" xfId="32547" xr:uid="{00000000-0005-0000-0000-0000D4930000}"/>
    <cellStyle name="40% - Accent6 123" xfId="10305" xr:uid="{00000000-0005-0000-0000-0000D5930000}"/>
    <cellStyle name="40% - Accent6 123 2" xfId="21401" xr:uid="{00000000-0005-0000-0000-0000D6930000}"/>
    <cellStyle name="40% - Accent6 123 2 2" xfId="43665" xr:uid="{00000000-0005-0000-0000-0000D7930000}"/>
    <cellStyle name="40% - Accent6 123 3" xfId="32573" xr:uid="{00000000-0005-0000-0000-0000D8930000}"/>
    <cellStyle name="40% - Accent6 124" xfId="10318" xr:uid="{00000000-0005-0000-0000-0000D9930000}"/>
    <cellStyle name="40% - Accent6 124 2" xfId="21414" xr:uid="{00000000-0005-0000-0000-0000DA930000}"/>
    <cellStyle name="40% - Accent6 124 2 2" xfId="43678" xr:uid="{00000000-0005-0000-0000-0000DB930000}"/>
    <cellStyle name="40% - Accent6 124 3" xfId="32586" xr:uid="{00000000-0005-0000-0000-0000DC930000}"/>
    <cellStyle name="40% - Accent6 125" xfId="10331" xr:uid="{00000000-0005-0000-0000-0000DD930000}"/>
    <cellStyle name="40% - Accent6 125 2" xfId="21427" xr:uid="{00000000-0005-0000-0000-0000DE930000}"/>
    <cellStyle name="40% - Accent6 125 2 2" xfId="43691" xr:uid="{00000000-0005-0000-0000-0000DF930000}"/>
    <cellStyle name="40% - Accent6 125 3" xfId="32599" xr:uid="{00000000-0005-0000-0000-0000E0930000}"/>
    <cellStyle name="40% - Accent6 126" xfId="10357" xr:uid="{00000000-0005-0000-0000-0000E1930000}"/>
    <cellStyle name="40% - Accent6 126 2" xfId="21453" xr:uid="{00000000-0005-0000-0000-0000E2930000}"/>
    <cellStyle name="40% - Accent6 126 2 2" xfId="43717" xr:uid="{00000000-0005-0000-0000-0000E3930000}"/>
    <cellStyle name="40% - Accent6 126 3" xfId="32625" xr:uid="{00000000-0005-0000-0000-0000E4930000}"/>
    <cellStyle name="40% - Accent6 127" xfId="10383" xr:uid="{00000000-0005-0000-0000-0000E5930000}"/>
    <cellStyle name="40% - Accent6 127 2" xfId="21479" xr:uid="{00000000-0005-0000-0000-0000E6930000}"/>
    <cellStyle name="40% - Accent6 127 2 2" xfId="43743" xr:uid="{00000000-0005-0000-0000-0000E7930000}"/>
    <cellStyle name="40% - Accent6 127 3" xfId="32651" xr:uid="{00000000-0005-0000-0000-0000E8930000}"/>
    <cellStyle name="40% - Accent6 128" xfId="10409" xr:uid="{00000000-0005-0000-0000-0000E9930000}"/>
    <cellStyle name="40% - Accent6 128 2" xfId="21505" xr:uid="{00000000-0005-0000-0000-0000EA930000}"/>
    <cellStyle name="40% - Accent6 128 2 2" xfId="43769" xr:uid="{00000000-0005-0000-0000-0000EB930000}"/>
    <cellStyle name="40% - Accent6 128 3" xfId="32677" xr:uid="{00000000-0005-0000-0000-0000EC930000}"/>
    <cellStyle name="40% - Accent6 129" xfId="10435" xr:uid="{00000000-0005-0000-0000-0000ED930000}"/>
    <cellStyle name="40% - Accent6 129 2" xfId="21531" xr:uid="{00000000-0005-0000-0000-0000EE930000}"/>
    <cellStyle name="40% - Accent6 129 2 2" xfId="43795" xr:uid="{00000000-0005-0000-0000-0000EF930000}"/>
    <cellStyle name="40% - Accent6 129 3" xfId="32703" xr:uid="{00000000-0005-0000-0000-0000F0930000}"/>
    <cellStyle name="40% - Accent6 13" xfId="267" xr:uid="{00000000-0005-0000-0000-0000F1930000}"/>
    <cellStyle name="40% - Accent6 13 2" xfId="1419" xr:uid="{00000000-0005-0000-0000-0000F2930000}"/>
    <cellStyle name="40% - Accent6 13 2 2" xfId="3237" xr:uid="{00000000-0005-0000-0000-0000F3930000}"/>
    <cellStyle name="40% - Accent6 13 2 2 2" xfId="7820" xr:uid="{00000000-0005-0000-0000-0000F4930000}"/>
    <cellStyle name="40% - Accent6 13 2 2 2 2" xfId="18917" xr:uid="{00000000-0005-0000-0000-0000F5930000}"/>
    <cellStyle name="40% - Accent6 13 2 2 2 2 2" xfId="41181" xr:uid="{00000000-0005-0000-0000-0000F6930000}"/>
    <cellStyle name="40% - Accent6 13 2 2 2 3" xfId="30089" xr:uid="{00000000-0005-0000-0000-0000F7930000}"/>
    <cellStyle name="40% - Accent6 13 2 2 3" xfId="14334" xr:uid="{00000000-0005-0000-0000-0000F8930000}"/>
    <cellStyle name="40% - Accent6 13 2 2 3 2" xfId="36599" xr:uid="{00000000-0005-0000-0000-0000F9930000}"/>
    <cellStyle name="40% - Accent6 13 2 2 4" xfId="25507" xr:uid="{00000000-0005-0000-0000-0000FA930000}"/>
    <cellStyle name="40% - Accent6 13 2 3" xfId="6011" xr:uid="{00000000-0005-0000-0000-0000FB930000}"/>
    <cellStyle name="40% - Accent6 13 2 3 2" xfId="17108" xr:uid="{00000000-0005-0000-0000-0000FC930000}"/>
    <cellStyle name="40% - Accent6 13 2 3 2 2" xfId="39372" xr:uid="{00000000-0005-0000-0000-0000FD930000}"/>
    <cellStyle name="40% - Accent6 13 2 3 3" xfId="28280" xr:uid="{00000000-0005-0000-0000-0000FE930000}"/>
    <cellStyle name="40% - Accent6 13 2 4" xfId="12524" xr:uid="{00000000-0005-0000-0000-0000FF930000}"/>
    <cellStyle name="40% - Accent6 13 2 4 2" xfId="34789" xr:uid="{00000000-0005-0000-0000-000000940000}"/>
    <cellStyle name="40% - Accent6 13 2 5" xfId="23697" xr:uid="{00000000-0005-0000-0000-000001940000}"/>
    <cellStyle name="40% - Accent6 13 3" xfId="4161" xr:uid="{00000000-0005-0000-0000-000002940000}"/>
    <cellStyle name="40% - Accent6 13 3 2" xfId="8744" xr:uid="{00000000-0005-0000-0000-000003940000}"/>
    <cellStyle name="40% - Accent6 13 3 2 2" xfId="19841" xr:uid="{00000000-0005-0000-0000-000004940000}"/>
    <cellStyle name="40% - Accent6 13 3 2 2 2" xfId="42105" xr:uid="{00000000-0005-0000-0000-000005940000}"/>
    <cellStyle name="40% - Accent6 13 3 2 3" xfId="31013" xr:uid="{00000000-0005-0000-0000-000006940000}"/>
    <cellStyle name="40% - Accent6 13 3 3" xfId="15258" xr:uid="{00000000-0005-0000-0000-000007940000}"/>
    <cellStyle name="40% - Accent6 13 3 3 2" xfId="37523" xr:uid="{00000000-0005-0000-0000-000008940000}"/>
    <cellStyle name="40% - Accent6 13 3 4" xfId="26431" xr:uid="{00000000-0005-0000-0000-000009940000}"/>
    <cellStyle name="40% - Accent6 13 4" xfId="2352" xr:uid="{00000000-0005-0000-0000-00000A940000}"/>
    <cellStyle name="40% - Accent6 13 4 2" xfId="6935" xr:uid="{00000000-0005-0000-0000-00000B940000}"/>
    <cellStyle name="40% - Accent6 13 4 2 2" xfId="18032" xr:uid="{00000000-0005-0000-0000-00000C940000}"/>
    <cellStyle name="40% - Accent6 13 4 2 2 2" xfId="40296" xr:uid="{00000000-0005-0000-0000-00000D940000}"/>
    <cellStyle name="40% - Accent6 13 4 2 3" xfId="29204" xr:uid="{00000000-0005-0000-0000-00000E940000}"/>
    <cellStyle name="40% - Accent6 13 4 3" xfId="13449" xr:uid="{00000000-0005-0000-0000-00000F940000}"/>
    <cellStyle name="40% - Accent6 13 4 3 2" xfId="35714" xr:uid="{00000000-0005-0000-0000-000010940000}"/>
    <cellStyle name="40% - Accent6 13 4 4" xfId="24622" xr:uid="{00000000-0005-0000-0000-000011940000}"/>
    <cellStyle name="40% - Accent6 13 5" xfId="5086" xr:uid="{00000000-0005-0000-0000-000012940000}"/>
    <cellStyle name="40% - Accent6 13 5 2" xfId="16183" xr:uid="{00000000-0005-0000-0000-000013940000}"/>
    <cellStyle name="40% - Accent6 13 5 2 2" xfId="38447" xr:uid="{00000000-0005-0000-0000-000014940000}"/>
    <cellStyle name="40% - Accent6 13 5 3" xfId="27355" xr:uid="{00000000-0005-0000-0000-000015940000}"/>
    <cellStyle name="40% - Accent6 13 6" xfId="495" xr:uid="{00000000-0005-0000-0000-000016940000}"/>
    <cellStyle name="40% - Accent6 13 6 2" xfId="11611" xr:uid="{00000000-0005-0000-0000-000017940000}"/>
    <cellStyle name="40% - Accent6 13 6 2 2" xfId="33877" xr:uid="{00000000-0005-0000-0000-000018940000}"/>
    <cellStyle name="40% - Accent6 13 6 3" xfId="22785" xr:uid="{00000000-0005-0000-0000-000019940000}"/>
    <cellStyle name="40% - Accent6 13 7" xfId="11388" xr:uid="{00000000-0005-0000-0000-00001A940000}"/>
    <cellStyle name="40% - Accent6 13 7 2" xfId="33654" xr:uid="{00000000-0005-0000-0000-00001B940000}"/>
    <cellStyle name="40% - Accent6 13 8" xfId="22562" xr:uid="{00000000-0005-0000-0000-00001C940000}"/>
    <cellStyle name="40% - Accent6 130" xfId="10461" xr:uid="{00000000-0005-0000-0000-00001D940000}"/>
    <cellStyle name="40% - Accent6 130 2" xfId="21557" xr:uid="{00000000-0005-0000-0000-00001E940000}"/>
    <cellStyle name="40% - Accent6 130 2 2" xfId="43821" xr:uid="{00000000-0005-0000-0000-00001F940000}"/>
    <cellStyle name="40% - Accent6 130 3" xfId="32729" xr:uid="{00000000-0005-0000-0000-000020940000}"/>
    <cellStyle name="40% - Accent6 131" xfId="10487" xr:uid="{00000000-0005-0000-0000-000021940000}"/>
    <cellStyle name="40% - Accent6 131 2" xfId="21583" xr:uid="{00000000-0005-0000-0000-000022940000}"/>
    <cellStyle name="40% - Accent6 131 2 2" xfId="43847" xr:uid="{00000000-0005-0000-0000-000023940000}"/>
    <cellStyle name="40% - Accent6 131 3" xfId="32755" xr:uid="{00000000-0005-0000-0000-000024940000}"/>
    <cellStyle name="40% - Accent6 132" xfId="10513" xr:uid="{00000000-0005-0000-0000-000025940000}"/>
    <cellStyle name="40% - Accent6 132 2" xfId="21609" xr:uid="{00000000-0005-0000-0000-000026940000}"/>
    <cellStyle name="40% - Accent6 132 2 2" xfId="43873" xr:uid="{00000000-0005-0000-0000-000027940000}"/>
    <cellStyle name="40% - Accent6 132 3" xfId="32781" xr:uid="{00000000-0005-0000-0000-000028940000}"/>
    <cellStyle name="40% - Accent6 133" xfId="10539" xr:uid="{00000000-0005-0000-0000-000029940000}"/>
    <cellStyle name="40% - Accent6 133 2" xfId="21635" xr:uid="{00000000-0005-0000-0000-00002A940000}"/>
    <cellStyle name="40% - Accent6 133 2 2" xfId="43899" xr:uid="{00000000-0005-0000-0000-00002B940000}"/>
    <cellStyle name="40% - Accent6 133 3" xfId="32807" xr:uid="{00000000-0005-0000-0000-00002C940000}"/>
    <cellStyle name="40% - Accent6 134" xfId="10552" xr:uid="{00000000-0005-0000-0000-00002D940000}"/>
    <cellStyle name="40% - Accent6 134 2" xfId="21648" xr:uid="{00000000-0005-0000-0000-00002E940000}"/>
    <cellStyle name="40% - Accent6 134 2 2" xfId="43912" xr:uid="{00000000-0005-0000-0000-00002F940000}"/>
    <cellStyle name="40% - Accent6 134 3" xfId="32820" xr:uid="{00000000-0005-0000-0000-000030940000}"/>
    <cellStyle name="40% - Accent6 135" xfId="10565" xr:uid="{00000000-0005-0000-0000-000031940000}"/>
    <cellStyle name="40% - Accent6 135 2" xfId="21661" xr:uid="{00000000-0005-0000-0000-000032940000}"/>
    <cellStyle name="40% - Accent6 135 2 2" xfId="43925" xr:uid="{00000000-0005-0000-0000-000033940000}"/>
    <cellStyle name="40% - Accent6 135 3" xfId="32833" xr:uid="{00000000-0005-0000-0000-000034940000}"/>
    <cellStyle name="40% - Accent6 136" xfId="10578" xr:uid="{00000000-0005-0000-0000-000035940000}"/>
    <cellStyle name="40% - Accent6 136 2" xfId="21674" xr:uid="{00000000-0005-0000-0000-000036940000}"/>
    <cellStyle name="40% - Accent6 136 2 2" xfId="43938" xr:uid="{00000000-0005-0000-0000-000037940000}"/>
    <cellStyle name="40% - Accent6 136 3" xfId="32846" xr:uid="{00000000-0005-0000-0000-000038940000}"/>
    <cellStyle name="40% - Accent6 137" xfId="10591" xr:uid="{00000000-0005-0000-0000-000039940000}"/>
    <cellStyle name="40% - Accent6 137 2" xfId="21687" xr:uid="{00000000-0005-0000-0000-00003A940000}"/>
    <cellStyle name="40% - Accent6 137 2 2" xfId="43951" xr:uid="{00000000-0005-0000-0000-00003B940000}"/>
    <cellStyle name="40% - Accent6 137 3" xfId="32859" xr:uid="{00000000-0005-0000-0000-00003C940000}"/>
    <cellStyle name="40% - Accent6 138" xfId="10617" xr:uid="{00000000-0005-0000-0000-00003D940000}"/>
    <cellStyle name="40% - Accent6 138 2" xfId="21713" xr:uid="{00000000-0005-0000-0000-00003E940000}"/>
    <cellStyle name="40% - Accent6 138 2 2" xfId="43977" xr:uid="{00000000-0005-0000-0000-00003F940000}"/>
    <cellStyle name="40% - Accent6 138 3" xfId="32885" xr:uid="{00000000-0005-0000-0000-000040940000}"/>
    <cellStyle name="40% - Accent6 139" xfId="10630" xr:uid="{00000000-0005-0000-0000-000041940000}"/>
    <cellStyle name="40% - Accent6 139 2" xfId="21726" xr:uid="{00000000-0005-0000-0000-000042940000}"/>
    <cellStyle name="40% - Accent6 139 2 2" xfId="43990" xr:uid="{00000000-0005-0000-0000-000043940000}"/>
    <cellStyle name="40% - Accent6 139 3" xfId="32898" xr:uid="{00000000-0005-0000-0000-000044940000}"/>
    <cellStyle name="40% - Accent6 14" xfId="306" xr:uid="{00000000-0005-0000-0000-000045940000}"/>
    <cellStyle name="40% - Accent6 14 2" xfId="1432" xr:uid="{00000000-0005-0000-0000-000046940000}"/>
    <cellStyle name="40% - Accent6 14 2 2" xfId="3250" xr:uid="{00000000-0005-0000-0000-000047940000}"/>
    <cellStyle name="40% - Accent6 14 2 2 2" xfId="7833" xr:uid="{00000000-0005-0000-0000-000048940000}"/>
    <cellStyle name="40% - Accent6 14 2 2 2 2" xfId="18930" xr:uid="{00000000-0005-0000-0000-000049940000}"/>
    <cellStyle name="40% - Accent6 14 2 2 2 2 2" xfId="41194" xr:uid="{00000000-0005-0000-0000-00004A940000}"/>
    <cellStyle name="40% - Accent6 14 2 2 2 3" xfId="30102" xr:uid="{00000000-0005-0000-0000-00004B940000}"/>
    <cellStyle name="40% - Accent6 14 2 2 3" xfId="14347" xr:uid="{00000000-0005-0000-0000-00004C940000}"/>
    <cellStyle name="40% - Accent6 14 2 2 3 2" xfId="36612" xr:uid="{00000000-0005-0000-0000-00004D940000}"/>
    <cellStyle name="40% - Accent6 14 2 2 4" xfId="25520" xr:uid="{00000000-0005-0000-0000-00004E940000}"/>
    <cellStyle name="40% - Accent6 14 2 3" xfId="6024" xr:uid="{00000000-0005-0000-0000-00004F940000}"/>
    <cellStyle name="40% - Accent6 14 2 3 2" xfId="17121" xr:uid="{00000000-0005-0000-0000-000050940000}"/>
    <cellStyle name="40% - Accent6 14 2 3 2 2" xfId="39385" xr:uid="{00000000-0005-0000-0000-000051940000}"/>
    <cellStyle name="40% - Accent6 14 2 3 3" xfId="28293" xr:uid="{00000000-0005-0000-0000-000052940000}"/>
    <cellStyle name="40% - Accent6 14 2 4" xfId="12537" xr:uid="{00000000-0005-0000-0000-000053940000}"/>
    <cellStyle name="40% - Accent6 14 2 4 2" xfId="34802" xr:uid="{00000000-0005-0000-0000-000054940000}"/>
    <cellStyle name="40% - Accent6 14 2 5" xfId="23710" xr:uid="{00000000-0005-0000-0000-000055940000}"/>
    <cellStyle name="40% - Accent6 14 3" xfId="4174" xr:uid="{00000000-0005-0000-0000-000056940000}"/>
    <cellStyle name="40% - Accent6 14 3 2" xfId="8757" xr:uid="{00000000-0005-0000-0000-000057940000}"/>
    <cellStyle name="40% - Accent6 14 3 2 2" xfId="19854" xr:uid="{00000000-0005-0000-0000-000058940000}"/>
    <cellStyle name="40% - Accent6 14 3 2 2 2" xfId="42118" xr:uid="{00000000-0005-0000-0000-000059940000}"/>
    <cellStyle name="40% - Accent6 14 3 2 3" xfId="31026" xr:uid="{00000000-0005-0000-0000-00005A940000}"/>
    <cellStyle name="40% - Accent6 14 3 3" xfId="15271" xr:uid="{00000000-0005-0000-0000-00005B940000}"/>
    <cellStyle name="40% - Accent6 14 3 3 2" xfId="37536" xr:uid="{00000000-0005-0000-0000-00005C940000}"/>
    <cellStyle name="40% - Accent6 14 3 4" xfId="26444" xr:uid="{00000000-0005-0000-0000-00005D940000}"/>
    <cellStyle name="40% - Accent6 14 4" xfId="2365" xr:uid="{00000000-0005-0000-0000-00005E940000}"/>
    <cellStyle name="40% - Accent6 14 4 2" xfId="6948" xr:uid="{00000000-0005-0000-0000-00005F940000}"/>
    <cellStyle name="40% - Accent6 14 4 2 2" xfId="18045" xr:uid="{00000000-0005-0000-0000-000060940000}"/>
    <cellStyle name="40% - Accent6 14 4 2 2 2" xfId="40309" xr:uid="{00000000-0005-0000-0000-000061940000}"/>
    <cellStyle name="40% - Accent6 14 4 2 3" xfId="29217" xr:uid="{00000000-0005-0000-0000-000062940000}"/>
    <cellStyle name="40% - Accent6 14 4 3" xfId="13462" xr:uid="{00000000-0005-0000-0000-000063940000}"/>
    <cellStyle name="40% - Accent6 14 4 3 2" xfId="35727" xr:uid="{00000000-0005-0000-0000-000064940000}"/>
    <cellStyle name="40% - Accent6 14 4 4" xfId="24635" xr:uid="{00000000-0005-0000-0000-000065940000}"/>
    <cellStyle name="40% - Accent6 14 5" xfId="5099" xr:uid="{00000000-0005-0000-0000-000066940000}"/>
    <cellStyle name="40% - Accent6 14 5 2" xfId="16196" xr:uid="{00000000-0005-0000-0000-000067940000}"/>
    <cellStyle name="40% - Accent6 14 5 2 2" xfId="38460" xr:uid="{00000000-0005-0000-0000-000068940000}"/>
    <cellStyle name="40% - Accent6 14 5 3" xfId="27368" xr:uid="{00000000-0005-0000-0000-000069940000}"/>
    <cellStyle name="40% - Accent6 14 6" xfId="508" xr:uid="{00000000-0005-0000-0000-00006A940000}"/>
    <cellStyle name="40% - Accent6 14 6 2" xfId="11624" xr:uid="{00000000-0005-0000-0000-00006B940000}"/>
    <cellStyle name="40% - Accent6 14 6 2 2" xfId="33890" xr:uid="{00000000-0005-0000-0000-00006C940000}"/>
    <cellStyle name="40% - Accent6 14 6 3" xfId="22798" xr:uid="{00000000-0005-0000-0000-00006D940000}"/>
    <cellStyle name="40% - Accent6 14 7" xfId="11427" xr:uid="{00000000-0005-0000-0000-00006E940000}"/>
    <cellStyle name="40% - Accent6 14 7 2" xfId="33693" xr:uid="{00000000-0005-0000-0000-00006F940000}"/>
    <cellStyle name="40% - Accent6 14 8" xfId="22601" xr:uid="{00000000-0005-0000-0000-000070940000}"/>
    <cellStyle name="40% - Accent6 140" xfId="10643" xr:uid="{00000000-0005-0000-0000-000071940000}"/>
    <cellStyle name="40% - Accent6 140 2" xfId="21739" xr:uid="{00000000-0005-0000-0000-000072940000}"/>
    <cellStyle name="40% - Accent6 140 2 2" xfId="44003" xr:uid="{00000000-0005-0000-0000-000073940000}"/>
    <cellStyle name="40% - Accent6 140 3" xfId="32911" xr:uid="{00000000-0005-0000-0000-000074940000}"/>
    <cellStyle name="40% - Accent6 141" xfId="10656" xr:uid="{00000000-0005-0000-0000-000075940000}"/>
    <cellStyle name="40% - Accent6 141 2" xfId="21752" xr:uid="{00000000-0005-0000-0000-000076940000}"/>
    <cellStyle name="40% - Accent6 141 2 2" xfId="44016" xr:uid="{00000000-0005-0000-0000-000077940000}"/>
    <cellStyle name="40% - Accent6 141 3" xfId="32924" xr:uid="{00000000-0005-0000-0000-000078940000}"/>
    <cellStyle name="40% - Accent6 142" xfId="10669" xr:uid="{00000000-0005-0000-0000-000079940000}"/>
    <cellStyle name="40% - Accent6 142 2" xfId="21765" xr:uid="{00000000-0005-0000-0000-00007A940000}"/>
    <cellStyle name="40% - Accent6 142 2 2" xfId="44029" xr:uid="{00000000-0005-0000-0000-00007B940000}"/>
    <cellStyle name="40% - Accent6 142 3" xfId="32937" xr:uid="{00000000-0005-0000-0000-00007C940000}"/>
    <cellStyle name="40% - Accent6 143" xfId="10682" xr:uid="{00000000-0005-0000-0000-00007D940000}"/>
    <cellStyle name="40% - Accent6 143 2" xfId="21778" xr:uid="{00000000-0005-0000-0000-00007E940000}"/>
    <cellStyle name="40% - Accent6 143 2 2" xfId="44042" xr:uid="{00000000-0005-0000-0000-00007F940000}"/>
    <cellStyle name="40% - Accent6 143 3" xfId="32950" xr:uid="{00000000-0005-0000-0000-000080940000}"/>
    <cellStyle name="40% - Accent6 144" xfId="10695" xr:uid="{00000000-0005-0000-0000-000081940000}"/>
    <cellStyle name="40% - Accent6 144 2" xfId="21791" xr:uid="{00000000-0005-0000-0000-000082940000}"/>
    <cellStyle name="40% - Accent6 144 2 2" xfId="44055" xr:uid="{00000000-0005-0000-0000-000083940000}"/>
    <cellStyle name="40% - Accent6 144 3" xfId="32963" xr:uid="{00000000-0005-0000-0000-000084940000}"/>
    <cellStyle name="40% - Accent6 145" xfId="10708" xr:uid="{00000000-0005-0000-0000-000085940000}"/>
    <cellStyle name="40% - Accent6 145 2" xfId="21804" xr:uid="{00000000-0005-0000-0000-000086940000}"/>
    <cellStyle name="40% - Accent6 145 2 2" xfId="44068" xr:uid="{00000000-0005-0000-0000-000087940000}"/>
    <cellStyle name="40% - Accent6 145 3" xfId="32976" xr:uid="{00000000-0005-0000-0000-000088940000}"/>
    <cellStyle name="40% - Accent6 146" xfId="10721" xr:uid="{00000000-0005-0000-0000-000089940000}"/>
    <cellStyle name="40% - Accent6 146 2" xfId="21817" xr:uid="{00000000-0005-0000-0000-00008A940000}"/>
    <cellStyle name="40% - Accent6 146 2 2" xfId="44081" xr:uid="{00000000-0005-0000-0000-00008B940000}"/>
    <cellStyle name="40% - Accent6 146 3" xfId="32989" xr:uid="{00000000-0005-0000-0000-00008C940000}"/>
    <cellStyle name="40% - Accent6 147" xfId="10734" xr:uid="{00000000-0005-0000-0000-00008D940000}"/>
    <cellStyle name="40% - Accent6 147 2" xfId="21830" xr:uid="{00000000-0005-0000-0000-00008E940000}"/>
    <cellStyle name="40% - Accent6 147 2 2" xfId="44094" xr:uid="{00000000-0005-0000-0000-00008F940000}"/>
    <cellStyle name="40% - Accent6 147 3" xfId="33002" xr:uid="{00000000-0005-0000-0000-000090940000}"/>
    <cellStyle name="40% - Accent6 148" xfId="10747" xr:uid="{00000000-0005-0000-0000-000091940000}"/>
    <cellStyle name="40% - Accent6 148 2" xfId="21843" xr:uid="{00000000-0005-0000-0000-000092940000}"/>
    <cellStyle name="40% - Accent6 148 2 2" xfId="44107" xr:uid="{00000000-0005-0000-0000-000093940000}"/>
    <cellStyle name="40% - Accent6 148 3" xfId="33015" xr:uid="{00000000-0005-0000-0000-000094940000}"/>
    <cellStyle name="40% - Accent6 149" xfId="10760" xr:uid="{00000000-0005-0000-0000-000095940000}"/>
    <cellStyle name="40% - Accent6 149 2" xfId="21856" xr:uid="{00000000-0005-0000-0000-000096940000}"/>
    <cellStyle name="40% - Accent6 149 2 2" xfId="44120" xr:uid="{00000000-0005-0000-0000-000097940000}"/>
    <cellStyle name="40% - Accent6 149 3" xfId="33028" xr:uid="{00000000-0005-0000-0000-000098940000}"/>
    <cellStyle name="40% - Accent6 15" xfId="335" xr:uid="{00000000-0005-0000-0000-000099940000}"/>
    <cellStyle name="40% - Accent6 15 2" xfId="1445" xr:uid="{00000000-0005-0000-0000-00009A940000}"/>
    <cellStyle name="40% - Accent6 15 2 2" xfId="3263" xr:uid="{00000000-0005-0000-0000-00009B940000}"/>
    <cellStyle name="40% - Accent6 15 2 2 2" xfId="7846" xr:uid="{00000000-0005-0000-0000-00009C940000}"/>
    <cellStyle name="40% - Accent6 15 2 2 2 2" xfId="18943" xr:uid="{00000000-0005-0000-0000-00009D940000}"/>
    <cellStyle name="40% - Accent6 15 2 2 2 2 2" xfId="41207" xr:uid="{00000000-0005-0000-0000-00009E940000}"/>
    <cellStyle name="40% - Accent6 15 2 2 2 3" xfId="30115" xr:uid="{00000000-0005-0000-0000-00009F940000}"/>
    <cellStyle name="40% - Accent6 15 2 2 3" xfId="14360" xr:uid="{00000000-0005-0000-0000-0000A0940000}"/>
    <cellStyle name="40% - Accent6 15 2 2 3 2" xfId="36625" xr:uid="{00000000-0005-0000-0000-0000A1940000}"/>
    <cellStyle name="40% - Accent6 15 2 2 4" xfId="25533" xr:uid="{00000000-0005-0000-0000-0000A2940000}"/>
    <cellStyle name="40% - Accent6 15 2 3" xfId="6037" xr:uid="{00000000-0005-0000-0000-0000A3940000}"/>
    <cellStyle name="40% - Accent6 15 2 3 2" xfId="17134" xr:uid="{00000000-0005-0000-0000-0000A4940000}"/>
    <cellStyle name="40% - Accent6 15 2 3 2 2" xfId="39398" xr:uid="{00000000-0005-0000-0000-0000A5940000}"/>
    <cellStyle name="40% - Accent6 15 2 3 3" xfId="28306" xr:uid="{00000000-0005-0000-0000-0000A6940000}"/>
    <cellStyle name="40% - Accent6 15 2 4" xfId="12550" xr:uid="{00000000-0005-0000-0000-0000A7940000}"/>
    <cellStyle name="40% - Accent6 15 2 4 2" xfId="34815" xr:uid="{00000000-0005-0000-0000-0000A8940000}"/>
    <cellStyle name="40% - Accent6 15 2 5" xfId="23723" xr:uid="{00000000-0005-0000-0000-0000A9940000}"/>
    <cellStyle name="40% - Accent6 15 3" xfId="4187" xr:uid="{00000000-0005-0000-0000-0000AA940000}"/>
    <cellStyle name="40% - Accent6 15 3 2" xfId="8770" xr:uid="{00000000-0005-0000-0000-0000AB940000}"/>
    <cellStyle name="40% - Accent6 15 3 2 2" xfId="19867" xr:uid="{00000000-0005-0000-0000-0000AC940000}"/>
    <cellStyle name="40% - Accent6 15 3 2 2 2" xfId="42131" xr:uid="{00000000-0005-0000-0000-0000AD940000}"/>
    <cellStyle name="40% - Accent6 15 3 2 3" xfId="31039" xr:uid="{00000000-0005-0000-0000-0000AE940000}"/>
    <cellStyle name="40% - Accent6 15 3 3" xfId="15284" xr:uid="{00000000-0005-0000-0000-0000AF940000}"/>
    <cellStyle name="40% - Accent6 15 3 3 2" xfId="37549" xr:uid="{00000000-0005-0000-0000-0000B0940000}"/>
    <cellStyle name="40% - Accent6 15 3 4" xfId="26457" xr:uid="{00000000-0005-0000-0000-0000B1940000}"/>
    <cellStyle name="40% - Accent6 15 4" xfId="2378" xr:uid="{00000000-0005-0000-0000-0000B2940000}"/>
    <cellStyle name="40% - Accent6 15 4 2" xfId="6961" xr:uid="{00000000-0005-0000-0000-0000B3940000}"/>
    <cellStyle name="40% - Accent6 15 4 2 2" xfId="18058" xr:uid="{00000000-0005-0000-0000-0000B4940000}"/>
    <cellStyle name="40% - Accent6 15 4 2 2 2" xfId="40322" xr:uid="{00000000-0005-0000-0000-0000B5940000}"/>
    <cellStyle name="40% - Accent6 15 4 2 3" xfId="29230" xr:uid="{00000000-0005-0000-0000-0000B6940000}"/>
    <cellStyle name="40% - Accent6 15 4 3" xfId="13475" xr:uid="{00000000-0005-0000-0000-0000B7940000}"/>
    <cellStyle name="40% - Accent6 15 4 3 2" xfId="35740" xr:uid="{00000000-0005-0000-0000-0000B8940000}"/>
    <cellStyle name="40% - Accent6 15 4 4" xfId="24648" xr:uid="{00000000-0005-0000-0000-0000B9940000}"/>
    <cellStyle name="40% - Accent6 15 5" xfId="5112" xr:uid="{00000000-0005-0000-0000-0000BA940000}"/>
    <cellStyle name="40% - Accent6 15 5 2" xfId="16209" xr:uid="{00000000-0005-0000-0000-0000BB940000}"/>
    <cellStyle name="40% - Accent6 15 5 2 2" xfId="38473" xr:uid="{00000000-0005-0000-0000-0000BC940000}"/>
    <cellStyle name="40% - Accent6 15 5 3" xfId="27381" xr:uid="{00000000-0005-0000-0000-0000BD940000}"/>
    <cellStyle name="40% - Accent6 15 6" xfId="11455" xr:uid="{00000000-0005-0000-0000-0000BE940000}"/>
    <cellStyle name="40% - Accent6 15 6 2" xfId="33721" xr:uid="{00000000-0005-0000-0000-0000BF940000}"/>
    <cellStyle name="40% - Accent6 15 7" xfId="22629" xr:uid="{00000000-0005-0000-0000-0000C0940000}"/>
    <cellStyle name="40% - Accent6 150" xfId="10773" xr:uid="{00000000-0005-0000-0000-0000C1940000}"/>
    <cellStyle name="40% - Accent6 150 2" xfId="21869" xr:uid="{00000000-0005-0000-0000-0000C2940000}"/>
    <cellStyle name="40% - Accent6 150 2 2" xfId="44133" xr:uid="{00000000-0005-0000-0000-0000C3940000}"/>
    <cellStyle name="40% - Accent6 150 3" xfId="33041" xr:uid="{00000000-0005-0000-0000-0000C4940000}"/>
    <cellStyle name="40% - Accent6 151" xfId="10799" xr:uid="{00000000-0005-0000-0000-0000C5940000}"/>
    <cellStyle name="40% - Accent6 151 2" xfId="21895" xr:uid="{00000000-0005-0000-0000-0000C6940000}"/>
    <cellStyle name="40% - Accent6 151 2 2" xfId="44159" xr:uid="{00000000-0005-0000-0000-0000C7940000}"/>
    <cellStyle name="40% - Accent6 151 3" xfId="33067" xr:uid="{00000000-0005-0000-0000-0000C8940000}"/>
    <cellStyle name="40% - Accent6 152" xfId="10812" xr:uid="{00000000-0005-0000-0000-0000C9940000}"/>
    <cellStyle name="40% - Accent6 152 2" xfId="21908" xr:uid="{00000000-0005-0000-0000-0000CA940000}"/>
    <cellStyle name="40% - Accent6 152 2 2" xfId="44172" xr:uid="{00000000-0005-0000-0000-0000CB940000}"/>
    <cellStyle name="40% - Accent6 152 3" xfId="33080" xr:uid="{00000000-0005-0000-0000-0000CC940000}"/>
    <cellStyle name="40% - Accent6 153" xfId="10825" xr:uid="{00000000-0005-0000-0000-0000CD940000}"/>
    <cellStyle name="40% - Accent6 153 2" xfId="21921" xr:uid="{00000000-0005-0000-0000-0000CE940000}"/>
    <cellStyle name="40% - Accent6 153 2 2" xfId="44185" xr:uid="{00000000-0005-0000-0000-0000CF940000}"/>
    <cellStyle name="40% - Accent6 153 3" xfId="33093" xr:uid="{00000000-0005-0000-0000-0000D0940000}"/>
    <cellStyle name="40% - Accent6 154" xfId="10838" xr:uid="{00000000-0005-0000-0000-0000D1940000}"/>
    <cellStyle name="40% - Accent6 154 2" xfId="21934" xr:uid="{00000000-0005-0000-0000-0000D2940000}"/>
    <cellStyle name="40% - Accent6 154 2 2" xfId="44198" xr:uid="{00000000-0005-0000-0000-0000D3940000}"/>
    <cellStyle name="40% - Accent6 154 3" xfId="33106" xr:uid="{00000000-0005-0000-0000-0000D4940000}"/>
    <cellStyle name="40% - Accent6 155" xfId="10851" xr:uid="{00000000-0005-0000-0000-0000D5940000}"/>
    <cellStyle name="40% - Accent6 155 2" xfId="33119" xr:uid="{00000000-0005-0000-0000-0000D6940000}"/>
    <cellStyle name="40% - Accent6 156" xfId="10864" xr:uid="{00000000-0005-0000-0000-0000D7940000}"/>
    <cellStyle name="40% - Accent6 156 2" xfId="33132" xr:uid="{00000000-0005-0000-0000-0000D8940000}"/>
    <cellStyle name="40% - Accent6 157" xfId="10877" xr:uid="{00000000-0005-0000-0000-0000D9940000}"/>
    <cellStyle name="40% - Accent6 157 2" xfId="33145" xr:uid="{00000000-0005-0000-0000-0000DA940000}"/>
    <cellStyle name="40% - Accent6 158" xfId="10890" xr:uid="{00000000-0005-0000-0000-0000DB940000}"/>
    <cellStyle name="40% - Accent6 158 2" xfId="33158" xr:uid="{00000000-0005-0000-0000-0000DC940000}"/>
    <cellStyle name="40% - Accent6 159" xfId="10903" xr:uid="{00000000-0005-0000-0000-0000DD940000}"/>
    <cellStyle name="40% - Accent6 159 2" xfId="33171" xr:uid="{00000000-0005-0000-0000-0000DE940000}"/>
    <cellStyle name="40% - Accent6 16" xfId="521" xr:uid="{00000000-0005-0000-0000-0000DF940000}"/>
    <cellStyle name="40% - Accent6 16 2" xfId="1458" xr:uid="{00000000-0005-0000-0000-0000E0940000}"/>
    <cellStyle name="40% - Accent6 16 2 2" xfId="3276" xr:uid="{00000000-0005-0000-0000-0000E1940000}"/>
    <cellStyle name="40% - Accent6 16 2 2 2" xfId="7859" xr:uid="{00000000-0005-0000-0000-0000E2940000}"/>
    <cellStyle name="40% - Accent6 16 2 2 2 2" xfId="18956" xr:uid="{00000000-0005-0000-0000-0000E3940000}"/>
    <cellStyle name="40% - Accent6 16 2 2 2 2 2" xfId="41220" xr:uid="{00000000-0005-0000-0000-0000E4940000}"/>
    <cellStyle name="40% - Accent6 16 2 2 2 3" xfId="30128" xr:uid="{00000000-0005-0000-0000-0000E5940000}"/>
    <cellStyle name="40% - Accent6 16 2 2 3" xfId="14373" xr:uid="{00000000-0005-0000-0000-0000E6940000}"/>
    <cellStyle name="40% - Accent6 16 2 2 3 2" xfId="36638" xr:uid="{00000000-0005-0000-0000-0000E7940000}"/>
    <cellStyle name="40% - Accent6 16 2 2 4" xfId="25546" xr:uid="{00000000-0005-0000-0000-0000E8940000}"/>
    <cellStyle name="40% - Accent6 16 2 3" xfId="6050" xr:uid="{00000000-0005-0000-0000-0000E9940000}"/>
    <cellStyle name="40% - Accent6 16 2 3 2" xfId="17147" xr:uid="{00000000-0005-0000-0000-0000EA940000}"/>
    <cellStyle name="40% - Accent6 16 2 3 2 2" xfId="39411" xr:uid="{00000000-0005-0000-0000-0000EB940000}"/>
    <cellStyle name="40% - Accent6 16 2 3 3" xfId="28319" xr:uid="{00000000-0005-0000-0000-0000EC940000}"/>
    <cellStyle name="40% - Accent6 16 2 4" xfId="12563" xr:uid="{00000000-0005-0000-0000-0000ED940000}"/>
    <cellStyle name="40% - Accent6 16 2 4 2" xfId="34828" xr:uid="{00000000-0005-0000-0000-0000EE940000}"/>
    <cellStyle name="40% - Accent6 16 2 5" xfId="23736" xr:uid="{00000000-0005-0000-0000-0000EF940000}"/>
    <cellStyle name="40% - Accent6 16 3" xfId="4200" xr:uid="{00000000-0005-0000-0000-0000F0940000}"/>
    <cellStyle name="40% - Accent6 16 3 2" xfId="8783" xr:uid="{00000000-0005-0000-0000-0000F1940000}"/>
    <cellStyle name="40% - Accent6 16 3 2 2" xfId="19880" xr:uid="{00000000-0005-0000-0000-0000F2940000}"/>
    <cellStyle name="40% - Accent6 16 3 2 2 2" xfId="42144" xr:uid="{00000000-0005-0000-0000-0000F3940000}"/>
    <cellStyle name="40% - Accent6 16 3 2 3" xfId="31052" xr:uid="{00000000-0005-0000-0000-0000F4940000}"/>
    <cellStyle name="40% - Accent6 16 3 3" xfId="15297" xr:uid="{00000000-0005-0000-0000-0000F5940000}"/>
    <cellStyle name="40% - Accent6 16 3 3 2" xfId="37562" xr:uid="{00000000-0005-0000-0000-0000F6940000}"/>
    <cellStyle name="40% - Accent6 16 3 4" xfId="26470" xr:uid="{00000000-0005-0000-0000-0000F7940000}"/>
    <cellStyle name="40% - Accent6 16 4" xfId="2391" xr:uid="{00000000-0005-0000-0000-0000F8940000}"/>
    <cellStyle name="40% - Accent6 16 4 2" xfId="6974" xr:uid="{00000000-0005-0000-0000-0000F9940000}"/>
    <cellStyle name="40% - Accent6 16 4 2 2" xfId="18071" xr:uid="{00000000-0005-0000-0000-0000FA940000}"/>
    <cellStyle name="40% - Accent6 16 4 2 2 2" xfId="40335" xr:uid="{00000000-0005-0000-0000-0000FB940000}"/>
    <cellStyle name="40% - Accent6 16 4 2 3" xfId="29243" xr:uid="{00000000-0005-0000-0000-0000FC940000}"/>
    <cellStyle name="40% - Accent6 16 4 3" xfId="13488" xr:uid="{00000000-0005-0000-0000-0000FD940000}"/>
    <cellStyle name="40% - Accent6 16 4 3 2" xfId="35753" xr:uid="{00000000-0005-0000-0000-0000FE940000}"/>
    <cellStyle name="40% - Accent6 16 4 4" xfId="24661" xr:uid="{00000000-0005-0000-0000-0000FF940000}"/>
    <cellStyle name="40% - Accent6 16 5" xfId="5125" xr:uid="{00000000-0005-0000-0000-000000950000}"/>
    <cellStyle name="40% - Accent6 16 5 2" xfId="16222" xr:uid="{00000000-0005-0000-0000-000001950000}"/>
    <cellStyle name="40% - Accent6 16 5 2 2" xfId="38486" xr:uid="{00000000-0005-0000-0000-000002950000}"/>
    <cellStyle name="40% - Accent6 16 5 3" xfId="27394" xr:uid="{00000000-0005-0000-0000-000003950000}"/>
    <cellStyle name="40% - Accent6 16 6" xfId="11637" xr:uid="{00000000-0005-0000-0000-000004950000}"/>
    <cellStyle name="40% - Accent6 16 6 2" xfId="33903" xr:uid="{00000000-0005-0000-0000-000005950000}"/>
    <cellStyle name="40% - Accent6 16 7" xfId="22811" xr:uid="{00000000-0005-0000-0000-000006950000}"/>
    <cellStyle name="40% - Accent6 160" xfId="10916" xr:uid="{00000000-0005-0000-0000-000007950000}"/>
    <cellStyle name="40% - Accent6 160 2" xfId="33184" xr:uid="{00000000-0005-0000-0000-000008950000}"/>
    <cellStyle name="40% - Accent6 161" xfId="10929" xr:uid="{00000000-0005-0000-0000-000009950000}"/>
    <cellStyle name="40% - Accent6 161 2" xfId="33197" xr:uid="{00000000-0005-0000-0000-00000A950000}"/>
    <cellStyle name="40% - Accent6 162" xfId="10942" xr:uid="{00000000-0005-0000-0000-00000B950000}"/>
    <cellStyle name="40% - Accent6 162 2" xfId="33210" xr:uid="{00000000-0005-0000-0000-00000C950000}"/>
    <cellStyle name="40% - Accent6 163" xfId="10955" xr:uid="{00000000-0005-0000-0000-00000D950000}"/>
    <cellStyle name="40% - Accent6 163 2" xfId="33223" xr:uid="{00000000-0005-0000-0000-00000E950000}"/>
    <cellStyle name="40% - Accent6 164" xfId="10968" xr:uid="{00000000-0005-0000-0000-00000F950000}"/>
    <cellStyle name="40% - Accent6 164 2" xfId="33236" xr:uid="{00000000-0005-0000-0000-000010950000}"/>
    <cellStyle name="40% - Accent6 165" xfId="10981" xr:uid="{00000000-0005-0000-0000-000011950000}"/>
    <cellStyle name="40% - Accent6 165 2" xfId="33249" xr:uid="{00000000-0005-0000-0000-000012950000}"/>
    <cellStyle name="40% - Accent6 166" xfId="10994" xr:uid="{00000000-0005-0000-0000-000013950000}"/>
    <cellStyle name="40% - Accent6 166 2" xfId="33262" xr:uid="{00000000-0005-0000-0000-000014950000}"/>
    <cellStyle name="40% - Accent6 167" xfId="11007" xr:uid="{00000000-0005-0000-0000-000015950000}"/>
    <cellStyle name="40% - Accent6 167 2" xfId="33275" xr:uid="{00000000-0005-0000-0000-000016950000}"/>
    <cellStyle name="40% - Accent6 168" xfId="11020" xr:uid="{00000000-0005-0000-0000-000017950000}"/>
    <cellStyle name="40% - Accent6 168 2" xfId="33288" xr:uid="{00000000-0005-0000-0000-000018950000}"/>
    <cellStyle name="40% - Accent6 169" xfId="11033" xr:uid="{00000000-0005-0000-0000-000019950000}"/>
    <cellStyle name="40% - Accent6 169 2" xfId="33301" xr:uid="{00000000-0005-0000-0000-00001A950000}"/>
    <cellStyle name="40% - Accent6 17" xfId="534" xr:uid="{00000000-0005-0000-0000-00001B950000}"/>
    <cellStyle name="40% - Accent6 17 2" xfId="1471" xr:uid="{00000000-0005-0000-0000-00001C950000}"/>
    <cellStyle name="40% - Accent6 17 2 2" xfId="3289" xr:uid="{00000000-0005-0000-0000-00001D950000}"/>
    <cellStyle name="40% - Accent6 17 2 2 2" xfId="7872" xr:uid="{00000000-0005-0000-0000-00001E950000}"/>
    <cellStyle name="40% - Accent6 17 2 2 2 2" xfId="18969" xr:uid="{00000000-0005-0000-0000-00001F950000}"/>
    <cellStyle name="40% - Accent6 17 2 2 2 2 2" xfId="41233" xr:uid="{00000000-0005-0000-0000-000020950000}"/>
    <cellStyle name="40% - Accent6 17 2 2 2 3" xfId="30141" xr:uid="{00000000-0005-0000-0000-000021950000}"/>
    <cellStyle name="40% - Accent6 17 2 2 3" xfId="14386" xr:uid="{00000000-0005-0000-0000-000022950000}"/>
    <cellStyle name="40% - Accent6 17 2 2 3 2" xfId="36651" xr:uid="{00000000-0005-0000-0000-000023950000}"/>
    <cellStyle name="40% - Accent6 17 2 2 4" xfId="25559" xr:uid="{00000000-0005-0000-0000-000024950000}"/>
    <cellStyle name="40% - Accent6 17 2 3" xfId="6063" xr:uid="{00000000-0005-0000-0000-000025950000}"/>
    <cellStyle name="40% - Accent6 17 2 3 2" xfId="17160" xr:uid="{00000000-0005-0000-0000-000026950000}"/>
    <cellStyle name="40% - Accent6 17 2 3 2 2" xfId="39424" xr:uid="{00000000-0005-0000-0000-000027950000}"/>
    <cellStyle name="40% - Accent6 17 2 3 3" xfId="28332" xr:uid="{00000000-0005-0000-0000-000028950000}"/>
    <cellStyle name="40% - Accent6 17 2 4" xfId="12576" xr:uid="{00000000-0005-0000-0000-000029950000}"/>
    <cellStyle name="40% - Accent6 17 2 4 2" xfId="34841" xr:uid="{00000000-0005-0000-0000-00002A950000}"/>
    <cellStyle name="40% - Accent6 17 2 5" xfId="23749" xr:uid="{00000000-0005-0000-0000-00002B950000}"/>
    <cellStyle name="40% - Accent6 17 3" xfId="4213" xr:uid="{00000000-0005-0000-0000-00002C950000}"/>
    <cellStyle name="40% - Accent6 17 3 2" xfId="8796" xr:uid="{00000000-0005-0000-0000-00002D950000}"/>
    <cellStyle name="40% - Accent6 17 3 2 2" xfId="19893" xr:uid="{00000000-0005-0000-0000-00002E950000}"/>
    <cellStyle name="40% - Accent6 17 3 2 2 2" xfId="42157" xr:uid="{00000000-0005-0000-0000-00002F950000}"/>
    <cellStyle name="40% - Accent6 17 3 2 3" xfId="31065" xr:uid="{00000000-0005-0000-0000-000030950000}"/>
    <cellStyle name="40% - Accent6 17 3 3" xfId="15310" xr:uid="{00000000-0005-0000-0000-000031950000}"/>
    <cellStyle name="40% - Accent6 17 3 3 2" xfId="37575" xr:uid="{00000000-0005-0000-0000-000032950000}"/>
    <cellStyle name="40% - Accent6 17 3 4" xfId="26483" xr:uid="{00000000-0005-0000-0000-000033950000}"/>
    <cellStyle name="40% - Accent6 17 4" xfId="2404" xr:uid="{00000000-0005-0000-0000-000034950000}"/>
    <cellStyle name="40% - Accent6 17 4 2" xfId="6987" xr:uid="{00000000-0005-0000-0000-000035950000}"/>
    <cellStyle name="40% - Accent6 17 4 2 2" xfId="18084" xr:uid="{00000000-0005-0000-0000-000036950000}"/>
    <cellStyle name="40% - Accent6 17 4 2 2 2" xfId="40348" xr:uid="{00000000-0005-0000-0000-000037950000}"/>
    <cellStyle name="40% - Accent6 17 4 2 3" xfId="29256" xr:uid="{00000000-0005-0000-0000-000038950000}"/>
    <cellStyle name="40% - Accent6 17 4 3" xfId="13501" xr:uid="{00000000-0005-0000-0000-000039950000}"/>
    <cellStyle name="40% - Accent6 17 4 3 2" xfId="35766" xr:uid="{00000000-0005-0000-0000-00003A950000}"/>
    <cellStyle name="40% - Accent6 17 4 4" xfId="24674" xr:uid="{00000000-0005-0000-0000-00003B950000}"/>
    <cellStyle name="40% - Accent6 17 5" xfId="5138" xr:uid="{00000000-0005-0000-0000-00003C950000}"/>
    <cellStyle name="40% - Accent6 17 5 2" xfId="16235" xr:uid="{00000000-0005-0000-0000-00003D950000}"/>
    <cellStyle name="40% - Accent6 17 5 2 2" xfId="38499" xr:uid="{00000000-0005-0000-0000-00003E950000}"/>
    <cellStyle name="40% - Accent6 17 5 3" xfId="27407" xr:uid="{00000000-0005-0000-0000-00003F950000}"/>
    <cellStyle name="40% - Accent6 17 6" xfId="11650" xr:uid="{00000000-0005-0000-0000-000040950000}"/>
    <cellStyle name="40% - Accent6 17 6 2" xfId="33916" xr:uid="{00000000-0005-0000-0000-000041950000}"/>
    <cellStyle name="40% - Accent6 17 7" xfId="22824" xr:uid="{00000000-0005-0000-0000-000042950000}"/>
    <cellStyle name="40% - Accent6 170" xfId="11046" xr:uid="{00000000-0005-0000-0000-000043950000}"/>
    <cellStyle name="40% - Accent6 170 2" xfId="33314" xr:uid="{00000000-0005-0000-0000-000044950000}"/>
    <cellStyle name="40% - Accent6 171" xfId="11059" xr:uid="{00000000-0005-0000-0000-000045950000}"/>
    <cellStyle name="40% - Accent6 171 2" xfId="33327" xr:uid="{00000000-0005-0000-0000-000046950000}"/>
    <cellStyle name="40% - Accent6 172" xfId="11072" xr:uid="{00000000-0005-0000-0000-000047950000}"/>
    <cellStyle name="40% - Accent6 172 2" xfId="33340" xr:uid="{00000000-0005-0000-0000-000048950000}"/>
    <cellStyle name="40% - Accent6 173" xfId="11085" xr:uid="{00000000-0005-0000-0000-000049950000}"/>
    <cellStyle name="40% - Accent6 173 2" xfId="33353" xr:uid="{00000000-0005-0000-0000-00004A950000}"/>
    <cellStyle name="40% - Accent6 174" xfId="11098" xr:uid="{00000000-0005-0000-0000-00004B950000}"/>
    <cellStyle name="40% - Accent6 174 2" xfId="33366" xr:uid="{00000000-0005-0000-0000-00004C950000}"/>
    <cellStyle name="40% - Accent6 175" xfId="11111" xr:uid="{00000000-0005-0000-0000-00004D950000}"/>
    <cellStyle name="40% - Accent6 175 2" xfId="33379" xr:uid="{00000000-0005-0000-0000-00004E950000}"/>
    <cellStyle name="40% - Accent6 176" xfId="11124" xr:uid="{00000000-0005-0000-0000-00004F950000}"/>
    <cellStyle name="40% - Accent6 176 2" xfId="33392" xr:uid="{00000000-0005-0000-0000-000050950000}"/>
    <cellStyle name="40% - Accent6 177" xfId="11137" xr:uid="{00000000-0005-0000-0000-000051950000}"/>
    <cellStyle name="40% - Accent6 177 2" xfId="33405" xr:uid="{00000000-0005-0000-0000-000052950000}"/>
    <cellStyle name="40% - Accent6 178" xfId="11150" xr:uid="{00000000-0005-0000-0000-000053950000}"/>
    <cellStyle name="40% - Accent6 178 2" xfId="33418" xr:uid="{00000000-0005-0000-0000-000054950000}"/>
    <cellStyle name="40% - Accent6 179" xfId="11163" xr:uid="{00000000-0005-0000-0000-000055950000}"/>
    <cellStyle name="40% - Accent6 179 2" xfId="33431" xr:uid="{00000000-0005-0000-0000-000056950000}"/>
    <cellStyle name="40% - Accent6 18" xfId="547" xr:uid="{00000000-0005-0000-0000-000057950000}"/>
    <cellStyle name="40% - Accent6 18 2" xfId="1484" xr:uid="{00000000-0005-0000-0000-000058950000}"/>
    <cellStyle name="40% - Accent6 18 2 2" xfId="3302" xr:uid="{00000000-0005-0000-0000-000059950000}"/>
    <cellStyle name="40% - Accent6 18 2 2 2" xfId="7885" xr:uid="{00000000-0005-0000-0000-00005A950000}"/>
    <cellStyle name="40% - Accent6 18 2 2 2 2" xfId="18982" xr:uid="{00000000-0005-0000-0000-00005B950000}"/>
    <cellStyle name="40% - Accent6 18 2 2 2 2 2" xfId="41246" xr:uid="{00000000-0005-0000-0000-00005C950000}"/>
    <cellStyle name="40% - Accent6 18 2 2 2 3" xfId="30154" xr:uid="{00000000-0005-0000-0000-00005D950000}"/>
    <cellStyle name="40% - Accent6 18 2 2 3" xfId="14399" xr:uid="{00000000-0005-0000-0000-00005E950000}"/>
    <cellStyle name="40% - Accent6 18 2 2 3 2" xfId="36664" xr:uid="{00000000-0005-0000-0000-00005F950000}"/>
    <cellStyle name="40% - Accent6 18 2 2 4" xfId="25572" xr:uid="{00000000-0005-0000-0000-000060950000}"/>
    <cellStyle name="40% - Accent6 18 2 3" xfId="6076" xr:uid="{00000000-0005-0000-0000-000061950000}"/>
    <cellStyle name="40% - Accent6 18 2 3 2" xfId="17173" xr:uid="{00000000-0005-0000-0000-000062950000}"/>
    <cellStyle name="40% - Accent6 18 2 3 2 2" xfId="39437" xr:uid="{00000000-0005-0000-0000-000063950000}"/>
    <cellStyle name="40% - Accent6 18 2 3 3" xfId="28345" xr:uid="{00000000-0005-0000-0000-000064950000}"/>
    <cellStyle name="40% - Accent6 18 2 4" xfId="12589" xr:uid="{00000000-0005-0000-0000-000065950000}"/>
    <cellStyle name="40% - Accent6 18 2 4 2" xfId="34854" xr:uid="{00000000-0005-0000-0000-000066950000}"/>
    <cellStyle name="40% - Accent6 18 2 5" xfId="23762" xr:uid="{00000000-0005-0000-0000-000067950000}"/>
    <cellStyle name="40% - Accent6 18 3" xfId="4226" xr:uid="{00000000-0005-0000-0000-000068950000}"/>
    <cellStyle name="40% - Accent6 18 3 2" xfId="8809" xr:uid="{00000000-0005-0000-0000-000069950000}"/>
    <cellStyle name="40% - Accent6 18 3 2 2" xfId="19906" xr:uid="{00000000-0005-0000-0000-00006A950000}"/>
    <cellStyle name="40% - Accent6 18 3 2 2 2" xfId="42170" xr:uid="{00000000-0005-0000-0000-00006B950000}"/>
    <cellStyle name="40% - Accent6 18 3 2 3" xfId="31078" xr:uid="{00000000-0005-0000-0000-00006C950000}"/>
    <cellStyle name="40% - Accent6 18 3 3" xfId="15323" xr:uid="{00000000-0005-0000-0000-00006D950000}"/>
    <cellStyle name="40% - Accent6 18 3 3 2" xfId="37588" xr:uid="{00000000-0005-0000-0000-00006E950000}"/>
    <cellStyle name="40% - Accent6 18 3 4" xfId="26496" xr:uid="{00000000-0005-0000-0000-00006F950000}"/>
    <cellStyle name="40% - Accent6 18 4" xfId="2417" xr:uid="{00000000-0005-0000-0000-000070950000}"/>
    <cellStyle name="40% - Accent6 18 4 2" xfId="7000" xr:uid="{00000000-0005-0000-0000-000071950000}"/>
    <cellStyle name="40% - Accent6 18 4 2 2" xfId="18097" xr:uid="{00000000-0005-0000-0000-000072950000}"/>
    <cellStyle name="40% - Accent6 18 4 2 2 2" xfId="40361" xr:uid="{00000000-0005-0000-0000-000073950000}"/>
    <cellStyle name="40% - Accent6 18 4 2 3" xfId="29269" xr:uid="{00000000-0005-0000-0000-000074950000}"/>
    <cellStyle name="40% - Accent6 18 4 3" xfId="13514" xr:uid="{00000000-0005-0000-0000-000075950000}"/>
    <cellStyle name="40% - Accent6 18 4 3 2" xfId="35779" xr:uid="{00000000-0005-0000-0000-000076950000}"/>
    <cellStyle name="40% - Accent6 18 4 4" xfId="24687" xr:uid="{00000000-0005-0000-0000-000077950000}"/>
    <cellStyle name="40% - Accent6 18 5" xfId="5151" xr:uid="{00000000-0005-0000-0000-000078950000}"/>
    <cellStyle name="40% - Accent6 18 5 2" xfId="16248" xr:uid="{00000000-0005-0000-0000-000079950000}"/>
    <cellStyle name="40% - Accent6 18 5 2 2" xfId="38512" xr:uid="{00000000-0005-0000-0000-00007A950000}"/>
    <cellStyle name="40% - Accent6 18 5 3" xfId="27420" xr:uid="{00000000-0005-0000-0000-00007B950000}"/>
    <cellStyle name="40% - Accent6 18 6" xfId="11663" xr:uid="{00000000-0005-0000-0000-00007C950000}"/>
    <cellStyle name="40% - Accent6 18 6 2" xfId="33929" xr:uid="{00000000-0005-0000-0000-00007D950000}"/>
    <cellStyle name="40% - Accent6 18 7" xfId="22837" xr:uid="{00000000-0005-0000-0000-00007E950000}"/>
    <cellStyle name="40% - Accent6 180" xfId="11176" xr:uid="{00000000-0005-0000-0000-00007F950000}"/>
    <cellStyle name="40% - Accent6 180 2" xfId="33444" xr:uid="{00000000-0005-0000-0000-000080950000}"/>
    <cellStyle name="40% - Accent6 181" xfId="11217" xr:uid="{00000000-0005-0000-0000-000081950000}"/>
    <cellStyle name="40% - Accent6 181 2" xfId="33484" xr:uid="{00000000-0005-0000-0000-000082950000}"/>
    <cellStyle name="40% - Accent6 182" xfId="21947" xr:uid="{00000000-0005-0000-0000-000083950000}"/>
    <cellStyle name="40% - Accent6 182 2" xfId="44211" xr:uid="{00000000-0005-0000-0000-000084950000}"/>
    <cellStyle name="40% - Accent6 183" xfId="21960" xr:uid="{00000000-0005-0000-0000-000085950000}"/>
    <cellStyle name="40% - Accent6 183 2" xfId="44224" xr:uid="{00000000-0005-0000-0000-000086950000}"/>
    <cellStyle name="40% - Accent6 184" xfId="21974" xr:uid="{00000000-0005-0000-0000-000087950000}"/>
    <cellStyle name="40% - Accent6 184 2" xfId="44238" xr:uid="{00000000-0005-0000-0000-000088950000}"/>
    <cellStyle name="40% - Accent6 185" xfId="21987" xr:uid="{00000000-0005-0000-0000-000089950000}"/>
    <cellStyle name="40% - Accent6 185 2" xfId="44251" xr:uid="{00000000-0005-0000-0000-00008A950000}"/>
    <cellStyle name="40% - Accent6 186" xfId="22000" xr:uid="{00000000-0005-0000-0000-00008B950000}"/>
    <cellStyle name="40% - Accent6 186 2" xfId="44264" xr:uid="{00000000-0005-0000-0000-00008C950000}"/>
    <cellStyle name="40% - Accent6 187" xfId="22013" xr:uid="{00000000-0005-0000-0000-00008D950000}"/>
    <cellStyle name="40% - Accent6 187 2" xfId="44277" xr:uid="{00000000-0005-0000-0000-00008E950000}"/>
    <cellStyle name="40% - Accent6 188" xfId="22026" xr:uid="{00000000-0005-0000-0000-00008F950000}"/>
    <cellStyle name="40% - Accent6 188 2" xfId="44290" xr:uid="{00000000-0005-0000-0000-000090950000}"/>
    <cellStyle name="40% - Accent6 189" xfId="22039" xr:uid="{00000000-0005-0000-0000-000091950000}"/>
    <cellStyle name="40% - Accent6 189 2" xfId="44303" xr:uid="{00000000-0005-0000-0000-000092950000}"/>
    <cellStyle name="40% - Accent6 19" xfId="560" xr:uid="{00000000-0005-0000-0000-000093950000}"/>
    <cellStyle name="40% - Accent6 19 2" xfId="1497" xr:uid="{00000000-0005-0000-0000-000094950000}"/>
    <cellStyle name="40% - Accent6 19 2 2" xfId="3315" xr:uid="{00000000-0005-0000-0000-000095950000}"/>
    <cellStyle name="40% - Accent6 19 2 2 2" xfId="7898" xr:uid="{00000000-0005-0000-0000-000096950000}"/>
    <cellStyle name="40% - Accent6 19 2 2 2 2" xfId="18995" xr:uid="{00000000-0005-0000-0000-000097950000}"/>
    <cellStyle name="40% - Accent6 19 2 2 2 2 2" xfId="41259" xr:uid="{00000000-0005-0000-0000-000098950000}"/>
    <cellStyle name="40% - Accent6 19 2 2 2 3" xfId="30167" xr:uid="{00000000-0005-0000-0000-000099950000}"/>
    <cellStyle name="40% - Accent6 19 2 2 3" xfId="14412" xr:uid="{00000000-0005-0000-0000-00009A950000}"/>
    <cellStyle name="40% - Accent6 19 2 2 3 2" xfId="36677" xr:uid="{00000000-0005-0000-0000-00009B950000}"/>
    <cellStyle name="40% - Accent6 19 2 2 4" xfId="25585" xr:uid="{00000000-0005-0000-0000-00009C950000}"/>
    <cellStyle name="40% - Accent6 19 2 3" xfId="6089" xr:uid="{00000000-0005-0000-0000-00009D950000}"/>
    <cellStyle name="40% - Accent6 19 2 3 2" xfId="17186" xr:uid="{00000000-0005-0000-0000-00009E950000}"/>
    <cellStyle name="40% - Accent6 19 2 3 2 2" xfId="39450" xr:uid="{00000000-0005-0000-0000-00009F950000}"/>
    <cellStyle name="40% - Accent6 19 2 3 3" xfId="28358" xr:uid="{00000000-0005-0000-0000-0000A0950000}"/>
    <cellStyle name="40% - Accent6 19 2 4" xfId="12602" xr:uid="{00000000-0005-0000-0000-0000A1950000}"/>
    <cellStyle name="40% - Accent6 19 2 4 2" xfId="34867" xr:uid="{00000000-0005-0000-0000-0000A2950000}"/>
    <cellStyle name="40% - Accent6 19 2 5" xfId="23775" xr:uid="{00000000-0005-0000-0000-0000A3950000}"/>
    <cellStyle name="40% - Accent6 19 3" xfId="4239" xr:uid="{00000000-0005-0000-0000-0000A4950000}"/>
    <cellStyle name="40% - Accent6 19 3 2" xfId="8822" xr:uid="{00000000-0005-0000-0000-0000A5950000}"/>
    <cellStyle name="40% - Accent6 19 3 2 2" xfId="19919" xr:uid="{00000000-0005-0000-0000-0000A6950000}"/>
    <cellStyle name="40% - Accent6 19 3 2 2 2" xfId="42183" xr:uid="{00000000-0005-0000-0000-0000A7950000}"/>
    <cellStyle name="40% - Accent6 19 3 2 3" xfId="31091" xr:uid="{00000000-0005-0000-0000-0000A8950000}"/>
    <cellStyle name="40% - Accent6 19 3 3" xfId="15336" xr:uid="{00000000-0005-0000-0000-0000A9950000}"/>
    <cellStyle name="40% - Accent6 19 3 3 2" xfId="37601" xr:uid="{00000000-0005-0000-0000-0000AA950000}"/>
    <cellStyle name="40% - Accent6 19 3 4" xfId="26509" xr:uid="{00000000-0005-0000-0000-0000AB950000}"/>
    <cellStyle name="40% - Accent6 19 4" xfId="2430" xr:uid="{00000000-0005-0000-0000-0000AC950000}"/>
    <cellStyle name="40% - Accent6 19 4 2" xfId="7013" xr:uid="{00000000-0005-0000-0000-0000AD950000}"/>
    <cellStyle name="40% - Accent6 19 4 2 2" xfId="18110" xr:uid="{00000000-0005-0000-0000-0000AE950000}"/>
    <cellStyle name="40% - Accent6 19 4 2 2 2" xfId="40374" xr:uid="{00000000-0005-0000-0000-0000AF950000}"/>
    <cellStyle name="40% - Accent6 19 4 2 3" xfId="29282" xr:uid="{00000000-0005-0000-0000-0000B0950000}"/>
    <cellStyle name="40% - Accent6 19 4 3" xfId="13527" xr:uid="{00000000-0005-0000-0000-0000B1950000}"/>
    <cellStyle name="40% - Accent6 19 4 3 2" xfId="35792" xr:uid="{00000000-0005-0000-0000-0000B2950000}"/>
    <cellStyle name="40% - Accent6 19 4 4" xfId="24700" xr:uid="{00000000-0005-0000-0000-0000B3950000}"/>
    <cellStyle name="40% - Accent6 19 5" xfId="5164" xr:uid="{00000000-0005-0000-0000-0000B4950000}"/>
    <cellStyle name="40% - Accent6 19 5 2" xfId="16261" xr:uid="{00000000-0005-0000-0000-0000B5950000}"/>
    <cellStyle name="40% - Accent6 19 5 2 2" xfId="38525" xr:uid="{00000000-0005-0000-0000-0000B6950000}"/>
    <cellStyle name="40% - Accent6 19 5 3" xfId="27433" xr:uid="{00000000-0005-0000-0000-0000B7950000}"/>
    <cellStyle name="40% - Accent6 19 6" xfId="11676" xr:uid="{00000000-0005-0000-0000-0000B8950000}"/>
    <cellStyle name="40% - Accent6 19 6 2" xfId="33942" xr:uid="{00000000-0005-0000-0000-0000B9950000}"/>
    <cellStyle name="40% - Accent6 19 7" xfId="22850" xr:uid="{00000000-0005-0000-0000-0000BA950000}"/>
    <cellStyle name="40% - Accent6 190" xfId="22052" xr:uid="{00000000-0005-0000-0000-0000BB950000}"/>
    <cellStyle name="40% - Accent6 190 2" xfId="44316" xr:uid="{00000000-0005-0000-0000-0000BC950000}"/>
    <cellStyle name="40% - Accent6 191" xfId="22065" xr:uid="{00000000-0005-0000-0000-0000BD950000}"/>
    <cellStyle name="40% - Accent6 191 2" xfId="44329" xr:uid="{00000000-0005-0000-0000-0000BE950000}"/>
    <cellStyle name="40% - Accent6 192" xfId="22078" xr:uid="{00000000-0005-0000-0000-0000BF950000}"/>
    <cellStyle name="40% - Accent6 192 2" xfId="44342" xr:uid="{00000000-0005-0000-0000-0000C0950000}"/>
    <cellStyle name="40% - Accent6 193" xfId="22091" xr:uid="{00000000-0005-0000-0000-0000C1950000}"/>
    <cellStyle name="40% - Accent6 193 2" xfId="44355" xr:uid="{00000000-0005-0000-0000-0000C2950000}"/>
    <cellStyle name="40% - Accent6 194" xfId="22104" xr:uid="{00000000-0005-0000-0000-0000C3950000}"/>
    <cellStyle name="40% - Accent6 194 2" xfId="44368" xr:uid="{00000000-0005-0000-0000-0000C4950000}"/>
    <cellStyle name="40% - Accent6 195" xfId="22117" xr:uid="{00000000-0005-0000-0000-0000C5950000}"/>
    <cellStyle name="40% - Accent6 195 2" xfId="44381" xr:uid="{00000000-0005-0000-0000-0000C6950000}"/>
    <cellStyle name="40% - Accent6 196" xfId="22130" xr:uid="{00000000-0005-0000-0000-0000C7950000}"/>
    <cellStyle name="40% - Accent6 196 2" xfId="44394" xr:uid="{00000000-0005-0000-0000-0000C8950000}"/>
    <cellStyle name="40% - Accent6 197" xfId="22143" xr:uid="{00000000-0005-0000-0000-0000C9950000}"/>
    <cellStyle name="40% - Accent6 197 2" xfId="44407" xr:uid="{00000000-0005-0000-0000-0000CA950000}"/>
    <cellStyle name="40% - Accent6 198" xfId="22156" xr:uid="{00000000-0005-0000-0000-0000CB950000}"/>
    <cellStyle name="40% - Accent6 198 2" xfId="44420" xr:uid="{00000000-0005-0000-0000-0000CC950000}"/>
    <cellStyle name="40% - Accent6 199" xfId="22169" xr:uid="{00000000-0005-0000-0000-0000CD950000}"/>
    <cellStyle name="40% - Accent6 199 2" xfId="44433" xr:uid="{00000000-0005-0000-0000-0000CE950000}"/>
    <cellStyle name="40% - Accent6 2" xfId="23" xr:uid="{00000000-0005-0000-0000-0000CF950000}"/>
    <cellStyle name="40% - Accent6 2 10" xfId="9603" xr:uid="{00000000-0005-0000-0000-0000D0950000}"/>
    <cellStyle name="40% - Accent6 2 10 2" xfId="20699" xr:uid="{00000000-0005-0000-0000-0000D1950000}"/>
    <cellStyle name="40% - Accent6 2 10 2 2" xfId="42963" xr:uid="{00000000-0005-0000-0000-0000D2950000}"/>
    <cellStyle name="40% - Accent6 2 10 3" xfId="31871" xr:uid="{00000000-0005-0000-0000-0000D3950000}"/>
    <cellStyle name="40% - Accent6 2 11" xfId="9629" xr:uid="{00000000-0005-0000-0000-0000D4950000}"/>
    <cellStyle name="40% - Accent6 2 11 2" xfId="20725" xr:uid="{00000000-0005-0000-0000-0000D5950000}"/>
    <cellStyle name="40% - Accent6 2 11 2 2" xfId="42989" xr:uid="{00000000-0005-0000-0000-0000D6950000}"/>
    <cellStyle name="40% - Accent6 2 11 3" xfId="31897" xr:uid="{00000000-0005-0000-0000-0000D7950000}"/>
    <cellStyle name="40% - Accent6 2 12" xfId="9655" xr:uid="{00000000-0005-0000-0000-0000D8950000}"/>
    <cellStyle name="40% - Accent6 2 12 2" xfId="20751" xr:uid="{00000000-0005-0000-0000-0000D9950000}"/>
    <cellStyle name="40% - Accent6 2 12 2 2" xfId="43015" xr:uid="{00000000-0005-0000-0000-0000DA950000}"/>
    <cellStyle name="40% - Accent6 2 12 3" xfId="31923" xr:uid="{00000000-0005-0000-0000-0000DB950000}"/>
    <cellStyle name="40% - Accent6 2 13" xfId="9681" xr:uid="{00000000-0005-0000-0000-0000DC950000}"/>
    <cellStyle name="40% - Accent6 2 13 2" xfId="20777" xr:uid="{00000000-0005-0000-0000-0000DD950000}"/>
    <cellStyle name="40% - Accent6 2 13 2 2" xfId="43041" xr:uid="{00000000-0005-0000-0000-0000DE950000}"/>
    <cellStyle name="40% - Accent6 2 13 3" xfId="31949" xr:uid="{00000000-0005-0000-0000-0000DF950000}"/>
    <cellStyle name="40% - Accent6 2 14" xfId="9707" xr:uid="{00000000-0005-0000-0000-0000E0950000}"/>
    <cellStyle name="40% - Accent6 2 14 2" xfId="20803" xr:uid="{00000000-0005-0000-0000-0000E1950000}"/>
    <cellStyle name="40% - Accent6 2 14 2 2" xfId="43067" xr:uid="{00000000-0005-0000-0000-0000E2950000}"/>
    <cellStyle name="40% - Accent6 2 14 3" xfId="31975" xr:uid="{00000000-0005-0000-0000-0000E3950000}"/>
    <cellStyle name="40% - Accent6 2 15" xfId="9733" xr:uid="{00000000-0005-0000-0000-0000E4950000}"/>
    <cellStyle name="40% - Accent6 2 15 2" xfId="20829" xr:uid="{00000000-0005-0000-0000-0000E5950000}"/>
    <cellStyle name="40% - Accent6 2 15 2 2" xfId="43093" xr:uid="{00000000-0005-0000-0000-0000E6950000}"/>
    <cellStyle name="40% - Accent6 2 15 3" xfId="32001" xr:uid="{00000000-0005-0000-0000-0000E7950000}"/>
    <cellStyle name="40% - Accent6 2 16" xfId="9759" xr:uid="{00000000-0005-0000-0000-0000E8950000}"/>
    <cellStyle name="40% - Accent6 2 16 2" xfId="20855" xr:uid="{00000000-0005-0000-0000-0000E9950000}"/>
    <cellStyle name="40% - Accent6 2 16 2 2" xfId="43119" xr:uid="{00000000-0005-0000-0000-0000EA950000}"/>
    <cellStyle name="40% - Accent6 2 16 3" xfId="32027" xr:uid="{00000000-0005-0000-0000-0000EB950000}"/>
    <cellStyle name="40% - Accent6 2 17" xfId="9785" xr:uid="{00000000-0005-0000-0000-0000EC950000}"/>
    <cellStyle name="40% - Accent6 2 17 2" xfId="20881" xr:uid="{00000000-0005-0000-0000-0000ED950000}"/>
    <cellStyle name="40% - Accent6 2 17 2 2" xfId="43145" xr:uid="{00000000-0005-0000-0000-0000EE950000}"/>
    <cellStyle name="40% - Accent6 2 17 3" xfId="32053" xr:uid="{00000000-0005-0000-0000-0000EF950000}"/>
    <cellStyle name="40% - Accent6 2 18" xfId="9811" xr:uid="{00000000-0005-0000-0000-0000F0950000}"/>
    <cellStyle name="40% - Accent6 2 18 2" xfId="20907" xr:uid="{00000000-0005-0000-0000-0000F1950000}"/>
    <cellStyle name="40% - Accent6 2 18 2 2" xfId="43171" xr:uid="{00000000-0005-0000-0000-0000F2950000}"/>
    <cellStyle name="40% - Accent6 2 18 3" xfId="32079" xr:uid="{00000000-0005-0000-0000-0000F3950000}"/>
    <cellStyle name="40% - Accent6 2 19" xfId="9837" xr:uid="{00000000-0005-0000-0000-0000F4950000}"/>
    <cellStyle name="40% - Accent6 2 19 2" xfId="20933" xr:uid="{00000000-0005-0000-0000-0000F5950000}"/>
    <cellStyle name="40% - Accent6 2 19 2 2" xfId="43197" xr:uid="{00000000-0005-0000-0000-0000F6950000}"/>
    <cellStyle name="40% - Accent6 2 19 3" xfId="32105" xr:uid="{00000000-0005-0000-0000-0000F7950000}"/>
    <cellStyle name="40% - Accent6 2 2" xfId="108" xr:uid="{00000000-0005-0000-0000-0000F8950000}"/>
    <cellStyle name="40% - Accent6 2 2 2" xfId="3094" xr:uid="{00000000-0005-0000-0000-0000F9950000}"/>
    <cellStyle name="40% - Accent6 2 2 2 2" xfId="7677" xr:uid="{00000000-0005-0000-0000-0000FA950000}"/>
    <cellStyle name="40% - Accent6 2 2 2 2 2" xfId="18774" xr:uid="{00000000-0005-0000-0000-0000FB950000}"/>
    <cellStyle name="40% - Accent6 2 2 2 2 2 2" xfId="41038" xr:uid="{00000000-0005-0000-0000-0000FC950000}"/>
    <cellStyle name="40% - Accent6 2 2 2 2 3" xfId="29946" xr:uid="{00000000-0005-0000-0000-0000FD950000}"/>
    <cellStyle name="40% - Accent6 2 2 2 3" xfId="14191" xr:uid="{00000000-0005-0000-0000-0000FE950000}"/>
    <cellStyle name="40% - Accent6 2 2 2 3 2" xfId="36456" xr:uid="{00000000-0005-0000-0000-0000FF950000}"/>
    <cellStyle name="40% - Accent6 2 2 2 4" xfId="25364" xr:uid="{00000000-0005-0000-0000-000000960000}"/>
    <cellStyle name="40% - Accent6 2 2 3" xfId="5868" xr:uid="{00000000-0005-0000-0000-000001960000}"/>
    <cellStyle name="40% - Accent6 2 2 3 2" xfId="16965" xr:uid="{00000000-0005-0000-0000-000002960000}"/>
    <cellStyle name="40% - Accent6 2 2 3 2 2" xfId="39229" xr:uid="{00000000-0005-0000-0000-000003960000}"/>
    <cellStyle name="40% - Accent6 2 2 3 3" xfId="28137" xr:uid="{00000000-0005-0000-0000-000004960000}"/>
    <cellStyle name="40% - Accent6 2 2 4" xfId="1274" xr:uid="{00000000-0005-0000-0000-000005960000}"/>
    <cellStyle name="40% - Accent6 2 2 4 2" xfId="12381" xr:uid="{00000000-0005-0000-0000-000006960000}"/>
    <cellStyle name="40% - Accent6 2 2 4 2 2" xfId="34646" xr:uid="{00000000-0005-0000-0000-000007960000}"/>
    <cellStyle name="40% - Accent6 2 2 4 3" xfId="23554" xr:uid="{00000000-0005-0000-0000-000008960000}"/>
    <cellStyle name="40% - Accent6 2 2 5" xfId="11230" xr:uid="{00000000-0005-0000-0000-000009960000}"/>
    <cellStyle name="40% - Accent6 2 2 5 2" xfId="33497" xr:uid="{00000000-0005-0000-0000-00000A960000}"/>
    <cellStyle name="40% - Accent6 2 2 6" xfId="22405" xr:uid="{00000000-0005-0000-0000-00000B960000}"/>
    <cellStyle name="40% - Accent6 2 20" xfId="9863" xr:uid="{00000000-0005-0000-0000-00000C960000}"/>
    <cellStyle name="40% - Accent6 2 20 2" xfId="20959" xr:uid="{00000000-0005-0000-0000-00000D960000}"/>
    <cellStyle name="40% - Accent6 2 20 2 2" xfId="43223" xr:uid="{00000000-0005-0000-0000-00000E960000}"/>
    <cellStyle name="40% - Accent6 2 20 3" xfId="32131" xr:uid="{00000000-0005-0000-0000-00000F960000}"/>
    <cellStyle name="40% - Accent6 2 21" xfId="9889" xr:uid="{00000000-0005-0000-0000-000010960000}"/>
    <cellStyle name="40% - Accent6 2 21 2" xfId="20985" xr:uid="{00000000-0005-0000-0000-000011960000}"/>
    <cellStyle name="40% - Accent6 2 21 2 2" xfId="43249" xr:uid="{00000000-0005-0000-0000-000012960000}"/>
    <cellStyle name="40% - Accent6 2 21 3" xfId="32157" xr:uid="{00000000-0005-0000-0000-000013960000}"/>
    <cellStyle name="40% - Accent6 2 22" xfId="9928" xr:uid="{00000000-0005-0000-0000-000014960000}"/>
    <cellStyle name="40% - Accent6 2 22 2" xfId="21024" xr:uid="{00000000-0005-0000-0000-000015960000}"/>
    <cellStyle name="40% - Accent6 2 22 2 2" xfId="43288" xr:uid="{00000000-0005-0000-0000-000016960000}"/>
    <cellStyle name="40% - Accent6 2 22 3" xfId="32196" xr:uid="{00000000-0005-0000-0000-000017960000}"/>
    <cellStyle name="40% - Accent6 2 23" xfId="10266" xr:uid="{00000000-0005-0000-0000-000018960000}"/>
    <cellStyle name="40% - Accent6 2 23 2" xfId="21362" xr:uid="{00000000-0005-0000-0000-000019960000}"/>
    <cellStyle name="40% - Accent6 2 23 2 2" xfId="43626" xr:uid="{00000000-0005-0000-0000-00001A960000}"/>
    <cellStyle name="40% - Accent6 2 23 3" xfId="32534" xr:uid="{00000000-0005-0000-0000-00001B960000}"/>
    <cellStyle name="40% - Accent6 2 24" xfId="10292" xr:uid="{00000000-0005-0000-0000-00001C960000}"/>
    <cellStyle name="40% - Accent6 2 24 2" xfId="21388" xr:uid="{00000000-0005-0000-0000-00001D960000}"/>
    <cellStyle name="40% - Accent6 2 24 2 2" xfId="43652" xr:uid="{00000000-0005-0000-0000-00001E960000}"/>
    <cellStyle name="40% - Accent6 2 24 3" xfId="32560" xr:uid="{00000000-0005-0000-0000-00001F960000}"/>
    <cellStyle name="40% - Accent6 2 25" xfId="10344" xr:uid="{00000000-0005-0000-0000-000020960000}"/>
    <cellStyle name="40% - Accent6 2 25 2" xfId="21440" xr:uid="{00000000-0005-0000-0000-000021960000}"/>
    <cellStyle name="40% - Accent6 2 25 2 2" xfId="43704" xr:uid="{00000000-0005-0000-0000-000022960000}"/>
    <cellStyle name="40% - Accent6 2 25 3" xfId="32612" xr:uid="{00000000-0005-0000-0000-000023960000}"/>
    <cellStyle name="40% - Accent6 2 26" xfId="10370" xr:uid="{00000000-0005-0000-0000-000024960000}"/>
    <cellStyle name="40% - Accent6 2 26 2" xfId="21466" xr:uid="{00000000-0005-0000-0000-000025960000}"/>
    <cellStyle name="40% - Accent6 2 26 2 2" xfId="43730" xr:uid="{00000000-0005-0000-0000-000026960000}"/>
    <cellStyle name="40% - Accent6 2 26 3" xfId="32638" xr:uid="{00000000-0005-0000-0000-000027960000}"/>
    <cellStyle name="40% - Accent6 2 27" xfId="10396" xr:uid="{00000000-0005-0000-0000-000028960000}"/>
    <cellStyle name="40% - Accent6 2 27 2" xfId="21492" xr:uid="{00000000-0005-0000-0000-000029960000}"/>
    <cellStyle name="40% - Accent6 2 27 2 2" xfId="43756" xr:uid="{00000000-0005-0000-0000-00002A960000}"/>
    <cellStyle name="40% - Accent6 2 27 3" xfId="32664" xr:uid="{00000000-0005-0000-0000-00002B960000}"/>
    <cellStyle name="40% - Accent6 2 28" xfId="10422" xr:uid="{00000000-0005-0000-0000-00002C960000}"/>
    <cellStyle name="40% - Accent6 2 28 2" xfId="21518" xr:uid="{00000000-0005-0000-0000-00002D960000}"/>
    <cellStyle name="40% - Accent6 2 28 2 2" xfId="43782" xr:uid="{00000000-0005-0000-0000-00002E960000}"/>
    <cellStyle name="40% - Accent6 2 28 3" xfId="32690" xr:uid="{00000000-0005-0000-0000-00002F960000}"/>
    <cellStyle name="40% - Accent6 2 29" xfId="10448" xr:uid="{00000000-0005-0000-0000-000030960000}"/>
    <cellStyle name="40% - Accent6 2 29 2" xfId="21544" xr:uid="{00000000-0005-0000-0000-000031960000}"/>
    <cellStyle name="40% - Accent6 2 29 2 2" xfId="43808" xr:uid="{00000000-0005-0000-0000-000032960000}"/>
    <cellStyle name="40% - Accent6 2 29 3" xfId="32716" xr:uid="{00000000-0005-0000-0000-000033960000}"/>
    <cellStyle name="40% - Accent6 2 3" xfId="149" xr:uid="{00000000-0005-0000-0000-000034960000}"/>
    <cellStyle name="40% - Accent6 2 3 2" xfId="8601" xr:uid="{00000000-0005-0000-0000-000035960000}"/>
    <cellStyle name="40% - Accent6 2 3 2 2" xfId="19698" xr:uid="{00000000-0005-0000-0000-000036960000}"/>
    <cellStyle name="40% - Accent6 2 3 2 2 2" xfId="41962" xr:uid="{00000000-0005-0000-0000-000037960000}"/>
    <cellStyle name="40% - Accent6 2 3 2 3" xfId="30870" xr:uid="{00000000-0005-0000-0000-000038960000}"/>
    <cellStyle name="40% - Accent6 2 3 3" xfId="4018" xr:uid="{00000000-0005-0000-0000-000039960000}"/>
    <cellStyle name="40% - Accent6 2 3 3 2" xfId="15115" xr:uid="{00000000-0005-0000-0000-00003A960000}"/>
    <cellStyle name="40% - Accent6 2 3 3 2 2" xfId="37380" xr:uid="{00000000-0005-0000-0000-00003B960000}"/>
    <cellStyle name="40% - Accent6 2 3 3 3" xfId="26288" xr:uid="{00000000-0005-0000-0000-00003C960000}"/>
    <cellStyle name="40% - Accent6 2 3 4" xfId="11271" xr:uid="{00000000-0005-0000-0000-00003D960000}"/>
    <cellStyle name="40% - Accent6 2 3 4 2" xfId="33537" xr:uid="{00000000-0005-0000-0000-00003E960000}"/>
    <cellStyle name="40% - Accent6 2 3 5" xfId="22445" xr:uid="{00000000-0005-0000-0000-00003F960000}"/>
    <cellStyle name="40% - Accent6 2 30" xfId="10474" xr:uid="{00000000-0005-0000-0000-000040960000}"/>
    <cellStyle name="40% - Accent6 2 30 2" xfId="21570" xr:uid="{00000000-0005-0000-0000-000041960000}"/>
    <cellStyle name="40% - Accent6 2 30 2 2" xfId="43834" xr:uid="{00000000-0005-0000-0000-000042960000}"/>
    <cellStyle name="40% - Accent6 2 30 3" xfId="32742" xr:uid="{00000000-0005-0000-0000-000043960000}"/>
    <cellStyle name="40% - Accent6 2 31" xfId="10500" xr:uid="{00000000-0005-0000-0000-000044960000}"/>
    <cellStyle name="40% - Accent6 2 31 2" xfId="21596" xr:uid="{00000000-0005-0000-0000-000045960000}"/>
    <cellStyle name="40% - Accent6 2 31 2 2" xfId="43860" xr:uid="{00000000-0005-0000-0000-000046960000}"/>
    <cellStyle name="40% - Accent6 2 31 3" xfId="32768" xr:uid="{00000000-0005-0000-0000-000047960000}"/>
    <cellStyle name="40% - Accent6 2 32" xfId="10526" xr:uid="{00000000-0005-0000-0000-000048960000}"/>
    <cellStyle name="40% - Accent6 2 32 2" xfId="21622" xr:uid="{00000000-0005-0000-0000-000049960000}"/>
    <cellStyle name="40% - Accent6 2 32 2 2" xfId="43886" xr:uid="{00000000-0005-0000-0000-00004A960000}"/>
    <cellStyle name="40% - Accent6 2 32 3" xfId="32794" xr:uid="{00000000-0005-0000-0000-00004B960000}"/>
    <cellStyle name="40% - Accent6 2 33" xfId="10604" xr:uid="{00000000-0005-0000-0000-00004C960000}"/>
    <cellStyle name="40% - Accent6 2 33 2" xfId="21700" xr:uid="{00000000-0005-0000-0000-00004D960000}"/>
    <cellStyle name="40% - Accent6 2 33 2 2" xfId="43964" xr:uid="{00000000-0005-0000-0000-00004E960000}"/>
    <cellStyle name="40% - Accent6 2 33 3" xfId="32872" xr:uid="{00000000-0005-0000-0000-00004F960000}"/>
    <cellStyle name="40% - Accent6 2 34" xfId="10786" xr:uid="{00000000-0005-0000-0000-000050960000}"/>
    <cellStyle name="40% - Accent6 2 34 2" xfId="21882" xr:uid="{00000000-0005-0000-0000-000051960000}"/>
    <cellStyle name="40% - Accent6 2 34 2 2" xfId="44146" xr:uid="{00000000-0005-0000-0000-000052960000}"/>
    <cellStyle name="40% - Accent6 2 34 3" xfId="33054" xr:uid="{00000000-0005-0000-0000-000053960000}"/>
    <cellStyle name="40% - Accent6 2 35" xfId="11201" xr:uid="{00000000-0005-0000-0000-000054960000}"/>
    <cellStyle name="40% - Accent6 2 35 2" xfId="33469" xr:uid="{00000000-0005-0000-0000-000055960000}"/>
    <cellStyle name="40% - Accent6 2 36" xfId="22377" xr:uid="{00000000-0005-0000-0000-000056960000}"/>
    <cellStyle name="40% - Accent6 2 4" xfId="176" xr:uid="{00000000-0005-0000-0000-000057960000}"/>
    <cellStyle name="40% - Accent6 2 4 2" xfId="6792" xr:uid="{00000000-0005-0000-0000-000058960000}"/>
    <cellStyle name="40% - Accent6 2 4 2 2" xfId="17889" xr:uid="{00000000-0005-0000-0000-000059960000}"/>
    <cellStyle name="40% - Accent6 2 4 2 2 2" xfId="40153" xr:uid="{00000000-0005-0000-0000-00005A960000}"/>
    <cellStyle name="40% - Accent6 2 4 2 3" xfId="29061" xr:uid="{00000000-0005-0000-0000-00005B960000}"/>
    <cellStyle name="40% - Accent6 2 4 3" xfId="2209" xr:uid="{00000000-0005-0000-0000-00005C960000}"/>
    <cellStyle name="40% - Accent6 2 4 3 2" xfId="13306" xr:uid="{00000000-0005-0000-0000-00005D960000}"/>
    <cellStyle name="40% - Accent6 2 4 3 2 2" xfId="35571" xr:uid="{00000000-0005-0000-0000-00005E960000}"/>
    <cellStyle name="40% - Accent6 2 4 3 3" xfId="24479" xr:uid="{00000000-0005-0000-0000-00005F960000}"/>
    <cellStyle name="40% - Accent6 2 4 4" xfId="11297" xr:uid="{00000000-0005-0000-0000-000060960000}"/>
    <cellStyle name="40% - Accent6 2 4 4 2" xfId="33563" xr:uid="{00000000-0005-0000-0000-000061960000}"/>
    <cellStyle name="40% - Accent6 2 4 5" xfId="22471" xr:uid="{00000000-0005-0000-0000-000062960000}"/>
    <cellStyle name="40% - Accent6 2 5" xfId="280" xr:uid="{00000000-0005-0000-0000-000063960000}"/>
    <cellStyle name="40% - Accent6 2 5 2" xfId="9485" xr:uid="{00000000-0005-0000-0000-000064960000}"/>
    <cellStyle name="40% - Accent6 2 5 2 2" xfId="20582" xr:uid="{00000000-0005-0000-0000-000065960000}"/>
    <cellStyle name="40% - Accent6 2 5 2 2 2" xfId="42846" xr:uid="{00000000-0005-0000-0000-000066960000}"/>
    <cellStyle name="40% - Accent6 2 5 2 3" xfId="31754" xr:uid="{00000000-0005-0000-0000-000067960000}"/>
    <cellStyle name="40% - Accent6 2 5 3" xfId="4902" xr:uid="{00000000-0005-0000-0000-000068960000}"/>
    <cellStyle name="40% - Accent6 2 5 3 2" xfId="15999" xr:uid="{00000000-0005-0000-0000-000069960000}"/>
    <cellStyle name="40% - Accent6 2 5 3 2 2" xfId="38264" xr:uid="{00000000-0005-0000-0000-00006A960000}"/>
    <cellStyle name="40% - Accent6 2 5 3 3" xfId="27172" xr:uid="{00000000-0005-0000-0000-00006B960000}"/>
    <cellStyle name="40% - Accent6 2 5 4" xfId="11401" xr:uid="{00000000-0005-0000-0000-00006C960000}"/>
    <cellStyle name="40% - Accent6 2 5 4 2" xfId="33667" xr:uid="{00000000-0005-0000-0000-00006D960000}"/>
    <cellStyle name="40% - Accent6 2 5 5" xfId="22575" xr:uid="{00000000-0005-0000-0000-00006E960000}"/>
    <cellStyle name="40% - Accent6 2 6" xfId="319" xr:uid="{00000000-0005-0000-0000-00006F960000}"/>
    <cellStyle name="40% - Accent6 2 6 2" xfId="4943" xr:uid="{00000000-0005-0000-0000-000070960000}"/>
    <cellStyle name="40% - Accent6 2 6 2 2" xfId="16040" xr:uid="{00000000-0005-0000-0000-000071960000}"/>
    <cellStyle name="40% - Accent6 2 6 2 2 2" xfId="38304" xr:uid="{00000000-0005-0000-0000-000072960000}"/>
    <cellStyle name="40% - Accent6 2 6 2 3" xfId="27212" xr:uid="{00000000-0005-0000-0000-000073960000}"/>
    <cellStyle name="40% - Accent6 2 6 3" xfId="11440" xr:uid="{00000000-0005-0000-0000-000074960000}"/>
    <cellStyle name="40% - Accent6 2 6 3 2" xfId="33706" xr:uid="{00000000-0005-0000-0000-000075960000}"/>
    <cellStyle name="40% - Accent6 2 6 4" xfId="22614" xr:uid="{00000000-0005-0000-0000-000076960000}"/>
    <cellStyle name="40% - Accent6 2 7" xfId="348" xr:uid="{00000000-0005-0000-0000-000077960000}"/>
    <cellStyle name="40% - Accent6 2 7 2" xfId="11468" xr:uid="{00000000-0005-0000-0000-000078960000}"/>
    <cellStyle name="40% - Accent6 2 7 2 2" xfId="33734" xr:uid="{00000000-0005-0000-0000-000079960000}"/>
    <cellStyle name="40% - Accent6 2 7 3" xfId="22642" xr:uid="{00000000-0005-0000-0000-00007A960000}"/>
    <cellStyle name="40% - Accent6 2 8" xfId="9551" xr:uid="{00000000-0005-0000-0000-00007B960000}"/>
    <cellStyle name="40% - Accent6 2 8 2" xfId="20647" xr:uid="{00000000-0005-0000-0000-00007C960000}"/>
    <cellStyle name="40% - Accent6 2 8 2 2" xfId="42911" xr:uid="{00000000-0005-0000-0000-00007D960000}"/>
    <cellStyle name="40% - Accent6 2 8 3" xfId="31819" xr:uid="{00000000-0005-0000-0000-00007E960000}"/>
    <cellStyle name="40% - Accent6 2 9" xfId="9577" xr:uid="{00000000-0005-0000-0000-00007F960000}"/>
    <cellStyle name="40% - Accent6 2 9 2" xfId="20673" xr:uid="{00000000-0005-0000-0000-000080960000}"/>
    <cellStyle name="40% - Accent6 2 9 2 2" xfId="42937" xr:uid="{00000000-0005-0000-0000-000081960000}"/>
    <cellStyle name="40% - Accent6 2 9 3" xfId="31845" xr:uid="{00000000-0005-0000-0000-000082960000}"/>
    <cellStyle name="40% - Accent6 20" xfId="574" xr:uid="{00000000-0005-0000-0000-000083960000}"/>
    <cellStyle name="40% - Accent6 20 2" xfId="1511" xr:uid="{00000000-0005-0000-0000-000084960000}"/>
    <cellStyle name="40% - Accent6 20 2 2" xfId="3328" xr:uid="{00000000-0005-0000-0000-000085960000}"/>
    <cellStyle name="40% - Accent6 20 2 2 2" xfId="7911" xr:uid="{00000000-0005-0000-0000-000086960000}"/>
    <cellStyle name="40% - Accent6 20 2 2 2 2" xfId="19008" xr:uid="{00000000-0005-0000-0000-000087960000}"/>
    <cellStyle name="40% - Accent6 20 2 2 2 2 2" xfId="41272" xr:uid="{00000000-0005-0000-0000-000088960000}"/>
    <cellStyle name="40% - Accent6 20 2 2 2 3" xfId="30180" xr:uid="{00000000-0005-0000-0000-000089960000}"/>
    <cellStyle name="40% - Accent6 20 2 2 3" xfId="14425" xr:uid="{00000000-0005-0000-0000-00008A960000}"/>
    <cellStyle name="40% - Accent6 20 2 2 3 2" xfId="36690" xr:uid="{00000000-0005-0000-0000-00008B960000}"/>
    <cellStyle name="40% - Accent6 20 2 2 4" xfId="25598" xr:uid="{00000000-0005-0000-0000-00008C960000}"/>
    <cellStyle name="40% - Accent6 20 2 3" xfId="6102" xr:uid="{00000000-0005-0000-0000-00008D960000}"/>
    <cellStyle name="40% - Accent6 20 2 3 2" xfId="17199" xr:uid="{00000000-0005-0000-0000-00008E960000}"/>
    <cellStyle name="40% - Accent6 20 2 3 2 2" xfId="39463" xr:uid="{00000000-0005-0000-0000-00008F960000}"/>
    <cellStyle name="40% - Accent6 20 2 3 3" xfId="28371" xr:uid="{00000000-0005-0000-0000-000090960000}"/>
    <cellStyle name="40% - Accent6 20 2 4" xfId="12615" xr:uid="{00000000-0005-0000-0000-000091960000}"/>
    <cellStyle name="40% - Accent6 20 2 4 2" xfId="34880" xr:uid="{00000000-0005-0000-0000-000092960000}"/>
    <cellStyle name="40% - Accent6 20 2 5" xfId="23788" xr:uid="{00000000-0005-0000-0000-000093960000}"/>
    <cellStyle name="40% - Accent6 20 3" xfId="4252" xr:uid="{00000000-0005-0000-0000-000094960000}"/>
    <cellStyle name="40% - Accent6 20 3 2" xfId="8835" xr:uid="{00000000-0005-0000-0000-000095960000}"/>
    <cellStyle name="40% - Accent6 20 3 2 2" xfId="19932" xr:uid="{00000000-0005-0000-0000-000096960000}"/>
    <cellStyle name="40% - Accent6 20 3 2 2 2" xfId="42196" xr:uid="{00000000-0005-0000-0000-000097960000}"/>
    <cellStyle name="40% - Accent6 20 3 2 3" xfId="31104" xr:uid="{00000000-0005-0000-0000-000098960000}"/>
    <cellStyle name="40% - Accent6 20 3 3" xfId="15349" xr:uid="{00000000-0005-0000-0000-000099960000}"/>
    <cellStyle name="40% - Accent6 20 3 3 2" xfId="37614" xr:uid="{00000000-0005-0000-0000-00009A960000}"/>
    <cellStyle name="40% - Accent6 20 3 4" xfId="26522" xr:uid="{00000000-0005-0000-0000-00009B960000}"/>
    <cellStyle name="40% - Accent6 20 4" xfId="2443" xr:uid="{00000000-0005-0000-0000-00009C960000}"/>
    <cellStyle name="40% - Accent6 20 4 2" xfId="7026" xr:uid="{00000000-0005-0000-0000-00009D960000}"/>
    <cellStyle name="40% - Accent6 20 4 2 2" xfId="18123" xr:uid="{00000000-0005-0000-0000-00009E960000}"/>
    <cellStyle name="40% - Accent6 20 4 2 2 2" xfId="40387" xr:uid="{00000000-0005-0000-0000-00009F960000}"/>
    <cellStyle name="40% - Accent6 20 4 2 3" xfId="29295" xr:uid="{00000000-0005-0000-0000-0000A0960000}"/>
    <cellStyle name="40% - Accent6 20 4 3" xfId="13540" xr:uid="{00000000-0005-0000-0000-0000A1960000}"/>
    <cellStyle name="40% - Accent6 20 4 3 2" xfId="35805" xr:uid="{00000000-0005-0000-0000-0000A2960000}"/>
    <cellStyle name="40% - Accent6 20 4 4" xfId="24713" xr:uid="{00000000-0005-0000-0000-0000A3960000}"/>
    <cellStyle name="40% - Accent6 20 5" xfId="5177" xr:uid="{00000000-0005-0000-0000-0000A4960000}"/>
    <cellStyle name="40% - Accent6 20 5 2" xfId="16274" xr:uid="{00000000-0005-0000-0000-0000A5960000}"/>
    <cellStyle name="40% - Accent6 20 5 2 2" xfId="38538" xr:uid="{00000000-0005-0000-0000-0000A6960000}"/>
    <cellStyle name="40% - Accent6 20 5 3" xfId="27446" xr:uid="{00000000-0005-0000-0000-0000A7960000}"/>
    <cellStyle name="40% - Accent6 20 6" xfId="11689" xr:uid="{00000000-0005-0000-0000-0000A8960000}"/>
    <cellStyle name="40% - Accent6 20 6 2" xfId="33955" xr:uid="{00000000-0005-0000-0000-0000A9960000}"/>
    <cellStyle name="40% - Accent6 20 7" xfId="22863" xr:uid="{00000000-0005-0000-0000-0000AA960000}"/>
    <cellStyle name="40% - Accent6 200" xfId="22182" xr:uid="{00000000-0005-0000-0000-0000AB960000}"/>
    <cellStyle name="40% - Accent6 200 2" xfId="44446" xr:uid="{00000000-0005-0000-0000-0000AC960000}"/>
    <cellStyle name="40% - Accent6 201" xfId="22195" xr:uid="{00000000-0005-0000-0000-0000AD960000}"/>
    <cellStyle name="40% - Accent6 201 2" xfId="44459" xr:uid="{00000000-0005-0000-0000-0000AE960000}"/>
    <cellStyle name="40% - Accent6 202" xfId="22208" xr:uid="{00000000-0005-0000-0000-0000AF960000}"/>
    <cellStyle name="40% - Accent6 202 2" xfId="44472" xr:uid="{00000000-0005-0000-0000-0000B0960000}"/>
    <cellStyle name="40% - Accent6 203" xfId="22221" xr:uid="{00000000-0005-0000-0000-0000B1960000}"/>
    <cellStyle name="40% - Accent6 203 2" xfId="44485" xr:uid="{00000000-0005-0000-0000-0000B2960000}"/>
    <cellStyle name="40% - Accent6 204" xfId="22234" xr:uid="{00000000-0005-0000-0000-0000B3960000}"/>
    <cellStyle name="40% - Accent6 204 2" xfId="44498" xr:uid="{00000000-0005-0000-0000-0000B4960000}"/>
    <cellStyle name="40% - Accent6 205" xfId="22247" xr:uid="{00000000-0005-0000-0000-0000B5960000}"/>
    <cellStyle name="40% - Accent6 205 2" xfId="44511" xr:uid="{00000000-0005-0000-0000-0000B6960000}"/>
    <cellStyle name="40% - Accent6 206" xfId="22260" xr:uid="{00000000-0005-0000-0000-0000B7960000}"/>
    <cellStyle name="40% - Accent6 206 2" xfId="44524" xr:uid="{00000000-0005-0000-0000-0000B8960000}"/>
    <cellStyle name="40% - Accent6 207" xfId="22273" xr:uid="{00000000-0005-0000-0000-0000B9960000}"/>
    <cellStyle name="40% - Accent6 207 2" xfId="44537" xr:uid="{00000000-0005-0000-0000-0000BA960000}"/>
    <cellStyle name="40% - Accent6 208" xfId="22286" xr:uid="{00000000-0005-0000-0000-0000BB960000}"/>
    <cellStyle name="40% - Accent6 208 2" xfId="44550" xr:uid="{00000000-0005-0000-0000-0000BC960000}"/>
    <cellStyle name="40% - Accent6 209" xfId="22299" xr:uid="{00000000-0005-0000-0000-0000BD960000}"/>
    <cellStyle name="40% - Accent6 209 2" xfId="44563" xr:uid="{00000000-0005-0000-0000-0000BE960000}"/>
    <cellStyle name="40% - Accent6 21" xfId="587" xr:uid="{00000000-0005-0000-0000-0000BF960000}"/>
    <cellStyle name="40% - Accent6 21 2" xfId="1524" xr:uid="{00000000-0005-0000-0000-0000C0960000}"/>
    <cellStyle name="40% - Accent6 21 2 2" xfId="3341" xr:uid="{00000000-0005-0000-0000-0000C1960000}"/>
    <cellStyle name="40% - Accent6 21 2 2 2" xfId="7924" xr:uid="{00000000-0005-0000-0000-0000C2960000}"/>
    <cellStyle name="40% - Accent6 21 2 2 2 2" xfId="19021" xr:uid="{00000000-0005-0000-0000-0000C3960000}"/>
    <cellStyle name="40% - Accent6 21 2 2 2 2 2" xfId="41285" xr:uid="{00000000-0005-0000-0000-0000C4960000}"/>
    <cellStyle name="40% - Accent6 21 2 2 2 3" xfId="30193" xr:uid="{00000000-0005-0000-0000-0000C5960000}"/>
    <cellStyle name="40% - Accent6 21 2 2 3" xfId="14438" xr:uid="{00000000-0005-0000-0000-0000C6960000}"/>
    <cellStyle name="40% - Accent6 21 2 2 3 2" xfId="36703" xr:uid="{00000000-0005-0000-0000-0000C7960000}"/>
    <cellStyle name="40% - Accent6 21 2 2 4" xfId="25611" xr:uid="{00000000-0005-0000-0000-0000C8960000}"/>
    <cellStyle name="40% - Accent6 21 2 3" xfId="6115" xr:uid="{00000000-0005-0000-0000-0000C9960000}"/>
    <cellStyle name="40% - Accent6 21 2 3 2" xfId="17212" xr:uid="{00000000-0005-0000-0000-0000CA960000}"/>
    <cellStyle name="40% - Accent6 21 2 3 2 2" xfId="39476" xr:uid="{00000000-0005-0000-0000-0000CB960000}"/>
    <cellStyle name="40% - Accent6 21 2 3 3" xfId="28384" xr:uid="{00000000-0005-0000-0000-0000CC960000}"/>
    <cellStyle name="40% - Accent6 21 2 4" xfId="12628" xr:uid="{00000000-0005-0000-0000-0000CD960000}"/>
    <cellStyle name="40% - Accent6 21 2 4 2" xfId="34893" xr:uid="{00000000-0005-0000-0000-0000CE960000}"/>
    <cellStyle name="40% - Accent6 21 2 5" xfId="23801" xr:uid="{00000000-0005-0000-0000-0000CF960000}"/>
    <cellStyle name="40% - Accent6 21 3" xfId="4265" xr:uid="{00000000-0005-0000-0000-0000D0960000}"/>
    <cellStyle name="40% - Accent6 21 3 2" xfId="8848" xr:uid="{00000000-0005-0000-0000-0000D1960000}"/>
    <cellStyle name="40% - Accent6 21 3 2 2" xfId="19945" xr:uid="{00000000-0005-0000-0000-0000D2960000}"/>
    <cellStyle name="40% - Accent6 21 3 2 2 2" xfId="42209" xr:uid="{00000000-0005-0000-0000-0000D3960000}"/>
    <cellStyle name="40% - Accent6 21 3 2 3" xfId="31117" xr:uid="{00000000-0005-0000-0000-0000D4960000}"/>
    <cellStyle name="40% - Accent6 21 3 3" xfId="15362" xr:uid="{00000000-0005-0000-0000-0000D5960000}"/>
    <cellStyle name="40% - Accent6 21 3 3 2" xfId="37627" xr:uid="{00000000-0005-0000-0000-0000D6960000}"/>
    <cellStyle name="40% - Accent6 21 3 4" xfId="26535" xr:uid="{00000000-0005-0000-0000-0000D7960000}"/>
    <cellStyle name="40% - Accent6 21 4" xfId="2456" xr:uid="{00000000-0005-0000-0000-0000D8960000}"/>
    <cellStyle name="40% - Accent6 21 4 2" xfId="7039" xr:uid="{00000000-0005-0000-0000-0000D9960000}"/>
    <cellStyle name="40% - Accent6 21 4 2 2" xfId="18136" xr:uid="{00000000-0005-0000-0000-0000DA960000}"/>
    <cellStyle name="40% - Accent6 21 4 2 2 2" xfId="40400" xr:uid="{00000000-0005-0000-0000-0000DB960000}"/>
    <cellStyle name="40% - Accent6 21 4 2 3" xfId="29308" xr:uid="{00000000-0005-0000-0000-0000DC960000}"/>
    <cellStyle name="40% - Accent6 21 4 3" xfId="13553" xr:uid="{00000000-0005-0000-0000-0000DD960000}"/>
    <cellStyle name="40% - Accent6 21 4 3 2" xfId="35818" xr:uid="{00000000-0005-0000-0000-0000DE960000}"/>
    <cellStyle name="40% - Accent6 21 4 4" xfId="24726" xr:uid="{00000000-0005-0000-0000-0000DF960000}"/>
    <cellStyle name="40% - Accent6 21 5" xfId="5190" xr:uid="{00000000-0005-0000-0000-0000E0960000}"/>
    <cellStyle name="40% - Accent6 21 5 2" xfId="16287" xr:uid="{00000000-0005-0000-0000-0000E1960000}"/>
    <cellStyle name="40% - Accent6 21 5 2 2" xfId="38551" xr:uid="{00000000-0005-0000-0000-0000E2960000}"/>
    <cellStyle name="40% - Accent6 21 5 3" xfId="27459" xr:uid="{00000000-0005-0000-0000-0000E3960000}"/>
    <cellStyle name="40% - Accent6 21 6" xfId="11702" xr:uid="{00000000-0005-0000-0000-0000E4960000}"/>
    <cellStyle name="40% - Accent6 21 6 2" xfId="33968" xr:uid="{00000000-0005-0000-0000-0000E5960000}"/>
    <cellStyle name="40% - Accent6 21 7" xfId="22876" xr:uid="{00000000-0005-0000-0000-0000E6960000}"/>
    <cellStyle name="40% - Accent6 210" xfId="22312" xr:uid="{00000000-0005-0000-0000-0000E7960000}"/>
    <cellStyle name="40% - Accent6 210 2" xfId="44576" xr:uid="{00000000-0005-0000-0000-0000E8960000}"/>
    <cellStyle name="40% - Accent6 211" xfId="22325" xr:uid="{00000000-0005-0000-0000-0000E9960000}"/>
    <cellStyle name="40% - Accent6 211 2" xfId="44589" xr:uid="{00000000-0005-0000-0000-0000EA960000}"/>
    <cellStyle name="40% - Accent6 212" xfId="22338" xr:uid="{00000000-0005-0000-0000-0000EB960000}"/>
    <cellStyle name="40% - Accent6 212 2" xfId="44602" xr:uid="{00000000-0005-0000-0000-0000EC960000}"/>
    <cellStyle name="40% - Accent6 213" xfId="22351" xr:uid="{00000000-0005-0000-0000-0000ED960000}"/>
    <cellStyle name="40% - Accent6 213 2" xfId="44615" xr:uid="{00000000-0005-0000-0000-0000EE960000}"/>
    <cellStyle name="40% - Accent6 214" xfId="22392" xr:uid="{00000000-0005-0000-0000-0000EF960000}"/>
    <cellStyle name="40% - Accent6 22" xfId="600" xr:uid="{00000000-0005-0000-0000-0000F0960000}"/>
    <cellStyle name="40% - Accent6 22 2" xfId="1537" xr:uid="{00000000-0005-0000-0000-0000F1960000}"/>
    <cellStyle name="40% - Accent6 22 2 2" xfId="3354" xr:uid="{00000000-0005-0000-0000-0000F2960000}"/>
    <cellStyle name="40% - Accent6 22 2 2 2" xfId="7937" xr:uid="{00000000-0005-0000-0000-0000F3960000}"/>
    <cellStyle name="40% - Accent6 22 2 2 2 2" xfId="19034" xr:uid="{00000000-0005-0000-0000-0000F4960000}"/>
    <cellStyle name="40% - Accent6 22 2 2 2 2 2" xfId="41298" xr:uid="{00000000-0005-0000-0000-0000F5960000}"/>
    <cellStyle name="40% - Accent6 22 2 2 2 3" xfId="30206" xr:uid="{00000000-0005-0000-0000-0000F6960000}"/>
    <cellStyle name="40% - Accent6 22 2 2 3" xfId="14451" xr:uid="{00000000-0005-0000-0000-0000F7960000}"/>
    <cellStyle name="40% - Accent6 22 2 2 3 2" xfId="36716" xr:uid="{00000000-0005-0000-0000-0000F8960000}"/>
    <cellStyle name="40% - Accent6 22 2 2 4" xfId="25624" xr:uid="{00000000-0005-0000-0000-0000F9960000}"/>
    <cellStyle name="40% - Accent6 22 2 3" xfId="6128" xr:uid="{00000000-0005-0000-0000-0000FA960000}"/>
    <cellStyle name="40% - Accent6 22 2 3 2" xfId="17225" xr:uid="{00000000-0005-0000-0000-0000FB960000}"/>
    <cellStyle name="40% - Accent6 22 2 3 2 2" xfId="39489" xr:uid="{00000000-0005-0000-0000-0000FC960000}"/>
    <cellStyle name="40% - Accent6 22 2 3 3" xfId="28397" xr:uid="{00000000-0005-0000-0000-0000FD960000}"/>
    <cellStyle name="40% - Accent6 22 2 4" xfId="12641" xr:uid="{00000000-0005-0000-0000-0000FE960000}"/>
    <cellStyle name="40% - Accent6 22 2 4 2" xfId="34906" xr:uid="{00000000-0005-0000-0000-0000FF960000}"/>
    <cellStyle name="40% - Accent6 22 2 5" xfId="23814" xr:uid="{00000000-0005-0000-0000-000000970000}"/>
    <cellStyle name="40% - Accent6 22 3" xfId="4278" xr:uid="{00000000-0005-0000-0000-000001970000}"/>
    <cellStyle name="40% - Accent6 22 3 2" xfId="8861" xr:uid="{00000000-0005-0000-0000-000002970000}"/>
    <cellStyle name="40% - Accent6 22 3 2 2" xfId="19958" xr:uid="{00000000-0005-0000-0000-000003970000}"/>
    <cellStyle name="40% - Accent6 22 3 2 2 2" xfId="42222" xr:uid="{00000000-0005-0000-0000-000004970000}"/>
    <cellStyle name="40% - Accent6 22 3 2 3" xfId="31130" xr:uid="{00000000-0005-0000-0000-000005970000}"/>
    <cellStyle name="40% - Accent6 22 3 3" xfId="15375" xr:uid="{00000000-0005-0000-0000-000006970000}"/>
    <cellStyle name="40% - Accent6 22 3 3 2" xfId="37640" xr:uid="{00000000-0005-0000-0000-000007970000}"/>
    <cellStyle name="40% - Accent6 22 3 4" xfId="26548" xr:uid="{00000000-0005-0000-0000-000008970000}"/>
    <cellStyle name="40% - Accent6 22 4" xfId="2469" xr:uid="{00000000-0005-0000-0000-000009970000}"/>
    <cellStyle name="40% - Accent6 22 4 2" xfId="7052" xr:uid="{00000000-0005-0000-0000-00000A970000}"/>
    <cellStyle name="40% - Accent6 22 4 2 2" xfId="18149" xr:uid="{00000000-0005-0000-0000-00000B970000}"/>
    <cellStyle name="40% - Accent6 22 4 2 2 2" xfId="40413" xr:uid="{00000000-0005-0000-0000-00000C970000}"/>
    <cellStyle name="40% - Accent6 22 4 2 3" xfId="29321" xr:uid="{00000000-0005-0000-0000-00000D970000}"/>
    <cellStyle name="40% - Accent6 22 4 3" xfId="13566" xr:uid="{00000000-0005-0000-0000-00000E970000}"/>
    <cellStyle name="40% - Accent6 22 4 3 2" xfId="35831" xr:uid="{00000000-0005-0000-0000-00000F970000}"/>
    <cellStyle name="40% - Accent6 22 4 4" xfId="24739" xr:uid="{00000000-0005-0000-0000-000010970000}"/>
    <cellStyle name="40% - Accent6 22 5" xfId="5203" xr:uid="{00000000-0005-0000-0000-000011970000}"/>
    <cellStyle name="40% - Accent6 22 5 2" xfId="16300" xr:uid="{00000000-0005-0000-0000-000012970000}"/>
    <cellStyle name="40% - Accent6 22 5 2 2" xfId="38564" xr:uid="{00000000-0005-0000-0000-000013970000}"/>
    <cellStyle name="40% - Accent6 22 5 3" xfId="27472" xr:uid="{00000000-0005-0000-0000-000014970000}"/>
    <cellStyle name="40% - Accent6 22 6" xfId="11715" xr:uid="{00000000-0005-0000-0000-000015970000}"/>
    <cellStyle name="40% - Accent6 22 6 2" xfId="33981" xr:uid="{00000000-0005-0000-0000-000016970000}"/>
    <cellStyle name="40% - Accent6 22 7" xfId="22889" xr:uid="{00000000-0005-0000-0000-000017970000}"/>
    <cellStyle name="40% - Accent6 23" xfId="613" xr:uid="{00000000-0005-0000-0000-000018970000}"/>
    <cellStyle name="40% - Accent6 23 2" xfId="1550" xr:uid="{00000000-0005-0000-0000-000019970000}"/>
    <cellStyle name="40% - Accent6 23 2 2" xfId="3367" xr:uid="{00000000-0005-0000-0000-00001A970000}"/>
    <cellStyle name="40% - Accent6 23 2 2 2" xfId="7950" xr:uid="{00000000-0005-0000-0000-00001B970000}"/>
    <cellStyle name="40% - Accent6 23 2 2 2 2" xfId="19047" xr:uid="{00000000-0005-0000-0000-00001C970000}"/>
    <cellStyle name="40% - Accent6 23 2 2 2 2 2" xfId="41311" xr:uid="{00000000-0005-0000-0000-00001D970000}"/>
    <cellStyle name="40% - Accent6 23 2 2 2 3" xfId="30219" xr:uid="{00000000-0005-0000-0000-00001E970000}"/>
    <cellStyle name="40% - Accent6 23 2 2 3" xfId="14464" xr:uid="{00000000-0005-0000-0000-00001F970000}"/>
    <cellStyle name="40% - Accent6 23 2 2 3 2" xfId="36729" xr:uid="{00000000-0005-0000-0000-000020970000}"/>
    <cellStyle name="40% - Accent6 23 2 2 4" xfId="25637" xr:uid="{00000000-0005-0000-0000-000021970000}"/>
    <cellStyle name="40% - Accent6 23 2 3" xfId="6141" xr:uid="{00000000-0005-0000-0000-000022970000}"/>
    <cellStyle name="40% - Accent6 23 2 3 2" xfId="17238" xr:uid="{00000000-0005-0000-0000-000023970000}"/>
    <cellStyle name="40% - Accent6 23 2 3 2 2" xfId="39502" xr:uid="{00000000-0005-0000-0000-000024970000}"/>
    <cellStyle name="40% - Accent6 23 2 3 3" xfId="28410" xr:uid="{00000000-0005-0000-0000-000025970000}"/>
    <cellStyle name="40% - Accent6 23 2 4" xfId="12654" xr:uid="{00000000-0005-0000-0000-000026970000}"/>
    <cellStyle name="40% - Accent6 23 2 4 2" xfId="34919" xr:uid="{00000000-0005-0000-0000-000027970000}"/>
    <cellStyle name="40% - Accent6 23 2 5" xfId="23827" xr:uid="{00000000-0005-0000-0000-000028970000}"/>
    <cellStyle name="40% - Accent6 23 3" xfId="4291" xr:uid="{00000000-0005-0000-0000-000029970000}"/>
    <cellStyle name="40% - Accent6 23 3 2" xfId="8874" xr:uid="{00000000-0005-0000-0000-00002A970000}"/>
    <cellStyle name="40% - Accent6 23 3 2 2" xfId="19971" xr:uid="{00000000-0005-0000-0000-00002B970000}"/>
    <cellStyle name="40% - Accent6 23 3 2 2 2" xfId="42235" xr:uid="{00000000-0005-0000-0000-00002C970000}"/>
    <cellStyle name="40% - Accent6 23 3 2 3" xfId="31143" xr:uid="{00000000-0005-0000-0000-00002D970000}"/>
    <cellStyle name="40% - Accent6 23 3 3" xfId="15388" xr:uid="{00000000-0005-0000-0000-00002E970000}"/>
    <cellStyle name="40% - Accent6 23 3 3 2" xfId="37653" xr:uid="{00000000-0005-0000-0000-00002F970000}"/>
    <cellStyle name="40% - Accent6 23 3 4" xfId="26561" xr:uid="{00000000-0005-0000-0000-000030970000}"/>
    <cellStyle name="40% - Accent6 23 4" xfId="2482" xr:uid="{00000000-0005-0000-0000-000031970000}"/>
    <cellStyle name="40% - Accent6 23 4 2" xfId="7065" xr:uid="{00000000-0005-0000-0000-000032970000}"/>
    <cellStyle name="40% - Accent6 23 4 2 2" xfId="18162" xr:uid="{00000000-0005-0000-0000-000033970000}"/>
    <cellStyle name="40% - Accent6 23 4 2 2 2" xfId="40426" xr:uid="{00000000-0005-0000-0000-000034970000}"/>
    <cellStyle name="40% - Accent6 23 4 2 3" xfId="29334" xr:uid="{00000000-0005-0000-0000-000035970000}"/>
    <cellStyle name="40% - Accent6 23 4 3" xfId="13579" xr:uid="{00000000-0005-0000-0000-000036970000}"/>
    <cellStyle name="40% - Accent6 23 4 3 2" xfId="35844" xr:uid="{00000000-0005-0000-0000-000037970000}"/>
    <cellStyle name="40% - Accent6 23 4 4" xfId="24752" xr:uid="{00000000-0005-0000-0000-000038970000}"/>
    <cellStyle name="40% - Accent6 23 5" xfId="5216" xr:uid="{00000000-0005-0000-0000-000039970000}"/>
    <cellStyle name="40% - Accent6 23 5 2" xfId="16313" xr:uid="{00000000-0005-0000-0000-00003A970000}"/>
    <cellStyle name="40% - Accent6 23 5 2 2" xfId="38577" xr:uid="{00000000-0005-0000-0000-00003B970000}"/>
    <cellStyle name="40% - Accent6 23 5 3" xfId="27485" xr:uid="{00000000-0005-0000-0000-00003C970000}"/>
    <cellStyle name="40% - Accent6 23 6" xfId="11728" xr:uid="{00000000-0005-0000-0000-00003D970000}"/>
    <cellStyle name="40% - Accent6 23 6 2" xfId="33994" xr:uid="{00000000-0005-0000-0000-00003E970000}"/>
    <cellStyle name="40% - Accent6 23 7" xfId="22902" xr:uid="{00000000-0005-0000-0000-00003F970000}"/>
    <cellStyle name="40% - Accent6 24" xfId="626" xr:uid="{00000000-0005-0000-0000-000040970000}"/>
    <cellStyle name="40% - Accent6 24 2" xfId="1563" xr:uid="{00000000-0005-0000-0000-000041970000}"/>
    <cellStyle name="40% - Accent6 24 2 2" xfId="3380" xr:uid="{00000000-0005-0000-0000-000042970000}"/>
    <cellStyle name="40% - Accent6 24 2 2 2" xfId="7963" xr:uid="{00000000-0005-0000-0000-000043970000}"/>
    <cellStyle name="40% - Accent6 24 2 2 2 2" xfId="19060" xr:uid="{00000000-0005-0000-0000-000044970000}"/>
    <cellStyle name="40% - Accent6 24 2 2 2 2 2" xfId="41324" xr:uid="{00000000-0005-0000-0000-000045970000}"/>
    <cellStyle name="40% - Accent6 24 2 2 2 3" xfId="30232" xr:uid="{00000000-0005-0000-0000-000046970000}"/>
    <cellStyle name="40% - Accent6 24 2 2 3" xfId="14477" xr:uid="{00000000-0005-0000-0000-000047970000}"/>
    <cellStyle name="40% - Accent6 24 2 2 3 2" xfId="36742" xr:uid="{00000000-0005-0000-0000-000048970000}"/>
    <cellStyle name="40% - Accent6 24 2 2 4" xfId="25650" xr:uid="{00000000-0005-0000-0000-000049970000}"/>
    <cellStyle name="40% - Accent6 24 2 3" xfId="6154" xr:uid="{00000000-0005-0000-0000-00004A970000}"/>
    <cellStyle name="40% - Accent6 24 2 3 2" xfId="17251" xr:uid="{00000000-0005-0000-0000-00004B970000}"/>
    <cellStyle name="40% - Accent6 24 2 3 2 2" xfId="39515" xr:uid="{00000000-0005-0000-0000-00004C970000}"/>
    <cellStyle name="40% - Accent6 24 2 3 3" xfId="28423" xr:uid="{00000000-0005-0000-0000-00004D970000}"/>
    <cellStyle name="40% - Accent6 24 2 4" xfId="12667" xr:uid="{00000000-0005-0000-0000-00004E970000}"/>
    <cellStyle name="40% - Accent6 24 2 4 2" xfId="34932" xr:uid="{00000000-0005-0000-0000-00004F970000}"/>
    <cellStyle name="40% - Accent6 24 2 5" xfId="23840" xr:uid="{00000000-0005-0000-0000-000050970000}"/>
    <cellStyle name="40% - Accent6 24 3" xfId="4304" xr:uid="{00000000-0005-0000-0000-000051970000}"/>
    <cellStyle name="40% - Accent6 24 3 2" xfId="8887" xr:uid="{00000000-0005-0000-0000-000052970000}"/>
    <cellStyle name="40% - Accent6 24 3 2 2" xfId="19984" xr:uid="{00000000-0005-0000-0000-000053970000}"/>
    <cellStyle name="40% - Accent6 24 3 2 2 2" xfId="42248" xr:uid="{00000000-0005-0000-0000-000054970000}"/>
    <cellStyle name="40% - Accent6 24 3 2 3" xfId="31156" xr:uid="{00000000-0005-0000-0000-000055970000}"/>
    <cellStyle name="40% - Accent6 24 3 3" xfId="15401" xr:uid="{00000000-0005-0000-0000-000056970000}"/>
    <cellStyle name="40% - Accent6 24 3 3 2" xfId="37666" xr:uid="{00000000-0005-0000-0000-000057970000}"/>
    <cellStyle name="40% - Accent6 24 3 4" xfId="26574" xr:uid="{00000000-0005-0000-0000-000058970000}"/>
    <cellStyle name="40% - Accent6 24 4" xfId="2495" xr:uid="{00000000-0005-0000-0000-000059970000}"/>
    <cellStyle name="40% - Accent6 24 4 2" xfId="7078" xr:uid="{00000000-0005-0000-0000-00005A970000}"/>
    <cellStyle name="40% - Accent6 24 4 2 2" xfId="18175" xr:uid="{00000000-0005-0000-0000-00005B970000}"/>
    <cellStyle name="40% - Accent6 24 4 2 2 2" xfId="40439" xr:uid="{00000000-0005-0000-0000-00005C970000}"/>
    <cellStyle name="40% - Accent6 24 4 2 3" xfId="29347" xr:uid="{00000000-0005-0000-0000-00005D970000}"/>
    <cellStyle name="40% - Accent6 24 4 3" xfId="13592" xr:uid="{00000000-0005-0000-0000-00005E970000}"/>
    <cellStyle name="40% - Accent6 24 4 3 2" xfId="35857" xr:uid="{00000000-0005-0000-0000-00005F970000}"/>
    <cellStyle name="40% - Accent6 24 4 4" xfId="24765" xr:uid="{00000000-0005-0000-0000-000060970000}"/>
    <cellStyle name="40% - Accent6 24 5" xfId="5229" xr:uid="{00000000-0005-0000-0000-000061970000}"/>
    <cellStyle name="40% - Accent6 24 5 2" xfId="16326" xr:uid="{00000000-0005-0000-0000-000062970000}"/>
    <cellStyle name="40% - Accent6 24 5 2 2" xfId="38590" xr:uid="{00000000-0005-0000-0000-000063970000}"/>
    <cellStyle name="40% - Accent6 24 5 3" xfId="27498" xr:uid="{00000000-0005-0000-0000-000064970000}"/>
    <cellStyle name="40% - Accent6 24 6" xfId="11741" xr:uid="{00000000-0005-0000-0000-000065970000}"/>
    <cellStyle name="40% - Accent6 24 6 2" xfId="34007" xr:uid="{00000000-0005-0000-0000-000066970000}"/>
    <cellStyle name="40% - Accent6 24 7" xfId="22915" xr:uid="{00000000-0005-0000-0000-000067970000}"/>
    <cellStyle name="40% - Accent6 25" xfId="640" xr:uid="{00000000-0005-0000-0000-000068970000}"/>
    <cellStyle name="40% - Accent6 25 2" xfId="1577" xr:uid="{00000000-0005-0000-0000-000069970000}"/>
    <cellStyle name="40% - Accent6 25 2 2" xfId="3393" xr:uid="{00000000-0005-0000-0000-00006A970000}"/>
    <cellStyle name="40% - Accent6 25 2 2 2" xfId="7976" xr:uid="{00000000-0005-0000-0000-00006B970000}"/>
    <cellStyle name="40% - Accent6 25 2 2 2 2" xfId="19073" xr:uid="{00000000-0005-0000-0000-00006C970000}"/>
    <cellStyle name="40% - Accent6 25 2 2 2 2 2" xfId="41337" xr:uid="{00000000-0005-0000-0000-00006D970000}"/>
    <cellStyle name="40% - Accent6 25 2 2 2 3" xfId="30245" xr:uid="{00000000-0005-0000-0000-00006E970000}"/>
    <cellStyle name="40% - Accent6 25 2 2 3" xfId="14490" xr:uid="{00000000-0005-0000-0000-00006F970000}"/>
    <cellStyle name="40% - Accent6 25 2 2 3 2" xfId="36755" xr:uid="{00000000-0005-0000-0000-000070970000}"/>
    <cellStyle name="40% - Accent6 25 2 2 4" xfId="25663" xr:uid="{00000000-0005-0000-0000-000071970000}"/>
    <cellStyle name="40% - Accent6 25 2 3" xfId="6167" xr:uid="{00000000-0005-0000-0000-000072970000}"/>
    <cellStyle name="40% - Accent6 25 2 3 2" xfId="17264" xr:uid="{00000000-0005-0000-0000-000073970000}"/>
    <cellStyle name="40% - Accent6 25 2 3 2 2" xfId="39528" xr:uid="{00000000-0005-0000-0000-000074970000}"/>
    <cellStyle name="40% - Accent6 25 2 3 3" xfId="28436" xr:uid="{00000000-0005-0000-0000-000075970000}"/>
    <cellStyle name="40% - Accent6 25 2 4" xfId="12680" xr:uid="{00000000-0005-0000-0000-000076970000}"/>
    <cellStyle name="40% - Accent6 25 2 4 2" xfId="34945" xr:uid="{00000000-0005-0000-0000-000077970000}"/>
    <cellStyle name="40% - Accent6 25 2 5" xfId="23853" xr:uid="{00000000-0005-0000-0000-000078970000}"/>
    <cellStyle name="40% - Accent6 25 3" xfId="4317" xr:uid="{00000000-0005-0000-0000-000079970000}"/>
    <cellStyle name="40% - Accent6 25 3 2" xfId="8900" xr:uid="{00000000-0005-0000-0000-00007A970000}"/>
    <cellStyle name="40% - Accent6 25 3 2 2" xfId="19997" xr:uid="{00000000-0005-0000-0000-00007B970000}"/>
    <cellStyle name="40% - Accent6 25 3 2 2 2" xfId="42261" xr:uid="{00000000-0005-0000-0000-00007C970000}"/>
    <cellStyle name="40% - Accent6 25 3 2 3" xfId="31169" xr:uid="{00000000-0005-0000-0000-00007D970000}"/>
    <cellStyle name="40% - Accent6 25 3 3" xfId="15414" xr:uid="{00000000-0005-0000-0000-00007E970000}"/>
    <cellStyle name="40% - Accent6 25 3 3 2" xfId="37679" xr:uid="{00000000-0005-0000-0000-00007F970000}"/>
    <cellStyle name="40% - Accent6 25 3 4" xfId="26587" xr:uid="{00000000-0005-0000-0000-000080970000}"/>
    <cellStyle name="40% - Accent6 25 4" xfId="2508" xr:uid="{00000000-0005-0000-0000-000081970000}"/>
    <cellStyle name="40% - Accent6 25 4 2" xfId="7091" xr:uid="{00000000-0005-0000-0000-000082970000}"/>
    <cellStyle name="40% - Accent6 25 4 2 2" xfId="18188" xr:uid="{00000000-0005-0000-0000-000083970000}"/>
    <cellStyle name="40% - Accent6 25 4 2 2 2" xfId="40452" xr:uid="{00000000-0005-0000-0000-000084970000}"/>
    <cellStyle name="40% - Accent6 25 4 2 3" xfId="29360" xr:uid="{00000000-0005-0000-0000-000085970000}"/>
    <cellStyle name="40% - Accent6 25 4 3" xfId="13605" xr:uid="{00000000-0005-0000-0000-000086970000}"/>
    <cellStyle name="40% - Accent6 25 4 3 2" xfId="35870" xr:uid="{00000000-0005-0000-0000-000087970000}"/>
    <cellStyle name="40% - Accent6 25 4 4" xfId="24778" xr:uid="{00000000-0005-0000-0000-000088970000}"/>
    <cellStyle name="40% - Accent6 25 5" xfId="5242" xr:uid="{00000000-0005-0000-0000-000089970000}"/>
    <cellStyle name="40% - Accent6 25 5 2" xfId="16339" xr:uid="{00000000-0005-0000-0000-00008A970000}"/>
    <cellStyle name="40% - Accent6 25 5 2 2" xfId="38603" xr:uid="{00000000-0005-0000-0000-00008B970000}"/>
    <cellStyle name="40% - Accent6 25 5 3" xfId="27511" xr:uid="{00000000-0005-0000-0000-00008C970000}"/>
    <cellStyle name="40% - Accent6 25 6" xfId="11754" xr:uid="{00000000-0005-0000-0000-00008D970000}"/>
    <cellStyle name="40% - Accent6 25 6 2" xfId="34020" xr:uid="{00000000-0005-0000-0000-00008E970000}"/>
    <cellStyle name="40% - Accent6 25 7" xfId="22928" xr:uid="{00000000-0005-0000-0000-00008F970000}"/>
    <cellStyle name="40% - Accent6 26" xfId="653" xr:uid="{00000000-0005-0000-0000-000090970000}"/>
    <cellStyle name="40% - Accent6 26 2" xfId="1590" xr:uid="{00000000-0005-0000-0000-000091970000}"/>
    <cellStyle name="40% - Accent6 26 2 2" xfId="3406" xr:uid="{00000000-0005-0000-0000-000092970000}"/>
    <cellStyle name="40% - Accent6 26 2 2 2" xfId="7989" xr:uid="{00000000-0005-0000-0000-000093970000}"/>
    <cellStyle name="40% - Accent6 26 2 2 2 2" xfId="19086" xr:uid="{00000000-0005-0000-0000-000094970000}"/>
    <cellStyle name="40% - Accent6 26 2 2 2 2 2" xfId="41350" xr:uid="{00000000-0005-0000-0000-000095970000}"/>
    <cellStyle name="40% - Accent6 26 2 2 2 3" xfId="30258" xr:uid="{00000000-0005-0000-0000-000096970000}"/>
    <cellStyle name="40% - Accent6 26 2 2 3" xfId="14503" xr:uid="{00000000-0005-0000-0000-000097970000}"/>
    <cellStyle name="40% - Accent6 26 2 2 3 2" xfId="36768" xr:uid="{00000000-0005-0000-0000-000098970000}"/>
    <cellStyle name="40% - Accent6 26 2 2 4" xfId="25676" xr:uid="{00000000-0005-0000-0000-000099970000}"/>
    <cellStyle name="40% - Accent6 26 2 3" xfId="6180" xr:uid="{00000000-0005-0000-0000-00009A970000}"/>
    <cellStyle name="40% - Accent6 26 2 3 2" xfId="17277" xr:uid="{00000000-0005-0000-0000-00009B970000}"/>
    <cellStyle name="40% - Accent6 26 2 3 2 2" xfId="39541" xr:uid="{00000000-0005-0000-0000-00009C970000}"/>
    <cellStyle name="40% - Accent6 26 2 3 3" xfId="28449" xr:uid="{00000000-0005-0000-0000-00009D970000}"/>
    <cellStyle name="40% - Accent6 26 2 4" xfId="12693" xr:uid="{00000000-0005-0000-0000-00009E970000}"/>
    <cellStyle name="40% - Accent6 26 2 4 2" xfId="34958" xr:uid="{00000000-0005-0000-0000-00009F970000}"/>
    <cellStyle name="40% - Accent6 26 2 5" xfId="23866" xr:uid="{00000000-0005-0000-0000-0000A0970000}"/>
    <cellStyle name="40% - Accent6 26 3" xfId="4330" xr:uid="{00000000-0005-0000-0000-0000A1970000}"/>
    <cellStyle name="40% - Accent6 26 3 2" xfId="8913" xr:uid="{00000000-0005-0000-0000-0000A2970000}"/>
    <cellStyle name="40% - Accent6 26 3 2 2" xfId="20010" xr:uid="{00000000-0005-0000-0000-0000A3970000}"/>
    <cellStyle name="40% - Accent6 26 3 2 2 2" xfId="42274" xr:uid="{00000000-0005-0000-0000-0000A4970000}"/>
    <cellStyle name="40% - Accent6 26 3 2 3" xfId="31182" xr:uid="{00000000-0005-0000-0000-0000A5970000}"/>
    <cellStyle name="40% - Accent6 26 3 3" xfId="15427" xr:uid="{00000000-0005-0000-0000-0000A6970000}"/>
    <cellStyle name="40% - Accent6 26 3 3 2" xfId="37692" xr:uid="{00000000-0005-0000-0000-0000A7970000}"/>
    <cellStyle name="40% - Accent6 26 3 4" xfId="26600" xr:uid="{00000000-0005-0000-0000-0000A8970000}"/>
    <cellStyle name="40% - Accent6 26 4" xfId="2521" xr:uid="{00000000-0005-0000-0000-0000A9970000}"/>
    <cellStyle name="40% - Accent6 26 4 2" xfId="7104" xr:uid="{00000000-0005-0000-0000-0000AA970000}"/>
    <cellStyle name="40% - Accent6 26 4 2 2" xfId="18201" xr:uid="{00000000-0005-0000-0000-0000AB970000}"/>
    <cellStyle name="40% - Accent6 26 4 2 2 2" xfId="40465" xr:uid="{00000000-0005-0000-0000-0000AC970000}"/>
    <cellStyle name="40% - Accent6 26 4 2 3" xfId="29373" xr:uid="{00000000-0005-0000-0000-0000AD970000}"/>
    <cellStyle name="40% - Accent6 26 4 3" xfId="13618" xr:uid="{00000000-0005-0000-0000-0000AE970000}"/>
    <cellStyle name="40% - Accent6 26 4 3 2" xfId="35883" xr:uid="{00000000-0005-0000-0000-0000AF970000}"/>
    <cellStyle name="40% - Accent6 26 4 4" xfId="24791" xr:uid="{00000000-0005-0000-0000-0000B0970000}"/>
    <cellStyle name="40% - Accent6 26 5" xfId="5255" xr:uid="{00000000-0005-0000-0000-0000B1970000}"/>
    <cellStyle name="40% - Accent6 26 5 2" xfId="16352" xr:uid="{00000000-0005-0000-0000-0000B2970000}"/>
    <cellStyle name="40% - Accent6 26 5 2 2" xfId="38616" xr:uid="{00000000-0005-0000-0000-0000B3970000}"/>
    <cellStyle name="40% - Accent6 26 5 3" xfId="27524" xr:uid="{00000000-0005-0000-0000-0000B4970000}"/>
    <cellStyle name="40% - Accent6 26 6" xfId="11767" xr:uid="{00000000-0005-0000-0000-0000B5970000}"/>
    <cellStyle name="40% - Accent6 26 6 2" xfId="34033" xr:uid="{00000000-0005-0000-0000-0000B6970000}"/>
    <cellStyle name="40% - Accent6 26 7" xfId="22941" xr:uid="{00000000-0005-0000-0000-0000B7970000}"/>
    <cellStyle name="40% - Accent6 27" xfId="666" xr:uid="{00000000-0005-0000-0000-0000B8970000}"/>
    <cellStyle name="40% - Accent6 27 2" xfId="1603" xr:uid="{00000000-0005-0000-0000-0000B9970000}"/>
    <cellStyle name="40% - Accent6 27 2 2" xfId="3419" xr:uid="{00000000-0005-0000-0000-0000BA970000}"/>
    <cellStyle name="40% - Accent6 27 2 2 2" xfId="8002" xr:uid="{00000000-0005-0000-0000-0000BB970000}"/>
    <cellStyle name="40% - Accent6 27 2 2 2 2" xfId="19099" xr:uid="{00000000-0005-0000-0000-0000BC970000}"/>
    <cellStyle name="40% - Accent6 27 2 2 2 2 2" xfId="41363" xr:uid="{00000000-0005-0000-0000-0000BD970000}"/>
    <cellStyle name="40% - Accent6 27 2 2 2 3" xfId="30271" xr:uid="{00000000-0005-0000-0000-0000BE970000}"/>
    <cellStyle name="40% - Accent6 27 2 2 3" xfId="14516" xr:uid="{00000000-0005-0000-0000-0000BF970000}"/>
    <cellStyle name="40% - Accent6 27 2 2 3 2" xfId="36781" xr:uid="{00000000-0005-0000-0000-0000C0970000}"/>
    <cellStyle name="40% - Accent6 27 2 2 4" xfId="25689" xr:uid="{00000000-0005-0000-0000-0000C1970000}"/>
    <cellStyle name="40% - Accent6 27 2 3" xfId="6193" xr:uid="{00000000-0005-0000-0000-0000C2970000}"/>
    <cellStyle name="40% - Accent6 27 2 3 2" xfId="17290" xr:uid="{00000000-0005-0000-0000-0000C3970000}"/>
    <cellStyle name="40% - Accent6 27 2 3 2 2" xfId="39554" xr:uid="{00000000-0005-0000-0000-0000C4970000}"/>
    <cellStyle name="40% - Accent6 27 2 3 3" xfId="28462" xr:uid="{00000000-0005-0000-0000-0000C5970000}"/>
    <cellStyle name="40% - Accent6 27 2 4" xfId="12706" xr:uid="{00000000-0005-0000-0000-0000C6970000}"/>
    <cellStyle name="40% - Accent6 27 2 4 2" xfId="34971" xr:uid="{00000000-0005-0000-0000-0000C7970000}"/>
    <cellStyle name="40% - Accent6 27 2 5" xfId="23879" xr:uid="{00000000-0005-0000-0000-0000C8970000}"/>
    <cellStyle name="40% - Accent6 27 3" xfId="4343" xr:uid="{00000000-0005-0000-0000-0000C9970000}"/>
    <cellStyle name="40% - Accent6 27 3 2" xfId="8926" xr:uid="{00000000-0005-0000-0000-0000CA970000}"/>
    <cellStyle name="40% - Accent6 27 3 2 2" xfId="20023" xr:uid="{00000000-0005-0000-0000-0000CB970000}"/>
    <cellStyle name="40% - Accent6 27 3 2 2 2" xfId="42287" xr:uid="{00000000-0005-0000-0000-0000CC970000}"/>
    <cellStyle name="40% - Accent6 27 3 2 3" xfId="31195" xr:uid="{00000000-0005-0000-0000-0000CD970000}"/>
    <cellStyle name="40% - Accent6 27 3 3" xfId="15440" xr:uid="{00000000-0005-0000-0000-0000CE970000}"/>
    <cellStyle name="40% - Accent6 27 3 3 2" xfId="37705" xr:uid="{00000000-0005-0000-0000-0000CF970000}"/>
    <cellStyle name="40% - Accent6 27 3 4" xfId="26613" xr:uid="{00000000-0005-0000-0000-0000D0970000}"/>
    <cellStyle name="40% - Accent6 27 4" xfId="2534" xr:uid="{00000000-0005-0000-0000-0000D1970000}"/>
    <cellStyle name="40% - Accent6 27 4 2" xfId="7117" xr:uid="{00000000-0005-0000-0000-0000D2970000}"/>
    <cellStyle name="40% - Accent6 27 4 2 2" xfId="18214" xr:uid="{00000000-0005-0000-0000-0000D3970000}"/>
    <cellStyle name="40% - Accent6 27 4 2 2 2" xfId="40478" xr:uid="{00000000-0005-0000-0000-0000D4970000}"/>
    <cellStyle name="40% - Accent6 27 4 2 3" xfId="29386" xr:uid="{00000000-0005-0000-0000-0000D5970000}"/>
    <cellStyle name="40% - Accent6 27 4 3" xfId="13631" xr:uid="{00000000-0005-0000-0000-0000D6970000}"/>
    <cellStyle name="40% - Accent6 27 4 3 2" xfId="35896" xr:uid="{00000000-0005-0000-0000-0000D7970000}"/>
    <cellStyle name="40% - Accent6 27 4 4" xfId="24804" xr:uid="{00000000-0005-0000-0000-0000D8970000}"/>
    <cellStyle name="40% - Accent6 27 5" xfId="5268" xr:uid="{00000000-0005-0000-0000-0000D9970000}"/>
    <cellStyle name="40% - Accent6 27 5 2" xfId="16365" xr:uid="{00000000-0005-0000-0000-0000DA970000}"/>
    <cellStyle name="40% - Accent6 27 5 2 2" xfId="38629" xr:uid="{00000000-0005-0000-0000-0000DB970000}"/>
    <cellStyle name="40% - Accent6 27 5 3" xfId="27537" xr:uid="{00000000-0005-0000-0000-0000DC970000}"/>
    <cellStyle name="40% - Accent6 27 6" xfId="11780" xr:uid="{00000000-0005-0000-0000-0000DD970000}"/>
    <cellStyle name="40% - Accent6 27 6 2" xfId="34046" xr:uid="{00000000-0005-0000-0000-0000DE970000}"/>
    <cellStyle name="40% - Accent6 27 7" xfId="22954" xr:uid="{00000000-0005-0000-0000-0000DF970000}"/>
    <cellStyle name="40% - Accent6 28" xfId="679" xr:uid="{00000000-0005-0000-0000-0000E0970000}"/>
    <cellStyle name="40% - Accent6 28 2" xfId="1616" xr:uid="{00000000-0005-0000-0000-0000E1970000}"/>
    <cellStyle name="40% - Accent6 28 2 2" xfId="3432" xr:uid="{00000000-0005-0000-0000-0000E2970000}"/>
    <cellStyle name="40% - Accent6 28 2 2 2" xfId="8015" xr:uid="{00000000-0005-0000-0000-0000E3970000}"/>
    <cellStyle name="40% - Accent6 28 2 2 2 2" xfId="19112" xr:uid="{00000000-0005-0000-0000-0000E4970000}"/>
    <cellStyle name="40% - Accent6 28 2 2 2 2 2" xfId="41376" xr:uid="{00000000-0005-0000-0000-0000E5970000}"/>
    <cellStyle name="40% - Accent6 28 2 2 2 3" xfId="30284" xr:uid="{00000000-0005-0000-0000-0000E6970000}"/>
    <cellStyle name="40% - Accent6 28 2 2 3" xfId="14529" xr:uid="{00000000-0005-0000-0000-0000E7970000}"/>
    <cellStyle name="40% - Accent6 28 2 2 3 2" xfId="36794" xr:uid="{00000000-0005-0000-0000-0000E8970000}"/>
    <cellStyle name="40% - Accent6 28 2 2 4" xfId="25702" xr:uid="{00000000-0005-0000-0000-0000E9970000}"/>
    <cellStyle name="40% - Accent6 28 2 3" xfId="6206" xr:uid="{00000000-0005-0000-0000-0000EA970000}"/>
    <cellStyle name="40% - Accent6 28 2 3 2" xfId="17303" xr:uid="{00000000-0005-0000-0000-0000EB970000}"/>
    <cellStyle name="40% - Accent6 28 2 3 2 2" xfId="39567" xr:uid="{00000000-0005-0000-0000-0000EC970000}"/>
    <cellStyle name="40% - Accent6 28 2 3 3" xfId="28475" xr:uid="{00000000-0005-0000-0000-0000ED970000}"/>
    <cellStyle name="40% - Accent6 28 2 4" xfId="12719" xr:uid="{00000000-0005-0000-0000-0000EE970000}"/>
    <cellStyle name="40% - Accent6 28 2 4 2" xfId="34984" xr:uid="{00000000-0005-0000-0000-0000EF970000}"/>
    <cellStyle name="40% - Accent6 28 2 5" xfId="23892" xr:uid="{00000000-0005-0000-0000-0000F0970000}"/>
    <cellStyle name="40% - Accent6 28 3" xfId="4356" xr:uid="{00000000-0005-0000-0000-0000F1970000}"/>
    <cellStyle name="40% - Accent6 28 3 2" xfId="8939" xr:uid="{00000000-0005-0000-0000-0000F2970000}"/>
    <cellStyle name="40% - Accent6 28 3 2 2" xfId="20036" xr:uid="{00000000-0005-0000-0000-0000F3970000}"/>
    <cellStyle name="40% - Accent6 28 3 2 2 2" xfId="42300" xr:uid="{00000000-0005-0000-0000-0000F4970000}"/>
    <cellStyle name="40% - Accent6 28 3 2 3" xfId="31208" xr:uid="{00000000-0005-0000-0000-0000F5970000}"/>
    <cellStyle name="40% - Accent6 28 3 3" xfId="15453" xr:uid="{00000000-0005-0000-0000-0000F6970000}"/>
    <cellStyle name="40% - Accent6 28 3 3 2" xfId="37718" xr:uid="{00000000-0005-0000-0000-0000F7970000}"/>
    <cellStyle name="40% - Accent6 28 3 4" xfId="26626" xr:uid="{00000000-0005-0000-0000-0000F8970000}"/>
    <cellStyle name="40% - Accent6 28 4" xfId="2547" xr:uid="{00000000-0005-0000-0000-0000F9970000}"/>
    <cellStyle name="40% - Accent6 28 4 2" xfId="7130" xr:uid="{00000000-0005-0000-0000-0000FA970000}"/>
    <cellStyle name="40% - Accent6 28 4 2 2" xfId="18227" xr:uid="{00000000-0005-0000-0000-0000FB970000}"/>
    <cellStyle name="40% - Accent6 28 4 2 2 2" xfId="40491" xr:uid="{00000000-0005-0000-0000-0000FC970000}"/>
    <cellStyle name="40% - Accent6 28 4 2 3" xfId="29399" xr:uid="{00000000-0005-0000-0000-0000FD970000}"/>
    <cellStyle name="40% - Accent6 28 4 3" xfId="13644" xr:uid="{00000000-0005-0000-0000-0000FE970000}"/>
    <cellStyle name="40% - Accent6 28 4 3 2" xfId="35909" xr:uid="{00000000-0005-0000-0000-0000FF970000}"/>
    <cellStyle name="40% - Accent6 28 4 4" xfId="24817" xr:uid="{00000000-0005-0000-0000-000000980000}"/>
    <cellStyle name="40% - Accent6 28 5" xfId="5281" xr:uid="{00000000-0005-0000-0000-000001980000}"/>
    <cellStyle name="40% - Accent6 28 5 2" xfId="16378" xr:uid="{00000000-0005-0000-0000-000002980000}"/>
    <cellStyle name="40% - Accent6 28 5 2 2" xfId="38642" xr:uid="{00000000-0005-0000-0000-000003980000}"/>
    <cellStyle name="40% - Accent6 28 5 3" xfId="27550" xr:uid="{00000000-0005-0000-0000-000004980000}"/>
    <cellStyle name="40% - Accent6 28 6" xfId="11793" xr:uid="{00000000-0005-0000-0000-000005980000}"/>
    <cellStyle name="40% - Accent6 28 6 2" xfId="34059" xr:uid="{00000000-0005-0000-0000-000006980000}"/>
    <cellStyle name="40% - Accent6 28 7" xfId="22967" xr:uid="{00000000-0005-0000-0000-000007980000}"/>
    <cellStyle name="40% - Accent6 29" xfId="692" xr:uid="{00000000-0005-0000-0000-000008980000}"/>
    <cellStyle name="40% - Accent6 29 2" xfId="1629" xr:uid="{00000000-0005-0000-0000-000009980000}"/>
    <cellStyle name="40% - Accent6 29 2 2" xfId="3445" xr:uid="{00000000-0005-0000-0000-00000A980000}"/>
    <cellStyle name="40% - Accent6 29 2 2 2" xfId="8028" xr:uid="{00000000-0005-0000-0000-00000B980000}"/>
    <cellStyle name="40% - Accent6 29 2 2 2 2" xfId="19125" xr:uid="{00000000-0005-0000-0000-00000C980000}"/>
    <cellStyle name="40% - Accent6 29 2 2 2 2 2" xfId="41389" xr:uid="{00000000-0005-0000-0000-00000D980000}"/>
    <cellStyle name="40% - Accent6 29 2 2 2 3" xfId="30297" xr:uid="{00000000-0005-0000-0000-00000E980000}"/>
    <cellStyle name="40% - Accent6 29 2 2 3" xfId="14542" xr:uid="{00000000-0005-0000-0000-00000F980000}"/>
    <cellStyle name="40% - Accent6 29 2 2 3 2" xfId="36807" xr:uid="{00000000-0005-0000-0000-000010980000}"/>
    <cellStyle name="40% - Accent6 29 2 2 4" xfId="25715" xr:uid="{00000000-0005-0000-0000-000011980000}"/>
    <cellStyle name="40% - Accent6 29 2 3" xfId="6219" xr:uid="{00000000-0005-0000-0000-000012980000}"/>
    <cellStyle name="40% - Accent6 29 2 3 2" xfId="17316" xr:uid="{00000000-0005-0000-0000-000013980000}"/>
    <cellStyle name="40% - Accent6 29 2 3 2 2" xfId="39580" xr:uid="{00000000-0005-0000-0000-000014980000}"/>
    <cellStyle name="40% - Accent6 29 2 3 3" xfId="28488" xr:uid="{00000000-0005-0000-0000-000015980000}"/>
    <cellStyle name="40% - Accent6 29 2 4" xfId="12732" xr:uid="{00000000-0005-0000-0000-000016980000}"/>
    <cellStyle name="40% - Accent6 29 2 4 2" xfId="34997" xr:uid="{00000000-0005-0000-0000-000017980000}"/>
    <cellStyle name="40% - Accent6 29 2 5" xfId="23905" xr:uid="{00000000-0005-0000-0000-000018980000}"/>
    <cellStyle name="40% - Accent6 29 3" xfId="4369" xr:uid="{00000000-0005-0000-0000-000019980000}"/>
    <cellStyle name="40% - Accent6 29 3 2" xfId="8952" xr:uid="{00000000-0005-0000-0000-00001A980000}"/>
    <cellStyle name="40% - Accent6 29 3 2 2" xfId="20049" xr:uid="{00000000-0005-0000-0000-00001B980000}"/>
    <cellStyle name="40% - Accent6 29 3 2 2 2" xfId="42313" xr:uid="{00000000-0005-0000-0000-00001C980000}"/>
    <cellStyle name="40% - Accent6 29 3 2 3" xfId="31221" xr:uid="{00000000-0005-0000-0000-00001D980000}"/>
    <cellStyle name="40% - Accent6 29 3 3" xfId="15466" xr:uid="{00000000-0005-0000-0000-00001E980000}"/>
    <cellStyle name="40% - Accent6 29 3 3 2" xfId="37731" xr:uid="{00000000-0005-0000-0000-00001F980000}"/>
    <cellStyle name="40% - Accent6 29 3 4" xfId="26639" xr:uid="{00000000-0005-0000-0000-000020980000}"/>
    <cellStyle name="40% - Accent6 29 4" xfId="2560" xr:uid="{00000000-0005-0000-0000-000021980000}"/>
    <cellStyle name="40% - Accent6 29 4 2" xfId="7143" xr:uid="{00000000-0005-0000-0000-000022980000}"/>
    <cellStyle name="40% - Accent6 29 4 2 2" xfId="18240" xr:uid="{00000000-0005-0000-0000-000023980000}"/>
    <cellStyle name="40% - Accent6 29 4 2 2 2" xfId="40504" xr:uid="{00000000-0005-0000-0000-000024980000}"/>
    <cellStyle name="40% - Accent6 29 4 2 3" xfId="29412" xr:uid="{00000000-0005-0000-0000-000025980000}"/>
    <cellStyle name="40% - Accent6 29 4 3" xfId="13657" xr:uid="{00000000-0005-0000-0000-000026980000}"/>
    <cellStyle name="40% - Accent6 29 4 3 2" xfId="35922" xr:uid="{00000000-0005-0000-0000-000027980000}"/>
    <cellStyle name="40% - Accent6 29 4 4" xfId="24830" xr:uid="{00000000-0005-0000-0000-000028980000}"/>
    <cellStyle name="40% - Accent6 29 5" xfId="5294" xr:uid="{00000000-0005-0000-0000-000029980000}"/>
    <cellStyle name="40% - Accent6 29 5 2" xfId="16391" xr:uid="{00000000-0005-0000-0000-00002A980000}"/>
    <cellStyle name="40% - Accent6 29 5 2 2" xfId="38655" xr:uid="{00000000-0005-0000-0000-00002B980000}"/>
    <cellStyle name="40% - Accent6 29 5 3" xfId="27563" xr:uid="{00000000-0005-0000-0000-00002C980000}"/>
    <cellStyle name="40% - Accent6 29 6" xfId="11806" xr:uid="{00000000-0005-0000-0000-00002D980000}"/>
    <cellStyle name="40% - Accent6 29 6 2" xfId="34072" xr:uid="{00000000-0005-0000-0000-00002E980000}"/>
    <cellStyle name="40% - Accent6 29 7" xfId="22980" xr:uid="{00000000-0005-0000-0000-00002F980000}"/>
    <cellStyle name="40% - Accent6 3" xfId="24" xr:uid="{00000000-0005-0000-0000-000030980000}"/>
    <cellStyle name="40% - Accent6 3 2" xfId="293" xr:uid="{00000000-0005-0000-0000-000031980000}"/>
    <cellStyle name="40% - Accent6 3 2 2" xfId="3107" xr:uid="{00000000-0005-0000-0000-000032980000}"/>
    <cellStyle name="40% - Accent6 3 2 2 2" xfId="7690" xr:uid="{00000000-0005-0000-0000-000033980000}"/>
    <cellStyle name="40% - Accent6 3 2 2 2 2" xfId="18787" xr:uid="{00000000-0005-0000-0000-000034980000}"/>
    <cellStyle name="40% - Accent6 3 2 2 2 2 2" xfId="41051" xr:uid="{00000000-0005-0000-0000-000035980000}"/>
    <cellStyle name="40% - Accent6 3 2 2 2 3" xfId="29959" xr:uid="{00000000-0005-0000-0000-000036980000}"/>
    <cellStyle name="40% - Accent6 3 2 2 3" xfId="14204" xr:uid="{00000000-0005-0000-0000-000037980000}"/>
    <cellStyle name="40% - Accent6 3 2 2 3 2" xfId="36469" xr:uid="{00000000-0005-0000-0000-000038980000}"/>
    <cellStyle name="40% - Accent6 3 2 2 4" xfId="25377" xr:uid="{00000000-0005-0000-0000-000039980000}"/>
    <cellStyle name="40% - Accent6 3 2 3" xfId="5881" xr:uid="{00000000-0005-0000-0000-00003A980000}"/>
    <cellStyle name="40% - Accent6 3 2 3 2" xfId="16978" xr:uid="{00000000-0005-0000-0000-00003B980000}"/>
    <cellStyle name="40% - Accent6 3 2 3 2 2" xfId="39242" xr:uid="{00000000-0005-0000-0000-00003C980000}"/>
    <cellStyle name="40% - Accent6 3 2 3 3" xfId="28150" xr:uid="{00000000-0005-0000-0000-00003D980000}"/>
    <cellStyle name="40% - Accent6 3 2 4" xfId="1287" xr:uid="{00000000-0005-0000-0000-00003E980000}"/>
    <cellStyle name="40% - Accent6 3 2 4 2" xfId="12394" xr:uid="{00000000-0005-0000-0000-00003F980000}"/>
    <cellStyle name="40% - Accent6 3 2 4 2 2" xfId="34659" xr:uid="{00000000-0005-0000-0000-000040980000}"/>
    <cellStyle name="40% - Accent6 3 2 4 3" xfId="23567" xr:uid="{00000000-0005-0000-0000-000041980000}"/>
    <cellStyle name="40% - Accent6 3 2 5" xfId="11414" xr:uid="{00000000-0005-0000-0000-000042980000}"/>
    <cellStyle name="40% - Accent6 3 2 5 2" xfId="33680" xr:uid="{00000000-0005-0000-0000-000043980000}"/>
    <cellStyle name="40% - Accent6 3 2 6" xfId="22588" xr:uid="{00000000-0005-0000-0000-000044980000}"/>
    <cellStyle name="40% - Accent6 3 3" xfId="4031" xr:uid="{00000000-0005-0000-0000-000045980000}"/>
    <cellStyle name="40% - Accent6 3 3 2" xfId="8614" xr:uid="{00000000-0005-0000-0000-000046980000}"/>
    <cellStyle name="40% - Accent6 3 3 2 2" xfId="19711" xr:uid="{00000000-0005-0000-0000-000047980000}"/>
    <cellStyle name="40% - Accent6 3 3 2 2 2" xfId="41975" xr:uid="{00000000-0005-0000-0000-000048980000}"/>
    <cellStyle name="40% - Accent6 3 3 2 3" xfId="30883" xr:uid="{00000000-0005-0000-0000-000049980000}"/>
    <cellStyle name="40% - Accent6 3 3 3" xfId="15128" xr:uid="{00000000-0005-0000-0000-00004A980000}"/>
    <cellStyle name="40% - Accent6 3 3 3 2" xfId="37393" xr:uid="{00000000-0005-0000-0000-00004B980000}"/>
    <cellStyle name="40% - Accent6 3 3 4" xfId="26301" xr:uid="{00000000-0005-0000-0000-00004C980000}"/>
    <cellStyle name="40% - Accent6 3 4" xfId="2222" xr:uid="{00000000-0005-0000-0000-00004D980000}"/>
    <cellStyle name="40% - Accent6 3 4 2" xfId="6805" xr:uid="{00000000-0005-0000-0000-00004E980000}"/>
    <cellStyle name="40% - Accent6 3 4 2 2" xfId="17902" xr:uid="{00000000-0005-0000-0000-00004F980000}"/>
    <cellStyle name="40% - Accent6 3 4 2 2 2" xfId="40166" xr:uid="{00000000-0005-0000-0000-000050980000}"/>
    <cellStyle name="40% - Accent6 3 4 2 3" xfId="29074" xr:uid="{00000000-0005-0000-0000-000051980000}"/>
    <cellStyle name="40% - Accent6 3 4 3" xfId="13319" xr:uid="{00000000-0005-0000-0000-000052980000}"/>
    <cellStyle name="40% - Accent6 3 4 3 2" xfId="35584" xr:uid="{00000000-0005-0000-0000-000053980000}"/>
    <cellStyle name="40% - Accent6 3 4 4" xfId="24492" xr:uid="{00000000-0005-0000-0000-000054980000}"/>
    <cellStyle name="40% - Accent6 3 5" xfId="4956" xr:uid="{00000000-0005-0000-0000-000055980000}"/>
    <cellStyle name="40% - Accent6 3 5 2" xfId="16053" xr:uid="{00000000-0005-0000-0000-000056980000}"/>
    <cellStyle name="40% - Accent6 3 5 2 2" xfId="38317" xr:uid="{00000000-0005-0000-0000-000057980000}"/>
    <cellStyle name="40% - Accent6 3 5 3" xfId="27225" xr:uid="{00000000-0005-0000-0000-000058980000}"/>
    <cellStyle name="40% - Accent6 3 6" xfId="363" xr:uid="{00000000-0005-0000-0000-000059980000}"/>
    <cellStyle name="40% - Accent6 3 6 2" xfId="11481" xr:uid="{00000000-0005-0000-0000-00005A980000}"/>
    <cellStyle name="40% - Accent6 3 6 2 2" xfId="33747" xr:uid="{00000000-0005-0000-0000-00005B980000}"/>
    <cellStyle name="40% - Accent6 3 6 3" xfId="22655" xr:uid="{00000000-0005-0000-0000-00005C980000}"/>
    <cellStyle name="40% - Accent6 3 7" xfId="11202" xr:uid="{00000000-0005-0000-0000-00005D980000}"/>
    <cellStyle name="40% - Accent6 3 7 2" xfId="33470" xr:uid="{00000000-0005-0000-0000-00005E980000}"/>
    <cellStyle name="40% - Accent6 3 8" xfId="22378" xr:uid="{00000000-0005-0000-0000-00005F980000}"/>
    <cellStyle name="40% - Accent6 30" xfId="705" xr:uid="{00000000-0005-0000-0000-000060980000}"/>
    <cellStyle name="40% - Accent6 30 2" xfId="1642" xr:uid="{00000000-0005-0000-0000-000061980000}"/>
    <cellStyle name="40% - Accent6 30 2 2" xfId="3458" xr:uid="{00000000-0005-0000-0000-000062980000}"/>
    <cellStyle name="40% - Accent6 30 2 2 2" xfId="8041" xr:uid="{00000000-0005-0000-0000-000063980000}"/>
    <cellStyle name="40% - Accent6 30 2 2 2 2" xfId="19138" xr:uid="{00000000-0005-0000-0000-000064980000}"/>
    <cellStyle name="40% - Accent6 30 2 2 2 2 2" xfId="41402" xr:uid="{00000000-0005-0000-0000-000065980000}"/>
    <cellStyle name="40% - Accent6 30 2 2 2 3" xfId="30310" xr:uid="{00000000-0005-0000-0000-000066980000}"/>
    <cellStyle name="40% - Accent6 30 2 2 3" xfId="14555" xr:uid="{00000000-0005-0000-0000-000067980000}"/>
    <cellStyle name="40% - Accent6 30 2 2 3 2" xfId="36820" xr:uid="{00000000-0005-0000-0000-000068980000}"/>
    <cellStyle name="40% - Accent6 30 2 2 4" xfId="25728" xr:uid="{00000000-0005-0000-0000-000069980000}"/>
    <cellStyle name="40% - Accent6 30 2 3" xfId="6232" xr:uid="{00000000-0005-0000-0000-00006A980000}"/>
    <cellStyle name="40% - Accent6 30 2 3 2" xfId="17329" xr:uid="{00000000-0005-0000-0000-00006B980000}"/>
    <cellStyle name="40% - Accent6 30 2 3 2 2" xfId="39593" xr:uid="{00000000-0005-0000-0000-00006C980000}"/>
    <cellStyle name="40% - Accent6 30 2 3 3" xfId="28501" xr:uid="{00000000-0005-0000-0000-00006D980000}"/>
    <cellStyle name="40% - Accent6 30 2 4" xfId="12745" xr:uid="{00000000-0005-0000-0000-00006E980000}"/>
    <cellStyle name="40% - Accent6 30 2 4 2" xfId="35010" xr:uid="{00000000-0005-0000-0000-00006F980000}"/>
    <cellStyle name="40% - Accent6 30 2 5" xfId="23918" xr:uid="{00000000-0005-0000-0000-000070980000}"/>
    <cellStyle name="40% - Accent6 30 3" xfId="4382" xr:uid="{00000000-0005-0000-0000-000071980000}"/>
    <cellStyle name="40% - Accent6 30 3 2" xfId="8965" xr:uid="{00000000-0005-0000-0000-000072980000}"/>
    <cellStyle name="40% - Accent6 30 3 2 2" xfId="20062" xr:uid="{00000000-0005-0000-0000-000073980000}"/>
    <cellStyle name="40% - Accent6 30 3 2 2 2" xfId="42326" xr:uid="{00000000-0005-0000-0000-000074980000}"/>
    <cellStyle name="40% - Accent6 30 3 2 3" xfId="31234" xr:uid="{00000000-0005-0000-0000-000075980000}"/>
    <cellStyle name="40% - Accent6 30 3 3" xfId="15479" xr:uid="{00000000-0005-0000-0000-000076980000}"/>
    <cellStyle name="40% - Accent6 30 3 3 2" xfId="37744" xr:uid="{00000000-0005-0000-0000-000077980000}"/>
    <cellStyle name="40% - Accent6 30 3 4" xfId="26652" xr:uid="{00000000-0005-0000-0000-000078980000}"/>
    <cellStyle name="40% - Accent6 30 4" xfId="2573" xr:uid="{00000000-0005-0000-0000-000079980000}"/>
    <cellStyle name="40% - Accent6 30 4 2" xfId="7156" xr:uid="{00000000-0005-0000-0000-00007A980000}"/>
    <cellStyle name="40% - Accent6 30 4 2 2" xfId="18253" xr:uid="{00000000-0005-0000-0000-00007B980000}"/>
    <cellStyle name="40% - Accent6 30 4 2 2 2" xfId="40517" xr:uid="{00000000-0005-0000-0000-00007C980000}"/>
    <cellStyle name="40% - Accent6 30 4 2 3" xfId="29425" xr:uid="{00000000-0005-0000-0000-00007D980000}"/>
    <cellStyle name="40% - Accent6 30 4 3" xfId="13670" xr:uid="{00000000-0005-0000-0000-00007E980000}"/>
    <cellStyle name="40% - Accent6 30 4 3 2" xfId="35935" xr:uid="{00000000-0005-0000-0000-00007F980000}"/>
    <cellStyle name="40% - Accent6 30 4 4" xfId="24843" xr:uid="{00000000-0005-0000-0000-000080980000}"/>
    <cellStyle name="40% - Accent6 30 5" xfId="5307" xr:uid="{00000000-0005-0000-0000-000081980000}"/>
    <cellStyle name="40% - Accent6 30 5 2" xfId="16404" xr:uid="{00000000-0005-0000-0000-000082980000}"/>
    <cellStyle name="40% - Accent6 30 5 2 2" xfId="38668" xr:uid="{00000000-0005-0000-0000-000083980000}"/>
    <cellStyle name="40% - Accent6 30 5 3" xfId="27576" xr:uid="{00000000-0005-0000-0000-000084980000}"/>
    <cellStyle name="40% - Accent6 30 6" xfId="11819" xr:uid="{00000000-0005-0000-0000-000085980000}"/>
    <cellStyle name="40% - Accent6 30 6 2" xfId="34085" xr:uid="{00000000-0005-0000-0000-000086980000}"/>
    <cellStyle name="40% - Accent6 30 7" xfId="22993" xr:uid="{00000000-0005-0000-0000-000087980000}"/>
    <cellStyle name="40% - Accent6 31" xfId="718" xr:uid="{00000000-0005-0000-0000-000088980000}"/>
    <cellStyle name="40% - Accent6 31 2" xfId="1655" xr:uid="{00000000-0005-0000-0000-000089980000}"/>
    <cellStyle name="40% - Accent6 31 2 2" xfId="3471" xr:uid="{00000000-0005-0000-0000-00008A980000}"/>
    <cellStyle name="40% - Accent6 31 2 2 2" xfId="8054" xr:uid="{00000000-0005-0000-0000-00008B980000}"/>
    <cellStyle name="40% - Accent6 31 2 2 2 2" xfId="19151" xr:uid="{00000000-0005-0000-0000-00008C980000}"/>
    <cellStyle name="40% - Accent6 31 2 2 2 2 2" xfId="41415" xr:uid="{00000000-0005-0000-0000-00008D980000}"/>
    <cellStyle name="40% - Accent6 31 2 2 2 3" xfId="30323" xr:uid="{00000000-0005-0000-0000-00008E980000}"/>
    <cellStyle name="40% - Accent6 31 2 2 3" xfId="14568" xr:uid="{00000000-0005-0000-0000-00008F980000}"/>
    <cellStyle name="40% - Accent6 31 2 2 3 2" xfId="36833" xr:uid="{00000000-0005-0000-0000-000090980000}"/>
    <cellStyle name="40% - Accent6 31 2 2 4" xfId="25741" xr:uid="{00000000-0005-0000-0000-000091980000}"/>
    <cellStyle name="40% - Accent6 31 2 3" xfId="6245" xr:uid="{00000000-0005-0000-0000-000092980000}"/>
    <cellStyle name="40% - Accent6 31 2 3 2" xfId="17342" xr:uid="{00000000-0005-0000-0000-000093980000}"/>
    <cellStyle name="40% - Accent6 31 2 3 2 2" xfId="39606" xr:uid="{00000000-0005-0000-0000-000094980000}"/>
    <cellStyle name="40% - Accent6 31 2 3 3" xfId="28514" xr:uid="{00000000-0005-0000-0000-000095980000}"/>
    <cellStyle name="40% - Accent6 31 2 4" xfId="12758" xr:uid="{00000000-0005-0000-0000-000096980000}"/>
    <cellStyle name="40% - Accent6 31 2 4 2" xfId="35023" xr:uid="{00000000-0005-0000-0000-000097980000}"/>
    <cellStyle name="40% - Accent6 31 2 5" xfId="23931" xr:uid="{00000000-0005-0000-0000-000098980000}"/>
    <cellStyle name="40% - Accent6 31 3" xfId="4395" xr:uid="{00000000-0005-0000-0000-000099980000}"/>
    <cellStyle name="40% - Accent6 31 3 2" xfId="8978" xr:uid="{00000000-0005-0000-0000-00009A980000}"/>
    <cellStyle name="40% - Accent6 31 3 2 2" xfId="20075" xr:uid="{00000000-0005-0000-0000-00009B980000}"/>
    <cellStyle name="40% - Accent6 31 3 2 2 2" xfId="42339" xr:uid="{00000000-0005-0000-0000-00009C980000}"/>
    <cellStyle name="40% - Accent6 31 3 2 3" xfId="31247" xr:uid="{00000000-0005-0000-0000-00009D980000}"/>
    <cellStyle name="40% - Accent6 31 3 3" xfId="15492" xr:uid="{00000000-0005-0000-0000-00009E980000}"/>
    <cellStyle name="40% - Accent6 31 3 3 2" xfId="37757" xr:uid="{00000000-0005-0000-0000-00009F980000}"/>
    <cellStyle name="40% - Accent6 31 3 4" xfId="26665" xr:uid="{00000000-0005-0000-0000-0000A0980000}"/>
    <cellStyle name="40% - Accent6 31 4" xfId="2586" xr:uid="{00000000-0005-0000-0000-0000A1980000}"/>
    <cellStyle name="40% - Accent6 31 4 2" xfId="7169" xr:uid="{00000000-0005-0000-0000-0000A2980000}"/>
    <cellStyle name="40% - Accent6 31 4 2 2" xfId="18266" xr:uid="{00000000-0005-0000-0000-0000A3980000}"/>
    <cellStyle name="40% - Accent6 31 4 2 2 2" xfId="40530" xr:uid="{00000000-0005-0000-0000-0000A4980000}"/>
    <cellStyle name="40% - Accent6 31 4 2 3" xfId="29438" xr:uid="{00000000-0005-0000-0000-0000A5980000}"/>
    <cellStyle name="40% - Accent6 31 4 3" xfId="13683" xr:uid="{00000000-0005-0000-0000-0000A6980000}"/>
    <cellStyle name="40% - Accent6 31 4 3 2" xfId="35948" xr:uid="{00000000-0005-0000-0000-0000A7980000}"/>
    <cellStyle name="40% - Accent6 31 4 4" xfId="24856" xr:uid="{00000000-0005-0000-0000-0000A8980000}"/>
    <cellStyle name="40% - Accent6 31 5" xfId="5320" xr:uid="{00000000-0005-0000-0000-0000A9980000}"/>
    <cellStyle name="40% - Accent6 31 5 2" xfId="16417" xr:uid="{00000000-0005-0000-0000-0000AA980000}"/>
    <cellStyle name="40% - Accent6 31 5 2 2" xfId="38681" xr:uid="{00000000-0005-0000-0000-0000AB980000}"/>
    <cellStyle name="40% - Accent6 31 5 3" xfId="27589" xr:uid="{00000000-0005-0000-0000-0000AC980000}"/>
    <cellStyle name="40% - Accent6 31 6" xfId="11832" xr:uid="{00000000-0005-0000-0000-0000AD980000}"/>
    <cellStyle name="40% - Accent6 31 6 2" xfId="34098" xr:uid="{00000000-0005-0000-0000-0000AE980000}"/>
    <cellStyle name="40% - Accent6 31 7" xfId="23006" xr:uid="{00000000-0005-0000-0000-0000AF980000}"/>
    <cellStyle name="40% - Accent6 32" xfId="731" xr:uid="{00000000-0005-0000-0000-0000B0980000}"/>
    <cellStyle name="40% - Accent6 32 2" xfId="1668" xr:uid="{00000000-0005-0000-0000-0000B1980000}"/>
    <cellStyle name="40% - Accent6 32 2 2" xfId="3484" xr:uid="{00000000-0005-0000-0000-0000B2980000}"/>
    <cellStyle name="40% - Accent6 32 2 2 2" xfId="8067" xr:uid="{00000000-0005-0000-0000-0000B3980000}"/>
    <cellStyle name="40% - Accent6 32 2 2 2 2" xfId="19164" xr:uid="{00000000-0005-0000-0000-0000B4980000}"/>
    <cellStyle name="40% - Accent6 32 2 2 2 2 2" xfId="41428" xr:uid="{00000000-0005-0000-0000-0000B5980000}"/>
    <cellStyle name="40% - Accent6 32 2 2 2 3" xfId="30336" xr:uid="{00000000-0005-0000-0000-0000B6980000}"/>
    <cellStyle name="40% - Accent6 32 2 2 3" xfId="14581" xr:uid="{00000000-0005-0000-0000-0000B7980000}"/>
    <cellStyle name="40% - Accent6 32 2 2 3 2" xfId="36846" xr:uid="{00000000-0005-0000-0000-0000B8980000}"/>
    <cellStyle name="40% - Accent6 32 2 2 4" xfId="25754" xr:uid="{00000000-0005-0000-0000-0000B9980000}"/>
    <cellStyle name="40% - Accent6 32 2 3" xfId="6258" xr:uid="{00000000-0005-0000-0000-0000BA980000}"/>
    <cellStyle name="40% - Accent6 32 2 3 2" xfId="17355" xr:uid="{00000000-0005-0000-0000-0000BB980000}"/>
    <cellStyle name="40% - Accent6 32 2 3 2 2" xfId="39619" xr:uid="{00000000-0005-0000-0000-0000BC980000}"/>
    <cellStyle name="40% - Accent6 32 2 3 3" xfId="28527" xr:uid="{00000000-0005-0000-0000-0000BD980000}"/>
    <cellStyle name="40% - Accent6 32 2 4" xfId="12771" xr:uid="{00000000-0005-0000-0000-0000BE980000}"/>
    <cellStyle name="40% - Accent6 32 2 4 2" xfId="35036" xr:uid="{00000000-0005-0000-0000-0000BF980000}"/>
    <cellStyle name="40% - Accent6 32 2 5" xfId="23944" xr:uid="{00000000-0005-0000-0000-0000C0980000}"/>
    <cellStyle name="40% - Accent6 32 3" xfId="4408" xr:uid="{00000000-0005-0000-0000-0000C1980000}"/>
    <cellStyle name="40% - Accent6 32 3 2" xfId="8991" xr:uid="{00000000-0005-0000-0000-0000C2980000}"/>
    <cellStyle name="40% - Accent6 32 3 2 2" xfId="20088" xr:uid="{00000000-0005-0000-0000-0000C3980000}"/>
    <cellStyle name="40% - Accent6 32 3 2 2 2" xfId="42352" xr:uid="{00000000-0005-0000-0000-0000C4980000}"/>
    <cellStyle name="40% - Accent6 32 3 2 3" xfId="31260" xr:uid="{00000000-0005-0000-0000-0000C5980000}"/>
    <cellStyle name="40% - Accent6 32 3 3" xfId="15505" xr:uid="{00000000-0005-0000-0000-0000C6980000}"/>
    <cellStyle name="40% - Accent6 32 3 3 2" xfId="37770" xr:uid="{00000000-0005-0000-0000-0000C7980000}"/>
    <cellStyle name="40% - Accent6 32 3 4" xfId="26678" xr:uid="{00000000-0005-0000-0000-0000C8980000}"/>
    <cellStyle name="40% - Accent6 32 4" xfId="2599" xr:uid="{00000000-0005-0000-0000-0000C9980000}"/>
    <cellStyle name="40% - Accent6 32 4 2" xfId="7182" xr:uid="{00000000-0005-0000-0000-0000CA980000}"/>
    <cellStyle name="40% - Accent6 32 4 2 2" xfId="18279" xr:uid="{00000000-0005-0000-0000-0000CB980000}"/>
    <cellStyle name="40% - Accent6 32 4 2 2 2" xfId="40543" xr:uid="{00000000-0005-0000-0000-0000CC980000}"/>
    <cellStyle name="40% - Accent6 32 4 2 3" xfId="29451" xr:uid="{00000000-0005-0000-0000-0000CD980000}"/>
    <cellStyle name="40% - Accent6 32 4 3" xfId="13696" xr:uid="{00000000-0005-0000-0000-0000CE980000}"/>
    <cellStyle name="40% - Accent6 32 4 3 2" xfId="35961" xr:uid="{00000000-0005-0000-0000-0000CF980000}"/>
    <cellStyle name="40% - Accent6 32 4 4" xfId="24869" xr:uid="{00000000-0005-0000-0000-0000D0980000}"/>
    <cellStyle name="40% - Accent6 32 5" xfId="5333" xr:uid="{00000000-0005-0000-0000-0000D1980000}"/>
    <cellStyle name="40% - Accent6 32 5 2" xfId="16430" xr:uid="{00000000-0005-0000-0000-0000D2980000}"/>
    <cellStyle name="40% - Accent6 32 5 2 2" xfId="38694" xr:uid="{00000000-0005-0000-0000-0000D3980000}"/>
    <cellStyle name="40% - Accent6 32 5 3" xfId="27602" xr:uid="{00000000-0005-0000-0000-0000D4980000}"/>
    <cellStyle name="40% - Accent6 32 6" xfId="11845" xr:uid="{00000000-0005-0000-0000-0000D5980000}"/>
    <cellStyle name="40% - Accent6 32 6 2" xfId="34111" xr:uid="{00000000-0005-0000-0000-0000D6980000}"/>
    <cellStyle name="40% - Accent6 32 7" xfId="23019" xr:uid="{00000000-0005-0000-0000-0000D7980000}"/>
    <cellStyle name="40% - Accent6 33" xfId="745" xr:uid="{00000000-0005-0000-0000-0000D8980000}"/>
    <cellStyle name="40% - Accent6 33 2" xfId="1682" xr:uid="{00000000-0005-0000-0000-0000D9980000}"/>
    <cellStyle name="40% - Accent6 33 2 2" xfId="3497" xr:uid="{00000000-0005-0000-0000-0000DA980000}"/>
    <cellStyle name="40% - Accent6 33 2 2 2" xfId="8080" xr:uid="{00000000-0005-0000-0000-0000DB980000}"/>
    <cellStyle name="40% - Accent6 33 2 2 2 2" xfId="19177" xr:uid="{00000000-0005-0000-0000-0000DC980000}"/>
    <cellStyle name="40% - Accent6 33 2 2 2 2 2" xfId="41441" xr:uid="{00000000-0005-0000-0000-0000DD980000}"/>
    <cellStyle name="40% - Accent6 33 2 2 2 3" xfId="30349" xr:uid="{00000000-0005-0000-0000-0000DE980000}"/>
    <cellStyle name="40% - Accent6 33 2 2 3" xfId="14594" xr:uid="{00000000-0005-0000-0000-0000DF980000}"/>
    <cellStyle name="40% - Accent6 33 2 2 3 2" xfId="36859" xr:uid="{00000000-0005-0000-0000-0000E0980000}"/>
    <cellStyle name="40% - Accent6 33 2 2 4" xfId="25767" xr:uid="{00000000-0005-0000-0000-0000E1980000}"/>
    <cellStyle name="40% - Accent6 33 2 3" xfId="6271" xr:uid="{00000000-0005-0000-0000-0000E2980000}"/>
    <cellStyle name="40% - Accent6 33 2 3 2" xfId="17368" xr:uid="{00000000-0005-0000-0000-0000E3980000}"/>
    <cellStyle name="40% - Accent6 33 2 3 2 2" xfId="39632" xr:uid="{00000000-0005-0000-0000-0000E4980000}"/>
    <cellStyle name="40% - Accent6 33 2 3 3" xfId="28540" xr:uid="{00000000-0005-0000-0000-0000E5980000}"/>
    <cellStyle name="40% - Accent6 33 2 4" xfId="12784" xr:uid="{00000000-0005-0000-0000-0000E6980000}"/>
    <cellStyle name="40% - Accent6 33 2 4 2" xfId="35049" xr:uid="{00000000-0005-0000-0000-0000E7980000}"/>
    <cellStyle name="40% - Accent6 33 2 5" xfId="23957" xr:uid="{00000000-0005-0000-0000-0000E8980000}"/>
    <cellStyle name="40% - Accent6 33 3" xfId="4421" xr:uid="{00000000-0005-0000-0000-0000E9980000}"/>
    <cellStyle name="40% - Accent6 33 3 2" xfId="9004" xr:uid="{00000000-0005-0000-0000-0000EA980000}"/>
    <cellStyle name="40% - Accent6 33 3 2 2" xfId="20101" xr:uid="{00000000-0005-0000-0000-0000EB980000}"/>
    <cellStyle name="40% - Accent6 33 3 2 2 2" xfId="42365" xr:uid="{00000000-0005-0000-0000-0000EC980000}"/>
    <cellStyle name="40% - Accent6 33 3 2 3" xfId="31273" xr:uid="{00000000-0005-0000-0000-0000ED980000}"/>
    <cellStyle name="40% - Accent6 33 3 3" xfId="15518" xr:uid="{00000000-0005-0000-0000-0000EE980000}"/>
    <cellStyle name="40% - Accent6 33 3 3 2" xfId="37783" xr:uid="{00000000-0005-0000-0000-0000EF980000}"/>
    <cellStyle name="40% - Accent6 33 3 4" xfId="26691" xr:uid="{00000000-0005-0000-0000-0000F0980000}"/>
    <cellStyle name="40% - Accent6 33 4" xfId="2612" xr:uid="{00000000-0005-0000-0000-0000F1980000}"/>
    <cellStyle name="40% - Accent6 33 4 2" xfId="7195" xr:uid="{00000000-0005-0000-0000-0000F2980000}"/>
    <cellStyle name="40% - Accent6 33 4 2 2" xfId="18292" xr:uid="{00000000-0005-0000-0000-0000F3980000}"/>
    <cellStyle name="40% - Accent6 33 4 2 2 2" xfId="40556" xr:uid="{00000000-0005-0000-0000-0000F4980000}"/>
    <cellStyle name="40% - Accent6 33 4 2 3" xfId="29464" xr:uid="{00000000-0005-0000-0000-0000F5980000}"/>
    <cellStyle name="40% - Accent6 33 4 3" xfId="13709" xr:uid="{00000000-0005-0000-0000-0000F6980000}"/>
    <cellStyle name="40% - Accent6 33 4 3 2" xfId="35974" xr:uid="{00000000-0005-0000-0000-0000F7980000}"/>
    <cellStyle name="40% - Accent6 33 4 4" xfId="24882" xr:uid="{00000000-0005-0000-0000-0000F8980000}"/>
    <cellStyle name="40% - Accent6 33 5" xfId="5346" xr:uid="{00000000-0005-0000-0000-0000F9980000}"/>
    <cellStyle name="40% - Accent6 33 5 2" xfId="16443" xr:uid="{00000000-0005-0000-0000-0000FA980000}"/>
    <cellStyle name="40% - Accent6 33 5 2 2" xfId="38707" xr:uid="{00000000-0005-0000-0000-0000FB980000}"/>
    <cellStyle name="40% - Accent6 33 5 3" xfId="27615" xr:uid="{00000000-0005-0000-0000-0000FC980000}"/>
    <cellStyle name="40% - Accent6 33 6" xfId="11858" xr:uid="{00000000-0005-0000-0000-0000FD980000}"/>
    <cellStyle name="40% - Accent6 33 6 2" xfId="34124" xr:uid="{00000000-0005-0000-0000-0000FE980000}"/>
    <cellStyle name="40% - Accent6 33 7" xfId="23032" xr:uid="{00000000-0005-0000-0000-0000FF980000}"/>
    <cellStyle name="40% - Accent6 34" xfId="758" xr:uid="{00000000-0005-0000-0000-000000990000}"/>
    <cellStyle name="40% - Accent6 34 2" xfId="1695" xr:uid="{00000000-0005-0000-0000-000001990000}"/>
    <cellStyle name="40% - Accent6 34 2 2" xfId="3510" xr:uid="{00000000-0005-0000-0000-000002990000}"/>
    <cellStyle name="40% - Accent6 34 2 2 2" xfId="8093" xr:uid="{00000000-0005-0000-0000-000003990000}"/>
    <cellStyle name="40% - Accent6 34 2 2 2 2" xfId="19190" xr:uid="{00000000-0005-0000-0000-000004990000}"/>
    <cellStyle name="40% - Accent6 34 2 2 2 2 2" xfId="41454" xr:uid="{00000000-0005-0000-0000-000005990000}"/>
    <cellStyle name="40% - Accent6 34 2 2 2 3" xfId="30362" xr:uid="{00000000-0005-0000-0000-000006990000}"/>
    <cellStyle name="40% - Accent6 34 2 2 3" xfId="14607" xr:uid="{00000000-0005-0000-0000-000007990000}"/>
    <cellStyle name="40% - Accent6 34 2 2 3 2" xfId="36872" xr:uid="{00000000-0005-0000-0000-000008990000}"/>
    <cellStyle name="40% - Accent6 34 2 2 4" xfId="25780" xr:uid="{00000000-0005-0000-0000-000009990000}"/>
    <cellStyle name="40% - Accent6 34 2 3" xfId="6284" xr:uid="{00000000-0005-0000-0000-00000A990000}"/>
    <cellStyle name="40% - Accent6 34 2 3 2" xfId="17381" xr:uid="{00000000-0005-0000-0000-00000B990000}"/>
    <cellStyle name="40% - Accent6 34 2 3 2 2" xfId="39645" xr:uid="{00000000-0005-0000-0000-00000C990000}"/>
    <cellStyle name="40% - Accent6 34 2 3 3" xfId="28553" xr:uid="{00000000-0005-0000-0000-00000D990000}"/>
    <cellStyle name="40% - Accent6 34 2 4" xfId="12797" xr:uid="{00000000-0005-0000-0000-00000E990000}"/>
    <cellStyle name="40% - Accent6 34 2 4 2" xfId="35062" xr:uid="{00000000-0005-0000-0000-00000F990000}"/>
    <cellStyle name="40% - Accent6 34 2 5" xfId="23970" xr:uid="{00000000-0005-0000-0000-000010990000}"/>
    <cellStyle name="40% - Accent6 34 3" xfId="4434" xr:uid="{00000000-0005-0000-0000-000011990000}"/>
    <cellStyle name="40% - Accent6 34 3 2" xfId="9017" xr:uid="{00000000-0005-0000-0000-000012990000}"/>
    <cellStyle name="40% - Accent6 34 3 2 2" xfId="20114" xr:uid="{00000000-0005-0000-0000-000013990000}"/>
    <cellStyle name="40% - Accent6 34 3 2 2 2" xfId="42378" xr:uid="{00000000-0005-0000-0000-000014990000}"/>
    <cellStyle name="40% - Accent6 34 3 2 3" xfId="31286" xr:uid="{00000000-0005-0000-0000-000015990000}"/>
    <cellStyle name="40% - Accent6 34 3 3" xfId="15531" xr:uid="{00000000-0005-0000-0000-000016990000}"/>
    <cellStyle name="40% - Accent6 34 3 3 2" xfId="37796" xr:uid="{00000000-0005-0000-0000-000017990000}"/>
    <cellStyle name="40% - Accent6 34 3 4" xfId="26704" xr:uid="{00000000-0005-0000-0000-000018990000}"/>
    <cellStyle name="40% - Accent6 34 4" xfId="2625" xr:uid="{00000000-0005-0000-0000-000019990000}"/>
    <cellStyle name="40% - Accent6 34 4 2" xfId="7208" xr:uid="{00000000-0005-0000-0000-00001A990000}"/>
    <cellStyle name="40% - Accent6 34 4 2 2" xfId="18305" xr:uid="{00000000-0005-0000-0000-00001B990000}"/>
    <cellStyle name="40% - Accent6 34 4 2 2 2" xfId="40569" xr:uid="{00000000-0005-0000-0000-00001C990000}"/>
    <cellStyle name="40% - Accent6 34 4 2 3" xfId="29477" xr:uid="{00000000-0005-0000-0000-00001D990000}"/>
    <cellStyle name="40% - Accent6 34 4 3" xfId="13722" xr:uid="{00000000-0005-0000-0000-00001E990000}"/>
    <cellStyle name="40% - Accent6 34 4 3 2" xfId="35987" xr:uid="{00000000-0005-0000-0000-00001F990000}"/>
    <cellStyle name="40% - Accent6 34 4 4" xfId="24895" xr:uid="{00000000-0005-0000-0000-000020990000}"/>
    <cellStyle name="40% - Accent6 34 5" xfId="5359" xr:uid="{00000000-0005-0000-0000-000021990000}"/>
    <cellStyle name="40% - Accent6 34 5 2" xfId="16456" xr:uid="{00000000-0005-0000-0000-000022990000}"/>
    <cellStyle name="40% - Accent6 34 5 2 2" xfId="38720" xr:uid="{00000000-0005-0000-0000-000023990000}"/>
    <cellStyle name="40% - Accent6 34 5 3" xfId="27628" xr:uid="{00000000-0005-0000-0000-000024990000}"/>
    <cellStyle name="40% - Accent6 34 6" xfId="11871" xr:uid="{00000000-0005-0000-0000-000025990000}"/>
    <cellStyle name="40% - Accent6 34 6 2" xfId="34137" xr:uid="{00000000-0005-0000-0000-000026990000}"/>
    <cellStyle name="40% - Accent6 34 7" xfId="23045" xr:uid="{00000000-0005-0000-0000-000027990000}"/>
    <cellStyle name="40% - Accent6 35" xfId="771" xr:uid="{00000000-0005-0000-0000-000028990000}"/>
    <cellStyle name="40% - Accent6 35 2" xfId="1708" xr:uid="{00000000-0005-0000-0000-000029990000}"/>
    <cellStyle name="40% - Accent6 35 2 2" xfId="3523" xr:uid="{00000000-0005-0000-0000-00002A990000}"/>
    <cellStyle name="40% - Accent6 35 2 2 2" xfId="8106" xr:uid="{00000000-0005-0000-0000-00002B990000}"/>
    <cellStyle name="40% - Accent6 35 2 2 2 2" xfId="19203" xr:uid="{00000000-0005-0000-0000-00002C990000}"/>
    <cellStyle name="40% - Accent6 35 2 2 2 2 2" xfId="41467" xr:uid="{00000000-0005-0000-0000-00002D990000}"/>
    <cellStyle name="40% - Accent6 35 2 2 2 3" xfId="30375" xr:uid="{00000000-0005-0000-0000-00002E990000}"/>
    <cellStyle name="40% - Accent6 35 2 2 3" xfId="14620" xr:uid="{00000000-0005-0000-0000-00002F990000}"/>
    <cellStyle name="40% - Accent6 35 2 2 3 2" xfId="36885" xr:uid="{00000000-0005-0000-0000-000030990000}"/>
    <cellStyle name="40% - Accent6 35 2 2 4" xfId="25793" xr:uid="{00000000-0005-0000-0000-000031990000}"/>
    <cellStyle name="40% - Accent6 35 2 3" xfId="6297" xr:uid="{00000000-0005-0000-0000-000032990000}"/>
    <cellStyle name="40% - Accent6 35 2 3 2" xfId="17394" xr:uid="{00000000-0005-0000-0000-000033990000}"/>
    <cellStyle name="40% - Accent6 35 2 3 2 2" xfId="39658" xr:uid="{00000000-0005-0000-0000-000034990000}"/>
    <cellStyle name="40% - Accent6 35 2 3 3" xfId="28566" xr:uid="{00000000-0005-0000-0000-000035990000}"/>
    <cellStyle name="40% - Accent6 35 2 4" xfId="12810" xr:uid="{00000000-0005-0000-0000-000036990000}"/>
    <cellStyle name="40% - Accent6 35 2 4 2" xfId="35075" xr:uid="{00000000-0005-0000-0000-000037990000}"/>
    <cellStyle name="40% - Accent6 35 2 5" xfId="23983" xr:uid="{00000000-0005-0000-0000-000038990000}"/>
    <cellStyle name="40% - Accent6 35 3" xfId="4447" xr:uid="{00000000-0005-0000-0000-000039990000}"/>
    <cellStyle name="40% - Accent6 35 3 2" xfId="9030" xr:uid="{00000000-0005-0000-0000-00003A990000}"/>
    <cellStyle name="40% - Accent6 35 3 2 2" xfId="20127" xr:uid="{00000000-0005-0000-0000-00003B990000}"/>
    <cellStyle name="40% - Accent6 35 3 2 2 2" xfId="42391" xr:uid="{00000000-0005-0000-0000-00003C990000}"/>
    <cellStyle name="40% - Accent6 35 3 2 3" xfId="31299" xr:uid="{00000000-0005-0000-0000-00003D990000}"/>
    <cellStyle name="40% - Accent6 35 3 3" xfId="15544" xr:uid="{00000000-0005-0000-0000-00003E990000}"/>
    <cellStyle name="40% - Accent6 35 3 3 2" xfId="37809" xr:uid="{00000000-0005-0000-0000-00003F990000}"/>
    <cellStyle name="40% - Accent6 35 3 4" xfId="26717" xr:uid="{00000000-0005-0000-0000-000040990000}"/>
    <cellStyle name="40% - Accent6 35 4" xfId="2638" xr:uid="{00000000-0005-0000-0000-000041990000}"/>
    <cellStyle name="40% - Accent6 35 4 2" xfId="7221" xr:uid="{00000000-0005-0000-0000-000042990000}"/>
    <cellStyle name="40% - Accent6 35 4 2 2" xfId="18318" xr:uid="{00000000-0005-0000-0000-000043990000}"/>
    <cellStyle name="40% - Accent6 35 4 2 2 2" xfId="40582" xr:uid="{00000000-0005-0000-0000-000044990000}"/>
    <cellStyle name="40% - Accent6 35 4 2 3" xfId="29490" xr:uid="{00000000-0005-0000-0000-000045990000}"/>
    <cellStyle name="40% - Accent6 35 4 3" xfId="13735" xr:uid="{00000000-0005-0000-0000-000046990000}"/>
    <cellStyle name="40% - Accent6 35 4 3 2" xfId="36000" xr:uid="{00000000-0005-0000-0000-000047990000}"/>
    <cellStyle name="40% - Accent6 35 4 4" xfId="24908" xr:uid="{00000000-0005-0000-0000-000048990000}"/>
    <cellStyle name="40% - Accent6 35 5" xfId="5372" xr:uid="{00000000-0005-0000-0000-000049990000}"/>
    <cellStyle name="40% - Accent6 35 5 2" xfId="16469" xr:uid="{00000000-0005-0000-0000-00004A990000}"/>
    <cellStyle name="40% - Accent6 35 5 2 2" xfId="38733" xr:uid="{00000000-0005-0000-0000-00004B990000}"/>
    <cellStyle name="40% - Accent6 35 5 3" xfId="27641" xr:uid="{00000000-0005-0000-0000-00004C990000}"/>
    <cellStyle name="40% - Accent6 35 6" xfId="11884" xr:uid="{00000000-0005-0000-0000-00004D990000}"/>
    <cellStyle name="40% - Accent6 35 6 2" xfId="34150" xr:uid="{00000000-0005-0000-0000-00004E990000}"/>
    <cellStyle name="40% - Accent6 35 7" xfId="23058" xr:uid="{00000000-0005-0000-0000-00004F990000}"/>
    <cellStyle name="40% - Accent6 36" xfId="784" xr:uid="{00000000-0005-0000-0000-000050990000}"/>
    <cellStyle name="40% - Accent6 36 2" xfId="1721" xr:uid="{00000000-0005-0000-0000-000051990000}"/>
    <cellStyle name="40% - Accent6 36 2 2" xfId="3536" xr:uid="{00000000-0005-0000-0000-000052990000}"/>
    <cellStyle name="40% - Accent6 36 2 2 2" xfId="8119" xr:uid="{00000000-0005-0000-0000-000053990000}"/>
    <cellStyle name="40% - Accent6 36 2 2 2 2" xfId="19216" xr:uid="{00000000-0005-0000-0000-000054990000}"/>
    <cellStyle name="40% - Accent6 36 2 2 2 2 2" xfId="41480" xr:uid="{00000000-0005-0000-0000-000055990000}"/>
    <cellStyle name="40% - Accent6 36 2 2 2 3" xfId="30388" xr:uid="{00000000-0005-0000-0000-000056990000}"/>
    <cellStyle name="40% - Accent6 36 2 2 3" xfId="14633" xr:uid="{00000000-0005-0000-0000-000057990000}"/>
    <cellStyle name="40% - Accent6 36 2 2 3 2" xfId="36898" xr:uid="{00000000-0005-0000-0000-000058990000}"/>
    <cellStyle name="40% - Accent6 36 2 2 4" xfId="25806" xr:uid="{00000000-0005-0000-0000-000059990000}"/>
    <cellStyle name="40% - Accent6 36 2 3" xfId="6310" xr:uid="{00000000-0005-0000-0000-00005A990000}"/>
    <cellStyle name="40% - Accent6 36 2 3 2" xfId="17407" xr:uid="{00000000-0005-0000-0000-00005B990000}"/>
    <cellStyle name="40% - Accent6 36 2 3 2 2" xfId="39671" xr:uid="{00000000-0005-0000-0000-00005C990000}"/>
    <cellStyle name="40% - Accent6 36 2 3 3" xfId="28579" xr:uid="{00000000-0005-0000-0000-00005D990000}"/>
    <cellStyle name="40% - Accent6 36 2 4" xfId="12823" xr:uid="{00000000-0005-0000-0000-00005E990000}"/>
    <cellStyle name="40% - Accent6 36 2 4 2" xfId="35088" xr:uid="{00000000-0005-0000-0000-00005F990000}"/>
    <cellStyle name="40% - Accent6 36 2 5" xfId="23996" xr:uid="{00000000-0005-0000-0000-000060990000}"/>
    <cellStyle name="40% - Accent6 36 3" xfId="4460" xr:uid="{00000000-0005-0000-0000-000061990000}"/>
    <cellStyle name="40% - Accent6 36 3 2" xfId="9043" xr:uid="{00000000-0005-0000-0000-000062990000}"/>
    <cellStyle name="40% - Accent6 36 3 2 2" xfId="20140" xr:uid="{00000000-0005-0000-0000-000063990000}"/>
    <cellStyle name="40% - Accent6 36 3 2 2 2" xfId="42404" xr:uid="{00000000-0005-0000-0000-000064990000}"/>
    <cellStyle name="40% - Accent6 36 3 2 3" xfId="31312" xr:uid="{00000000-0005-0000-0000-000065990000}"/>
    <cellStyle name="40% - Accent6 36 3 3" xfId="15557" xr:uid="{00000000-0005-0000-0000-000066990000}"/>
    <cellStyle name="40% - Accent6 36 3 3 2" xfId="37822" xr:uid="{00000000-0005-0000-0000-000067990000}"/>
    <cellStyle name="40% - Accent6 36 3 4" xfId="26730" xr:uid="{00000000-0005-0000-0000-000068990000}"/>
    <cellStyle name="40% - Accent6 36 4" xfId="2651" xr:uid="{00000000-0005-0000-0000-000069990000}"/>
    <cellStyle name="40% - Accent6 36 4 2" xfId="7234" xr:uid="{00000000-0005-0000-0000-00006A990000}"/>
    <cellStyle name="40% - Accent6 36 4 2 2" xfId="18331" xr:uid="{00000000-0005-0000-0000-00006B990000}"/>
    <cellStyle name="40% - Accent6 36 4 2 2 2" xfId="40595" xr:uid="{00000000-0005-0000-0000-00006C990000}"/>
    <cellStyle name="40% - Accent6 36 4 2 3" xfId="29503" xr:uid="{00000000-0005-0000-0000-00006D990000}"/>
    <cellStyle name="40% - Accent6 36 4 3" xfId="13748" xr:uid="{00000000-0005-0000-0000-00006E990000}"/>
    <cellStyle name="40% - Accent6 36 4 3 2" xfId="36013" xr:uid="{00000000-0005-0000-0000-00006F990000}"/>
    <cellStyle name="40% - Accent6 36 4 4" xfId="24921" xr:uid="{00000000-0005-0000-0000-000070990000}"/>
    <cellStyle name="40% - Accent6 36 5" xfId="5385" xr:uid="{00000000-0005-0000-0000-000071990000}"/>
    <cellStyle name="40% - Accent6 36 5 2" xfId="16482" xr:uid="{00000000-0005-0000-0000-000072990000}"/>
    <cellStyle name="40% - Accent6 36 5 2 2" xfId="38746" xr:uid="{00000000-0005-0000-0000-000073990000}"/>
    <cellStyle name="40% - Accent6 36 5 3" xfId="27654" xr:uid="{00000000-0005-0000-0000-000074990000}"/>
    <cellStyle name="40% - Accent6 36 6" xfId="11897" xr:uid="{00000000-0005-0000-0000-000075990000}"/>
    <cellStyle name="40% - Accent6 36 6 2" xfId="34163" xr:uid="{00000000-0005-0000-0000-000076990000}"/>
    <cellStyle name="40% - Accent6 36 7" xfId="23071" xr:uid="{00000000-0005-0000-0000-000077990000}"/>
    <cellStyle name="40% - Accent6 37" xfId="797" xr:uid="{00000000-0005-0000-0000-000078990000}"/>
    <cellStyle name="40% - Accent6 37 2" xfId="1734" xr:uid="{00000000-0005-0000-0000-000079990000}"/>
    <cellStyle name="40% - Accent6 37 2 2" xfId="3549" xr:uid="{00000000-0005-0000-0000-00007A990000}"/>
    <cellStyle name="40% - Accent6 37 2 2 2" xfId="8132" xr:uid="{00000000-0005-0000-0000-00007B990000}"/>
    <cellStyle name="40% - Accent6 37 2 2 2 2" xfId="19229" xr:uid="{00000000-0005-0000-0000-00007C990000}"/>
    <cellStyle name="40% - Accent6 37 2 2 2 2 2" xfId="41493" xr:uid="{00000000-0005-0000-0000-00007D990000}"/>
    <cellStyle name="40% - Accent6 37 2 2 2 3" xfId="30401" xr:uid="{00000000-0005-0000-0000-00007E990000}"/>
    <cellStyle name="40% - Accent6 37 2 2 3" xfId="14646" xr:uid="{00000000-0005-0000-0000-00007F990000}"/>
    <cellStyle name="40% - Accent6 37 2 2 3 2" xfId="36911" xr:uid="{00000000-0005-0000-0000-000080990000}"/>
    <cellStyle name="40% - Accent6 37 2 2 4" xfId="25819" xr:uid="{00000000-0005-0000-0000-000081990000}"/>
    <cellStyle name="40% - Accent6 37 2 3" xfId="6323" xr:uid="{00000000-0005-0000-0000-000082990000}"/>
    <cellStyle name="40% - Accent6 37 2 3 2" xfId="17420" xr:uid="{00000000-0005-0000-0000-000083990000}"/>
    <cellStyle name="40% - Accent6 37 2 3 2 2" xfId="39684" xr:uid="{00000000-0005-0000-0000-000084990000}"/>
    <cellStyle name="40% - Accent6 37 2 3 3" xfId="28592" xr:uid="{00000000-0005-0000-0000-000085990000}"/>
    <cellStyle name="40% - Accent6 37 2 4" xfId="12836" xr:uid="{00000000-0005-0000-0000-000086990000}"/>
    <cellStyle name="40% - Accent6 37 2 4 2" xfId="35101" xr:uid="{00000000-0005-0000-0000-000087990000}"/>
    <cellStyle name="40% - Accent6 37 2 5" xfId="24009" xr:uid="{00000000-0005-0000-0000-000088990000}"/>
    <cellStyle name="40% - Accent6 37 3" xfId="4473" xr:uid="{00000000-0005-0000-0000-000089990000}"/>
    <cellStyle name="40% - Accent6 37 3 2" xfId="9056" xr:uid="{00000000-0005-0000-0000-00008A990000}"/>
    <cellStyle name="40% - Accent6 37 3 2 2" xfId="20153" xr:uid="{00000000-0005-0000-0000-00008B990000}"/>
    <cellStyle name="40% - Accent6 37 3 2 2 2" xfId="42417" xr:uid="{00000000-0005-0000-0000-00008C990000}"/>
    <cellStyle name="40% - Accent6 37 3 2 3" xfId="31325" xr:uid="{00000000-0005-0000-0000-00008D990000}"/>
    <cellStyle name="40% - Accent6 37 3 3" xfId="15570" xr:uid="{00000000-0005-0000-0000-00008E990000}"/>
    <cellStyle name="40% - Accent6 37 3 3 2" xfId="37835" xr:uid="{00000000-0005-0000-0000-00008F990000}"/>
    <cellStyle name="40% - Accent6 37 3 4" xfId="26743" xr:uid="{00000000-0005-0000-0000-000090990000}"/>
    <cellStyle name="40% - Accent6 37 4" xfId="2664" xr:uid="{00000000-0005-0000-0000-000091990000}"/>
    <cellStyle name="40% - Accent6 37 4 2" xfId="7247" xr:uid="{00000000-0005-0000-0000-000092990000}"/>
    <cellStyle name="40% - Accent6 37 4 2 2" xfId="18344" xr:uid="{00000000-0005-0000-0000-000093990000}"/>
    <cellStyle name="40% - Accent6 37 4 2 2 2" xfId="40608" xr:uid="{00000000-0005-0000-0000-000094990000}"/>
    <cellStyle name="40% - Accent6 37 4 2 3" xfId="29516" xr:uid="{00000000-0005-0000-0000-000095990000}"/>
    <cellStyle name="40% - Accent6 37 4 3" xfId="13761" xr:uid="{00000000-0005-0000-0000-000096990000}"/>
    <cellStyle name="40% - Accent6 37 4 3 2" xfId="36026" xr:uid="{00000000-0005-0000-0000-000097990000}"/>
    <cellStyle name="40% - Accent6 37 4 4" xfId="24934" xr:uid="{00000000-0005-0000-0000-000098990000}"/>
    <cellStyle name="40% - Accent6 37 5" xfId="5398" xr:uid="{00000000-0005-0000-0000-000099990000}"/>
    <cellStyle name="40% - Accent6 37 5 2" xfId="16495" xr:uid="{00000000-0005-0000-0000-00009A990000}"/>
    <cellStyle name="40% - Accent6 37 5 2 2" xfId="38759" xr:uid="{00000000-0005-0000-0000-00009B990000}"/>
    <cellStyle name="40% - Accent6 37 5 3" xfId="27667" xr:uid="{00000000-0005-0000-0000-00009C990000}"/>
    <cellStyle name="40% - Accent6 37 6" xfId="11910" xr:uid="{00000000-0005-0000-0000-00009D990000}"/>
    <cellStyle name="40% - Accent6 37 6 2" xfId="34176" xr:uid="{00000000-0005-0000-0000-00009E990000}"/>
    <cellStyle name="40% - Accent6 37 7" xfId="23084" xr:uid="{00000000-0005-0000-0000-00009F990000}"/>
    <cellStyle name="40% - Accent6 38" xfId="811" xr:uid="{00000000-0005-0000-0000-0000A0990000}"/>
    <cellStyle name="40% - Accent6 38 2" xfId="1748" xr:uid="{00000000-0005-0000-0000-0000A1990000}"/>
    <cellStyle name="40% - Accent6 38 2 2" xfId="3562" xr:uid="{00000000-0005-0000-0000-0000A2990000}"/>
    <cellStyle name="40% - Accent6 38 2 2 2" xfId="8145" xr:uid="{00000000-0005-0000-0000-0000A3990000}"/>
    <cellStyle name="40% - Accent6 38 2 2 2 2" xfId="19242" xr:uid="{00000000-0005-0000-0000-0000A4990000}"/>
    <cellStyle name="40% - Accent6 38 2 2 2 2 2" xfId="41506" xr:uid="{00000000-0005-0000-0000-0000A5990000}"/>
    <cellStyle name="40% - Accent6 38 2 2 2 3" xfId="30414" xr:uid="{00000000-0005-0000-0000-0000A6990000}"/>
    <cellStyle name="40% - Accent6 38 2 2 3" xfId="14659" xr:uid="{00000000-0005-0000-0000-0000A7990000}"/>
    <cellStyle name="40% - Accent6 38 2 2 3 2" xfId="36924" xr:uid="{00000000-0005-0000-0000-0000A8990000}"/>
    <cellStyle name="40% - Accent6 38 2 2 4" xfId="25832" xr:uid="{00000000-0005-0000-0000-0000A9990000}"/>
    <cellStyle name="40% - Accent6 38 2 3" xfId="6336" xr:uid="{00000000-0005-0000-0000-0000AA990000}"/>
    <cellStyle name="40% - Accent6 38 2 3 2" xfId="17433" xr:uid="{00000000-0005-0000-0000-0000AB990000}"/>
    <cellStyle name="40% - Accent6 38 2 3 2 2" xfId="39697" xr:uid="{00000000-0005-0000-0000-0000AC990000}"/>
    <cellStyle name="40% - Accent6 38 2 3 3" xfId="28605" xr:uid="{00000000-0005-0000-0000-0000AD990000}"/>
    <cellStyle name="40% - Accent6 38 2 4" xfId="12849" xr:uid="{00000000-0005-0000-0000-0000AE990000}"/>
    <cellStyle name="40% - Accent6 38 2 4 2" xfId="35114" xr:uid="{00000000-0005-0000-0000-0000AF990000}"/>
    <cellStyle name="40% - Accent6 38 2 5" xfId="24022" xr:uid="{00000000-0005-0000-0000-0000B0990000}"/>
    <cellStyle name="40% - Accent6 38 3" xfId="4486" xr:uid="{00000000-0005-0000-0000-0000B1990000}"/>
    <cellStyle name="40% - Accent6 38 3 2" xfId="9069" xr:uid="{00000000-0005-0000-0000-0000B2990000}"/>
    <cellStyle name="40% - Accent6 38 3 2 2" xfId="20166" xr:uid="{00000000-0005-0000-0000-0000B3990000}"/>
    <cellStyle name="40% - Accent6 38 3 2 2 2" xfId="42430" xr:uid="{00000000-0005-0000-0000-0000B4990000}"/>
    <cellStyle name="40% - Accent6 38 3 2 3" xfId="31338" xr:uid="{00000000-0005-0000-0000-0000B5990000}"/>
    <cellStyle name="40% - Accent6 38 3 3" xfId="15583" xr:uid="{00000000-0005-0000-0000-0000B6990000}"/>
    <cellStyle name="40% - Accent6 38 3 3 2" xfId="37848" xr:uid="{00000000-0005-0000-0000-0000B7990000}"/>
    <cellStyle name="40% - Accent6 38 3 4" xfId="26756" xr:uid="{00000000-0005-0000-0000-0000B8990000}"/>
    <cellStyle name="40% - Accent6 38 4" xfId="2677" xr:uid="{00000000-0005-0000-0000-0000B9990000}"/>
    <cellStyle name="40% - Accent6 38 4 2" xfId="7260" xr:uid="{00000000-0005-0000-0000-0000BA990000}"/>
    <cellStyle name="40% - Accent6 38 4 2 2" xfId="18357" xr:uid="{00000000-0005-0000-0000-0000BB990000}"/>
    <cellStyle name="40% - Accent6 38 4 2 2 2" xfId="40621" xr:uid="{00000000-0005-0000-0000-0000BC990000}"/>
    <cellStyle name="40% - Accent6 38 4 2 3" xfId="29529" xr:uid="{00000000-0005-0000-0000-0000BD990000}"/>
    <cellStyle name="40% - Accent6 38 4 3" xfId="13774" xr:uid="{00000000-0005-0000-0000-0000BE990000}"/>
    <cellStyle name="40% - Accent6 38 4 3 2" xfId="36039" xr:uid="{00000000-0005-0000-0000-0000BF990000}"/>
    <cellStyle name="40% - Accent6 38 4 4" xfId="24947" xr:uid="{00000000-0005-0000-0000-0000C0990000}"/>
    <cellStyle name="40% - Accent6 38 5" xfId="5411" xr:uid="{00000000-0005-0000-0000-0000C1990000}"/>
    <cellStyle name="40% - Accent6 38 5 2" xfId="16508" xr:uid="{00000000-0005-0000-0000-0000C2990000}"/>
    <cellStyle name="40% - Accent6 38 5 2 2" xfId="38772" xr:uid="{00000000-0005-0000-0000-0000C3990000}"/>
    <cellStyle name="40% - Accent6 38 5 3" xfId="27680" xr:uid="{00000000-0005-0000-0000-0000C4990000}"/>
    <cellStyle name="40% - Accent6 38 6" xfId="11923" xr:uid="{00000000-0005-0000-0000-0000C5990000}"/>
    <cellStyle name="40% - Accent6 38 6 2" xfId="34189" xr:uid="{00000000-0005-0000-0000-0000C6990000}"/>
    <cellStyle name="40% - Accent6 38 7" xfId="23097" xr:uid="{00000000-0005-0000-0000-0000C7990000}"/>
    <cellStyle name="40% - Accent6 39" xfId="824" xr:uid="{00000000-0005-0000-0000-0000C8990000}"/>
    <cellStyle name="40% - Accent6 39 2" xfId="1761" xr:uid="{00000000-0005-0000-0000-0000C9990000}"/>
    <cellStyle name="40% - Accent6 39 2 2" xfId="3575" xr:uid="{00000000-0005-0000-0000-0000CA990000}"/>
    <cellStyle name="40% - Accent6 39 2 2 2" xfId="8158" xr:uid="{00000000-0005-0000-0000-0000CB990000}"/>
    <cellStyle name="40% - Accent6 39 2 2 2 2" xfId="19255" xr:uid="{00000000-0005-0000-0000-0000CC990000}"/>
    <cellStyle name="40% - Accent6 39 2 2 2 2 2" xfId="41519" xr:uid="{00000000-0005-0000-0000-0000CD990000}"/>
    <cellStyle name="40% - Accent6 39 2 2 2 3" xfId="30427" xr:uid="{00000000-0005-0000-0000-0000CE990000}"/>
    <cellStyle name="40% - Accent6 39 2 2 3" xfId="14672" xr:uid="{00000000-0005-0000-0000-0000CF990000}"/>
    <cellStyle name="40% - Accent6 39 2 2 3 2" xfId="36937" xr:uid="{00000000-0005-0000-0000-0000D0990000}"/>
    <cellStyle name="40% - Accent6 39 2 2 4" xfId="25845" xr:uid="{00000000-0005-0000-0000-0000D1990000}"/>
    <cellStyle name="40% - Accent6 39 2 3" xfId="6349" xr:uid="{00000000-0005-0000-0000-0000D2990000}"/>
    <cellStyle name="40% - Accent6 39 2 3 2" xfId="17446" xr:uid="{00000000-0005-0000-0000-0000D3990000}"/>
    <cellStyle name="40% - Accent6 39 2 3 2 2" xfId="39710" xr:uid="{00000000-0005-0000-0000-0000D4990000}"/>
    <cellStyle name="40% - Accent6 39 2 3 3" xfId="28618" xr:uid="{00000000-0005-0000-0000-0000D5990000}"/>
    <cellStyle name="40% - Accent6 39 2 4" xfId="12862" xr:uid="{00000000-0005-0000-0000-0000D6990000}"/>
    <cellStyle name="40% - Accent6 39 2 4 2" xfId="35127" xr:uid="{00000000-0005-0000-0000-0000D7990000}"/>
    <cellStyle name="40% - Accent6 39 2 5" xfId="24035" xr:uid="{00000000-0005-0000-0000-0000D8990000}"/>
    <cellStyle name="40% - Accent6 39 3" xfId="4499" xr:uid="{00000000-0005-0000-0000-0000D9990000}"/>
    <cellStyle name="40% - Accent6 39 3 2" xfId="9082" xr:uid="{00000000-0005-0000-0000-0000DA990000}"/>
    <cellStyle name="40% - Accent6 39 3 2 2" xfId="20179" xr:uid="{00000000-0005-0000-0000-0000DB990000}"/>
    <cellStyle name="40% - Accent6 39 3 2 2 2" xfId="42443" xr:uid="{00000000-0005-0000-0000-0000DC990000}"/>
    <cellStyle name="40% - Accent6 39 3 2 3" xfId="31351" xr:uid="{00000000-0005-0000-0000-0000DD990000}"/>
    <cellStyle name="40% - Accent6 39 3 3" xfId="15596" xr:uid="{00000000-0005-0000-0000-0000DE990000}"/>
    <cellStyle name="40% - Accent6 39 3 3 2" xfId="37861" xr:uid="{00000000-0005-0000-0000-0000DF990000}"/>
    <cellStyle name="40% - Accent6 39 3 4" xfId="26769" xr:uid="{00000000-0005-0000-0000-0000E0990000}"/>
    <cellStyle name="40% - Accent6 39 4" xfId="2690" xr:uid="{00000000-0005-0000-0000-0000E1990000}"/>
    <cellStyle name="40% - Accent6 39 4 2" xfId="7273" xr:uid="{00000000-0005-0000-0000-0000E2990000}"/>
    <cellStyle name="40% - Accent6 39 4 2 2" xfId="18370" xr:uid="{00000000-0005-0000-0000-0000E3990000}"/>
    <cellStyle name="40% - Accent6 39 4 2 2 2" xfId="40634" xr:uid="{00000000-0005-0000-0000-0000E4990000}"/>
    <cellStyle name="40% - Accent6 39 4 2 3" xfId="29542" xr:uid="{00000000-0005-0000-0000-0000E5990000}"/>
    <cellStyle name="40% - Accent6 39 4 3" xfId="13787" xr:uid="{00000000-0005-0000-0000-0000E6990000}"/>
    <cellStyle name="40% - Accent6 39 4 3 2" xfId="36052" xr:uid="{00000000-0005-0000-0000-0000E7990000}"/>
    <cellStyle name="40% - Accent6 39 4 4" xfId="24960" xr:uid="{00000000-0005-0000-0000-0000E8990000}"/>
    <cellStyle name="40% - Accent6 39 5" xfId="5424" xr:uid="{00000000-0005-0000-0000-0000E9990000}"/>
    <cellStyle name="40% - Accent6 39 5 2" xfId="16521" xr:uid="{00000000-0005-0000-0000-0000EA990000}"/>
    <cellStyle name="40% - Accent6 39 5 2 2" xfId="38785" xr:uid="{00000000-0005-0000-0000-0000EB990000}"/>
    <cellStyle name="40% - Accent6 39 5 3" xfId="27693" xr:uid="{00000000-0005-0000-0000-0000EC990000}"/>
    <cellStyle name="40% - Accent6 39 6" xfId="11936" xr:uid="{00000000-0005-0000-0000-0000ED990000}"/>
    <cellStyle name="40% - Accent6 39 6 2" xfId="34202" xr:uid="{00000000-0005-0000-0000-0000EE990000}"/>
    <cellStyle name="40% - Accent6 39 7" xfId="23110" xr:uid="{00000000-0005-0000-0000-0000EF990000}"/>
    <cellStyle name="40% - Accent6 4" xfId="123" xr:uid="{00000000-0005-0000-0000-0000F0990000}"/>
    <cellStyle name="40% - Accent6 4 2" xfId="1300" xr:uid="{00000000-0005-0000-0000-0000F1990000}"/>
    <cellStyle name="40% - Accent6 4 2 2" xfId="3120" xr:uid="{00000000-0005-0000-0000-0000F2990000}"/>
    <cellStyle name="40% - Accent6 4 2 2 2" xfId="7703" xr:uid="{00000000-0005-0000-0000-0000F3990000}"/>
    <cellStyle name="40% - Accent6 4 2 2 2 2" xfId="18800" xr:uid="{00000000-0005-0000-0000-0000F4990000}"/>
    <cellStyle name="40% - Accent6 4 2 2 2 2 2" xfId="41064" xr:uid="{00000000-0005-0000-0000-0000F5990000}"/>
    <cellStyle name="40% - Accent6 4 2 2 2 3" xfId="29972" xr:uid="{00000000-0005-0000-0000-0000F6990000}"/>
    <cellStyle name="40% - Accent6 4 2 2 3" xfId="14217" xr:uid="{00000000-0005-0000-0000-0000F7990000}"/>
    <cellStyle name="40% - Accent6 4 2 2 3 2" xfId="36482" xr:uid="{00000000-0005-0000-0000-0000F8990000}"/>
    <cellStyle name="40% - Accent6 4 2 2 4" xfId="25390" xr:uid="{00000000-0005-0000-0000-0000F9990000}"/>
    <cellStyle name="40% - Accent6 4 2 3" xfId="5894" xr:uid="{00000000-0005-0000-0000-0000FA990000}"/>
    <cellStyle name="40% - Accent6 4 2 3 2" xfId="16991" xr:uid="{00000000-0005-0000-0000-0000FB990000}"/>
    <cellStyle name="40% - Accent6 4 2 3 2 2" xfId="39255" xr:uid="{00000000-0005-0000-0000-0000FC990000}"/>
    <cellStyle name="40% - Accent6 4 2 3 3" xfId="28163" xr:uid="{00000000-0005-0000-0000-0000FD990000}"/>
    <cellStyle name="40% - Accent6 4 2 4" xfId="12407" xr:uid="{00000000-0005-0000-0000-0000FE990000}"/>
    <cellStyle name="40% - Accent6 4 2 4 2" xfId="34672" xr:uid="{00000000-0005-0000-0000-0000FF990000}"/>
    <cellStyle name="40% - Accent6 4 2 5" xfId="23580" xr:uid="{00000000-0005-0000-0000-0000009A0000}"/>
    <cellStyle name="40% - Accent6 4 3" xfId="4044" xr:uid="{00000000-0005-0000-0000-0000019A0000}"/>
    <cellStyle name="40% - Accent6 4 3 2" xfId="8627" xr:uid="{00000000-0005-0000-0000-0000029A0000}"/>
    <cellStyle name="40% - Accent6 4 3 2 2" xfId="19724" xr:uid="{00000000-0005-0000-0000-0000039A0000}"/>
    <cellStyle name="40% - Accent6 4 3 2 2 2" xfId="41988" xr:uid="{00000000-0005-0000-0000-0000049A0000}"/>
    <cellStyle name="40% - Accent6 4 3 2 3" xfId="30896" xr:uid="{00000000-0005-0000-0000-0000059A0000}"/>
    <cellStyle name="40% - Accent6 4 3 3" xfId="15141" xr:uid="{00000000-0005-0000-0000-0000069A0000}"/>
    <cellStyle name="40% - Accent6 4 3 3 2" xfId="37406" xr:uid="{00000000-0005-0000-0000-0000079A0000}"/>
    <cellStyle name="40% - Accent6 4 3 4" xfId="26314" xr:uid="{00000000-0005-0000-0000-0000089A0000}"/>
    <cellStyle name="40% - Accent6 4 4" xfId="2235" xr:uid="{00000000-0005-0000-0000-0000099A0000}"/>
    <cellStyle name="40% - Accent6 4 4 2" xfId="6818" xr:uid="{00000000-0005-0000-0000-00000A9A0000}"/>
    <cellStyle name="40% - Accent6 4 4 2 2" xfId="17915" xr:uid="{00000000-0005-0000-0000-00000B9A0000}"/>
    <cellStyle name="40% - Accent6 4 4 2 2 2" xfId="40179" xr:uid="{00000000-0005-0000-0000-00000C9A0000}"/>
    <cellStyle name="40% - Accent6 4 4 2 3" xfId="29087" xr:uid="{00000000-0005-0000-0000-00000D9A0000}"/>
    <cellStyle name="40% - Accent6 4 4 3" xfId="13332" xr:uid="{00000000-0005-0000-0000-00000E9A0000}"/>
    <cellStyle name="40% - Accent6 4 4 3 2" xfId="35597" xr:uid="{00000000-0005-0000-0000-00000F9A0000}"/>
    <cellStyle name="40% - Accent6 4 4 4" xfId="24505" xr:uid="{00000000-0005-0000-0000-0000109A0000}"/>
    <cellStyle name="40% - Accent6 4 5" xfId="4969" xr:uid="{00000000-0005-0000-0000-0000119A0000}"/>
    <cellStyle name="40% - Accent6 4 5 2" xfId="16066" xr:uid="{00000000-0005-0000-0000-0000129A0000}"/>
    <cellStyle name="40% - Accent6 4 5 2 2" xfId="38330" xr:uid="{00000000-0005-0000-0000-0000139A0000}"/>
    <cellStyle name="40% - Accent6 4 5 3" xfId="27238" xr:uid="{00000000-0005-0000-0000-0000149A0000}"/>
    <cellStyle name="40% - Accent6 4 6" xfId="376" xr:uid="{00000000-0005-0000-0000-0000159A0000}"/>
    <cellStyle name="40% - Accent6 4 6 2" xfId="11494" xr:uid="{00000000-0005-0000-0000-0000169A0000}"/>
    <cellStyle name="40% - Accent6 4 6 2 2" xfId="33760" xr:uid="{00000000-0005-0000-0000-0000179A0000}"/>
    <cellStyle name="40% - Accent6 4 6 3" xfId="22668" xr:uid="{00000000-0005-0000-0000-0000189A0000}"/>
    <cellStyle name="40% - Accent6 4 7" xfId="11245" xr:uid="{00000000-0005-0000-0000-0000199A0000}"/>
    <cellStyle name="40% - Accent6 4 7 2" xfId="33511" xr:uid="{00000000-0005-0000-0000-00001A9A0000}"/>
    <cellStyle name="40% - Accent6 4 8" xfId="22419" xr:uid="{00000000-0005-0000-0000-00001B9A0000}"/>
    <cellStyle name="40% - Accent6 40" xfId="837" xr:uid="{00000000-0005-0000-0000-00001C9A0000}"/>
    <cellStyle name="40% - Accent6 40 2" xfId="1774" xr:uid="{00000000-0005-0000-0000-00001D9A0000}"/>
    <cellStyle name="40% - Accent6 40 2 2" xfId="3588" xr:uid="{00000000-0005-0000-0000-00001E9A0000}"/>
    <cellStyle name="40% - Accent6 40 2 2 2" xfId="8171" xr:uid="{00000000-0005-0000-0000-00001F9A0000}"/>
    <cellStyle name="40% - Accent6 40 2 2 2 2" xfId="19268" xr:uid="{00000000-0005-0000-0000-0000209A0000}"/>
    <cellStyle name="40% - Accent6 40 2 2 2 2 2" xfId="41532" xr:uid="{00000000-0005-0000-0000-0000219A0000}"/>
    <cellStyle name="40% - Accent6 40 2 2 2 3" xfId="30440" xr:uid="{00000000-0005-0000-0000-0000229A0000}"/>
    <cellStyle name="40% - Accent6 40 2 2 3" xfId="14685" xr:uid="{00000000-0005-0000-0000-0000239A0000}"/>
    <cellStyle name="40% - Accent6 40 2 2 3 2" xfId="36950" xr:uid="{00000000-0005-0000-0000-0000249A0000}"/>
    <cellStyle name="40% - Accent6 40 2 2 4" xfId="25858" xr:uid="{00000000-0005-0000-0000-0000259A0000}"/>
    <cellStyle name="40% - Accent6 40 2 3" xfId="6362" xr:uid="{00000000-0005-0000-0000-0000269A0000}"/>
    <cellStyle name="40% - Accent6 40 2 3 2" xfId="17459" xr:uid="{00000000-0005-0000-0000-0000279A0000}"/>
    <cellStyle name="40% - Accent6 40 2 3 2 2" xfId="39723" xr:uid="{00000000-0005-0000-0000-0000289A0000}"/>
    <cellStyle name="40% - Accent6 40 2 3 3" xfId="28631" xr:uid="{00000000-0005-0000-0000-0000299A0000}"/>
    <cellStyle name="40% - Accent6 40 2 4" xfId="12875" xr:uid="{00000000-0005-0000-0000-00002A9A0000}"/>
    <cellStyle name="40% - Accent6 40 2 4 2" xfId="35140" xr:uid="{00000000-0005-0000-0000-00002B9A0000}"/>
    <cellStyle name="40% - Accent6 40 2 5" xfId="24048" xr:uid="{00000000-0005-0000-0000-00002C9A0000}"/>
    <cellStyle name="40% - Accent6 40 3" xfId="4512" xr:uid="{00000000-0005-0000-0000-00002D9A0000}"/>
    <cellStyle name="40% - Accent6 40 3 2" xfId="9095" xr:uid="{00000000-0005-0000-0000-00002E9A0000}"/>
    <cellStyle name="40% - Accent6 40 3 2 2" xfId="20192" xr:uid="{00000000-0005-0000-0000-00002F9A0000}"/>
    <cellStyle name="40% - Accent6 40 3 2 2 2" xfId="42456" xr:uid="{00000000-0005-0000-0000-0000309A0000}"/>
    <cellStyle name="40% - Accent6 40 3 2 3" xfId="31364" xr:uid="{00000000-0005-0000-0000-0000319A0000}"/>
    <cellStyle name="40% - Accent6 40 3 3" xfId="15609" xr:uid="{00000000-0005-0000-0000-0000329A0000}"/>
    <cellStyle name="40% - Accent6 40 3 3 2" xfId="37874" xr:uid="{00000000-0005-0000-0000-0000339A0000}"/>
    <cellStyle name="40% - Accent6 40 3 4" xfId="26782" xr:uid="{00000000-0005-0000-0000-0000349A0000}"/>
    <cellStyle name="40% - Accent6 40 4" xfId="2703" xr:uid="{00000000-0005-0000-0000-0000359A0000}"/>
    <cellStyle name="40% - Accent6 40 4 2" xfId="7286" xr:uid="{00000000-0005-0000-0000-0000369A0000}"/>
    <cellStyle name="40% - Accent6 40 4 2 2" xfId="18383" xr:uid="{00000000-0005-0000-0000-0000379A0000}"/>
    <cellStyle name="40% - Accent6 40 4 2 2 2" xfId="40647" xr:uid="{00000000-0005-0000-0000-0000389A0000}"/>
    <cellStyle name="40% - Accent6 40 4 2 3" xfId="29555" xr:uid="{00000000-0005-0000-0000-0000399A0000}"/>
    <cellStyle name="40% - Accent6 40 4 3" xfId="13800" xr:uid="{00000000-0005-0000-0000-00003A9A0000}"/>
    <cellStyle name="40% - Accent6 40 4 3 2" xfId="36065" xr:uid="{00000000-0005-0000-0000-00003B9A0000}"/>
    <cellStyle name="40% - Accent6 40 4 4" xfId="24973" xr:uid="{00000000-0005-0000-0000-00003C9A0000}"/>
    <cellStyle name="40% - Accent6 40 5" xfId="5437" xr:uid="{00000000-0005-0000-0000-00003D9A0000}"/>
    <cellStyle name="40% - Accent6 40 5 2" xfId="16534" xr:uid="{00000000-0005-0000-0000-00003E9A0000}"/>
    <cellStyle name="40% - Accent6 40 5 2 2" xfId="38798" xr:uid="{00000000-0005-0000-0000-00003F9A0000}"/>
    <cellStyle name="40% - Accent6 40 5 3" xfId="27706" xr:uid="{00000000-0005-0000-0000-0000409A0000}"/>
    <cellStyle name="40% - Accent6 40 6" xfId="11949" xr:uid="{00000000-0005-0000-0000-0000419A0000}"/>
    <cellStyle name="40% - Accent6 40 6 2" xfId="34215" xr:uid="{00000000-0005-0000-0000-0000429A0000}"/>
    <cellStyle name="40% - Accent6 40 7" xfId="23123" xr:uid="{00000000-0005-0000-0000-0000439A0000}"/>
    <cellStyle name="40% - Accent6 41" xfId="850" xr:uid="{00000000-0005-0000-0000-0000449A0000}"/>
    <cellStyle name="40% - Accent6 41 2" xfId="1787" xr:uid="{00000000-0005-0000-0000-0000459A0000}"/>
    <cellStyle name="40% - Accent6 41 2 2" xfId="3601" xr:uid="{00000000-0005-0000-0000-0000469A0000}"/>
    <cellStyle name="40% - Accent6 41 2 2 2" xfId="8184" xr:uid="{00000000-0005-0000-0000-0000479A0000}"/>
    <cellStyle name="40% - Accent6 41 2 2 2 2" xfId="19281" xr:uid="{00000000-0005-0000-0000-0000489A0000}"/>
    <cellStyle name="40% - Accent6 41 2 2 2 2 2" xfId="41545" xr:uid="{00000000-0005-0000-0000-0000499A0000}"/>
    <cellStyle name="40% - Accent6 41 2 2 2 3" xfId="30453" xr:uid="{00000000-0005-0000-0000-00004A9A0000}"/>
    <cellStyle name="40% - Accent6 41 2 2 3" xfId="14698" xr:uid="{00000000-0005-0000-0000-00004B9A0000}"/>
    <cellStyle name="40% - Accent6 41 2 2 3 2" xfId="36963" xr:uid="{00000000-0005-0000-0000-00004C9A0000}"/>
    <cellStyle name="40% - Accent6 41 2 2 4" xfId="25871" xr:uid="{00000000-0005-0000-0000-00004D9A0000}"/>
    <cellStyle name="40% - Accent6 41 2 3" xfId="6375" xr:uid="{00000000-0005-0000-0000-00004E9A0000}"/>
    <cellStyle name="40% - Accent6 41 2 3 2" xfId="17472" xr:uid="{00000000-0005-0000-0000-00004F9A0000}"/>
    <cellStyle name="40% - Accent6 41 2 3 2 2" xfId="39736" xr:uid="{00000000-0005-0000-0000-0000509A0000}"/>
    <cellStyle name="40% - Accent6 41 2 3 3" xfId="28644" xr:uid="{00000000-0005-0000-0000-0000519A0000}"/>
    <cellStyle name="40% - Accent6 41 2 4" xfId="12888" xr:uid="{00000000-0005-0000-0000-0000529A0000}"/>
    <cellStyle name="40% - Accent6 41 2 4 2" xfId="35153" xr:uid="{00000000-0005-0000-0000-0000539A0000}"/>
    <cellStyle name="40% - Accent6 41 2 5" xfId="24061" xr:uid="{00000000-0005-0000-0000-0000549A0000}"/>
    <cellStyle name="40% - Accent6 41 3" xfId="4525" xr:uid="{00000000-0005-0000-0000-0000559A0000}"/>
    <cellStyle name="40% - Accent6 41 3 2" xfId="9108" xr:uid="{00000000-0005-0000-0000-0000569A0000}"/>
    <cellStyle name="40% - Accent6 41 3 2 2" xfId="20205" xr:uid="{00000000-0005-0000-0000-0000579A0000}"/>
    <cellStyle name="40% - Accent6 41 3 2 2 2" xfId="42469" xr:uid="{00000000-0005-0000-0000-0000589A0000}"/>
    <cellStyle name="40% - Accent6 41 3 2 3" xfId="31377" xr:uid="{00000000-0005-0000-0000-0000599A0000}"/>
    <cellStyle name="40% - Accent6 41 3 3" xfId="15622" xr:uid="{00000000-0005-0000-0000-00005A9A0000}"/>
    <cellStyle name="40% - Accent6 41 3 3 2" xfId="37887" xr:uid="{00000000-0005-0000-0000-00005B9A0000}"/>
    <cellStyle name="40% - Accent6 41 3 4" xfId="26795" xr:uid="{00000000-0005-0000-0000-00005C9A0000}"/>
    <cellStyle name="40% - Accent6 41 4" xfId="2716" xr:uid="{00000000-0005-0000-0000-00005D9A0000}"/>
    <cellStyle name="40% - Accent6 41 4 2" xfId="7299" xr:uid="{00000000-0005-0000-0000-00005E9A0000}"/>
    <cellStyle name="40% - Accent6 41 4 2 2" xfId="18396" xr:uid="{00000000-0005-0000-0000-00005F9A0000}"/>
    <cellStyle name="40% - Accent6 41 4 2 2 2" xfId="40660" xr:uid="{00000000-0005-0000-0000-0000609A0000}"/>
    <cellStyle name="40% - Accent6 41 4 2 3" xfId="29568" xr:uid="{00000000-0005-0000-0000-0000619A0000}"/>
    <cellStyle name="40% - Accent6 41 4 3" xfId="13813" xr:uid="{00000000-0005-0000-0000-0000629A0000}"/>
    <cellStyle name="40% - Accent6 41 4 3 2" xfId="36078" xr:uid="{00000000-0005-0000-0000-0000639A0000}"/>
    <cellStyle name="40% - Accent6 41 4 4" xfId="24986" xr:uid="{00000000-0005-0000-0000-0000649A0000}"/>
    <cellStyle name="40% - Accent6 41 5" xfId="5450" xr:uid="{00000000-0005-0000-0000-0000659A0000}"/>
    <cellStyle name="40% - Accent6 41 5 2" xfId="16547" xr:uid="{00000000-0005-0000-0000-0000669A0000}"/>
    <cellStyle name="40% - Accent6 41 5 2 2" xfId="38811" xr:uid="{00000000-0005-0000-0000-0000679A0000}"/>
    <cellStyle name="40% - Accent6 41 5 3" xfId="27719" xr:uid="{00000000-0005-0000-0000-0000689A0000}"/>
    <cellStyle name="40% - Accent6 41 6" xfId="11962" xr:uid="{00000000-0005-0000-0000-0000699A0000}"/>
    <cellStyle name="40% - Accent6 41 6 2" xfId="34228" xr:uid="{00000000-0005-0000-0000-00006A9A0000}"/>
    <cellStyle name="40% - Accent6 41 7" xfId="23136" xr:uid="{00000000-0005-0000-0000-00006B9A0000}"/>
    <cellStyle name="40% - Accent6 42" xfId="864" xr:uid="{00000000-0005-0000-0000-00006C9A0000}"/>
    <cellStyle name="40% - Accent6 42 2" xfId="1801" xr:uid="{00000000-0005-0000-0000-00006D9A0000}"/>
    <cellStyle name="40% - Accent6 42 2 2" xfId="3614" xr:uid="{00000000-0005-0000-0000-00006E9A0000}"/>
    <cellStyle name="40% - Accent6 42 2 2 2" xfId="8197" xr:uid="{00000000-0005-0000-0000-00006F9A0000}"/>
    <cellStyle name="40% - Accent6 42 2 2 2 2" xfId="19294" xr:uid="{00000000-0005-0000-0000-0000709A0000}"/>
    <cellStyle name="40% - Accent6 42 2 2 2 2 2" xfId="41558" xr:uid="{00000000-0005-0000-0000-0000719A0000}"/>
    <cellStyle name="40% - Accent6 42 2 2 2 3" xfId="30466" xr:uid="{00000000-0005-0000-0000-0000729A0000}"/>
    <cellStyle name="40% - Accent6 42 2 2 3" xfId="14711" xr:uid="{00000000-0005-0000-0000-0000739A0000}"/>
    <cellStyle name="40% - Accent6 42 2 2 3 2" xfId="36976" xr:uid="{00000000-0005-0000-0000-0000749A0000}"/>
    <cellStyle name="40% - Accent6 42 2 2 4" xfId="25884" xr:uid="{00000000-0005-0000-0000-0000759A0000}"/>
    <cellStyle name="40% - Accent6 42 2 3" xfId="6388" xr:uid="{00000000-0005-0000-0000-0000769A0000}"/>
    <cellStyle name="40% - Accent6 42 2 3 2" xfId="17485" xr:uid="{00000000-0005-0000-0000-0000779A0000}"/>
    <cellStyle name="40% - Accent6 42 2 3 2 2" xfId="39749" xr:uid="{00000000-0005-0000-0000-0000789A0000}"/>
    <cellStyle name="40% - Accent6 42 2 3 3" xfId="28657" xr:uid="{00000000-0005-0000-0000-0000799A0000}"/>
    <cellStyle name="40% - Accent6 42 2 4" xfId="12901" xr:uid="{00000000-0005-0000-0000-00007A9A0000}"/>
    <cellStyle name="40% - Accent6 42 2 4 2" xfId="35166" xr:uid="{00000000-0005-0000-0000-00007B9A0000}"/>
    <cellStyle name="40% - Accent6 42 2 5" xfId="24074" xr:uid="{00000000-0005-0000-0000-00007C9A0000}"/>
    <cellStyle name="40% - Accent6 42 3" xfId="4538" xr:uid="{00000000-0005-0000-0000-00007D9A0000}"/>
    <cellStyle name="40% - Accent6 42 3 2" xfId="9121" xr:uid="{00000000-0005-0000-0000-00007E9A0000}"/>
    <cellStyle name="40% - Accent6 42 3 2 2" xfId="20218" xr:uid="{00000000-0005-0000-0000-00007F9A0000}"/>
    <cellStyle name="40% - Accent6 42 3 2 2 2" xfId="42482" xr:uid="{00000000-0005-0000-0000-0000809A0000}"/>
    <cellStyle name="40% - Accent6 42 3 2 3" xfId="31390" xr:uid="{00000000-0005-0000-0000-0000819A0000}"/>
    <cellStyle name="40% - Accent6 42 3 3" xfId="15635" xr:uid="{00000000-0005-0000-0000-0000829A0000}"/>
    <cellStyle name="40% - Accent6 42 3 3 2" xfId="37900" xr:uid="{00000000-0005-0000-0000-0000839A0000}"/>
    <cellStyle name="40% - Accent6 42 3 4" xfId="26808" xr:uid="{00000000-0005-0000-0000-0000849A0000}"/>
    <cellStyle name="40% - Accent6 42 4" xfId="2729" xr:uid="{00000000-0005-0000-0000-0000859A0000}"/>
    <cellStyle name="40% - Accent6 42 4 2" xfId="7312" xr:uid="{00000000-0005-0000-0000-0000869A0000}"/>
    <cellStyle name="40% - Accent6 42 4 2 2" xfId="18409" xr:uid="{00000000-0005-0000-0000-0000879A0000}"/>
    <cellStyle name="40% - Accent6 42 4 2 2 2" xfId="40673" xr:uid="{00000000-0005-0000-0000-0000889A0000}"/>
    <cellStyle name="40% - Accent6 42 4 2 3" xfId="29581" xr:uid="{00000000-0005-0000-0000-0000899A0000}"/>
    <cellStyle name="40% - Accent6 42 4 3" xfId="13826" xr:uid="{00000000-0005-0000-0000-00008A9A0000}"/>
    <cellStyle name="40% - Accent6 42 4 3 2" xfId="36091" xr:uid="{00000000-0005-0000-0000-00008B9A0000}"/>
    <cellStyle name="40% - Accent6 42 4 4" xfId="24999" xr:uid="{00000000-0005-0000-0000-00008C9A0000}"/>
    <cellStyle name="40% - Accent6 42 5" xfId="5463" xr:uid="{00000000-0005-0000-0000-00008D9A0000}"/>
    <cellStyle name="40% - Accent6 42 5 2" xfId="16560" xr:uid="{00000000-0005-0000-0000-00008E9A0000}"/>
    <cellStyle name="40% - Accent6 42 5 2 2" xfId="38824" xr:uid="{00000000-0005-0000-0000-00008F9A0000}"/>
    <cellStyle name="40% - Accent6 42 5 3" xfId="27732" xr:uid="{00000000-0005-0000-0000-0000909A0000}"/>
    <cellStyle name="40% - Accent6 42 6" xfId="11975" xr:uid="{00000000-0005-0000-0000-0000919A0000}"/>
    <cellStyle name="40% - Accent6 42 6 2" xfId="34241" xr:uid="{00000000-0005-0000-0000-0000929A0000}"/>
    <cellStyle name="40% - Accent6 42 7" xfId="23149" xr:uid="{00000000-0005-0000-0000-0000939A0000}"/>
    <cellStyle name="40% - Accent6 43" xfId="877" xr:uid="{00000000-0005-0000-0000-0000949A0000}"/>
    <cellStyle name="40% - Accent6 43 2" xfId="1814" xr:uid="{00000000-0005-0000-0000-0000959A0000}"/>
    <cellStyle name="40% - Accent6 43 2 2" xfId="3627" xr:uid="{00000000-0005-0000-0000-0000969A0000}"/>
    <cellStyle name="40% - Accent6 43 2 2 2" xfId="8210" xr:uid="{00000000-0005-0000-0000-0000979A0000}"/>
    <cellStyle name="40% - Accent6 43 2 2 2 2" xfId="19307" xr:uid="{00000000-0005-0000-0000-0000989A0000}"/>
    <cellStyle name="40% - Accent6 43 2 2 2 2 2" xfId="41571" xr:uid="{00000000-0005-0000-0000-0000999A0000}"/>
    <cellStyle name="40% - Accent6 43 2 2 2 3" xfId="30479" xr:uid="{00000000-0005-0000-0000-00009A9A0000}"/>
    <cellStyle name="40% - Accent6 43 2 2 3" xfId="14724" xr:uid="{00000000-0005-0000-0000-00009B9A0000}"/>
    <cellStyle name="40% - Accent6 43 2 2 3 2" xfId="36989" xr:uid="{00000000-0005-0000-0000-00009C9A0000}"/>
    <cellStyle name="40% - Accent6 43 2 2 4" xfId="25897" xr:uid="{00000000-0005-0000-0000-00009D9A0000}"/>
    <cellStyle name="40% - Accent6 43 2 3" xfId="6401" xr:uid="{00000000-0005-0000-0000-00009E9A0000}"/>
    <cellStyle name="40% - Accent6 43 2 3 2" xfId="17498" xr:uid="{00000000-0005-0000-0000-00009F9A0000}"/>
    <cellStyle name="40% - Accent6 43 2 3 2 2" xfId="39762" xr:uid="{00000000-0005-0000-0000-0000A09A0000}"/>
    <cellStyle name="40% - Accent6 43 2 3 3" xfId="28670" xr:uid="{00000000-0005-0000-0000-0000A19A0000}"/>
    <cellStyle name="40% - Accent6 43 2 4" xfId="12914" xr:uid="{00000000-0005-0000-0000-0000A29A0000}"/>
    <cellStyle name="40% - Accent6 43 2 4 2" xfId="35179" xr:uid="{00000000-0005-0000-0000-0000A39A0000}"/>
    <cellStyle name="40% - Accent6 43 2 5" xfId="24087" xr:uid="{00000000-0005-0000-0000-0000A49A0000}"/>
    <cellStyle name="40% - Accent6 43 3" xfId="4551" xr:uid="{00000000-0005-0000-0000-0000A59A0000}"/>
    <cellStyle name="40% - Accent6 43 3 2" xfId="9134" xr:uid="{00000000-0005-0000-0000-0000A69A0000}"/>
    <cellStyle name="40% - Accent6 43 3 2 2" xfId="20231" xr:uid="{00000000-0005-0000-0000-0000A79A0000}"/>
    <cellStyle name="40% - Accent6 43 3 2 2 2" xfId="42495" xr:uid="{00000000-0005-0000-0000-0000A89A0000}"/>
    <cellStyle name="40% - Accent6 43 3 2 3" xfId="31403" xr:uid="{00000000-0005-0000-0000-0000A99A0000}"/>
    <cellStyle name="40% - Accent6 43 3 3" xfId="15648" xr:uid="{00000000-0005-0000-0000-0000AA9A0000}"/>
    <cellStyle name="40% - Accent6 43 3 3 2" xfId="37913" xr:uid="{00000000-0005-0000-0000-0000AB9A0000}"/>
    <cellStyle name="40% - Accent6 43 3 4" xfId="26821" xr:uid="{00000000-0005-0000-0000-0000AC9A0000}"/>
    <cellStyle name="40% - Accent6 43 4" xfId="2742" xr:uid="{00000000-0005-0000-0000-0000AD9A0000}"/>
    <cellStyle name="40% - Accent6 43 4 2" xfId="7325" xr:uid="{00000000-0005-0000-0000-0000AE9A0000}"/>
    <cellStyle name="40% - Accent6 43 4 2 2" xfId="18422" xr:uid="{00000000-0005-0000-0000-0000AF9A0000}"/>
    <cellStyle name="40% - Accent6 43 4 2 2 2" xfId="40686" xr:uid="{00000000-0005-0000-0000-0000B09A0000}"/>
    <cellStyle name="40% - Accent6 43 4 2 3" xfId="29594" xr:uid="{00000000-0005-0000-0000-0000B19A0000}"/>
    <cellStyle name="40% - Accent6 43 4 3" xfId="13839" xr:uid="{00000000-0005-0000-0000-0000B29A0000}"/>
    <cellStyle name="40% - Accent6 43 4 3 2" xfId="36104" xr:uid="{00000000-0005-0000-0000-0000B39A0000}"/>
    <cellStyle name="40% - Accent6 43 4 4" xfId="25012" xr:uid="{00000000-0005-0000-0000-0000B49A0000}"/>
    <cellStyle name="40% - Accent6 43 5" xfId="5476" xr:uid="{00000000-0005-0000-0000-0000B59A0000}"/>
    <cellStyle name="40% - Accent6 43 5 2" xfId="16573" xr:uid="{00000000-0005-0000-0000-0000B69A0000}"/>
    <cellStyle name="40% - Accent6 43 5 2 2" xfId="38837" xr:uid="{00000000-0005-0000-0000-0000B79A0000}"/>
    <cellStyle name="40% - Accent6 43 5 3" xfId="27745" xr:uid="{00000000-0005-0000-0000-0000B89A0000}"/>
    <cellStyle name="40% - Accent6 43 6" xfId="11988" xr:uid="{00000000-0005-0000-0000-0000B99A0000}"/>
    <cellStyle name="40% - Accent6 43 6 2" xfId="34254" xr:uid="{00000000-0005-0000-0000-0000BA9A0000}"/>
    <cellStyle name="40% - Accent6 43 7" xfId="23162" xr:uid="{00000000-0005-0000-0000-0000BB9A0000}"/>
    <cellStyle name="40% - Accent6 44" xfId="890" xr:uid="{00000000-0005-0000-0000-0000BC9A0000}"/>
    <cellStyle name="40% - Accent6 44 2" xfId="1827" xr:uid="{00000000-0005-0000-0000-0000BD9A0000}"/>
    <cellStyle name="40% - Accent6 44 2 2" xfId="3640" xr:uid="{00000000-0005-0000-0000-0000BE9A0000}"/>
    <cellStyle name="40% - Accent6 44 2 2 2" xfId="8223" xr:uid="{00000000-0005-0000-0000-0000BF9A0000}"/>
    <cellStyle name="40% - Accent6 44 2 2 2 2" xfId="19320" xr:uid="{00000000-0005-0000-0000-0000C09A0000}"/>
    <cellStyle name="40% - Accent6 44 2 2 2 2 2" xfId="41584" xr:uid="{00000000-0005-0000-0000-0000C19A0000}"/>
    <cellStyle name="40% - Accent6 44 2 2 2 3" xfId="30492" xr:uid="{00000000-0005-0000-0000-0000C29A0000}"/>
    <cellStyle name="40% - Accent6 44 2 2 3" xfId="14737" xr:uid="{00000000-0005-0000-0000-0000C39A0000}"/>
    <cellStyle name="40% - Accent6 44 2 2 3 2" xfId="37002" xr:uid="{00000000-0005-0000-0000-0000C49A0000}"/>
    <cellStyle name="40% - Accent6 44 2 2 4" xfId="25910" xr:uid="{00000000-0005-0000-0000-0000C59A0000}"/>
    <cellStyle name="40% - Accent6 44 2 3" xfId="6414" xr:uid="{00000000-0005-0000-0000-0000C69A0000}"/>
    <cellStyle name="40% - Accent6 44 2 3 2" xfId="17511" xr:uid="{00000000-0005-0000-0000-0000C79A0000}"/>
    <cellStyle name="40% - Accent6 44 2 3 2 2" xfId="39775" xr:uid="{00000000-0005-0000-0000-0000C89A0000}"/>
    <cellStyle name="40% - Accent6 44 2 3 3" xfId="28683" xr:uid="{00000000-0005-0000-0000-0000C99A0000}"/>
    <cellStyle name="40% - Accent6 44 2 4" xfId="12927" xr:uid="{00000000-0005-0000-0000-0000CA9A0000}"/>
    <cellStyle name="40% - Accent6 44 2 4 2" xfId="35192" xr:uid="{00000000-0005-0000-0000-0000CB9A0000}"/>
    <cellStyle name="40% - Accent6 44 2 5" xfId="24100" xr:uid="{00000000-0005-0000-0000-0000CC9A0000}"/>
    <cellStyle name="40% - Accent6 44 3" xfId="4564" xr:uid="{00000000-0005-0000-0000-0000CD9A0000}"/>
    <cellStyle name="40% - Accent6 44 3 2" xfId="9147" xr:uid="{00000000-0005-0000-0000-0000CE9A0000}"/>
    <cellStyle name="40% - Accent6 44 3 2 2" xfId="20244" xr:uid="{00000000-0005-0000-0000-0000CF9A0000}"/>
    <cellStyle name="40% - Accent6 44 3 2 2 2" xfId="42508" xr:uid="{00000000-0005-0000-0000-0000D09A0000}"/>
    <cellStyle name="40% - Accent6 44 3 2 3" xfId="31416" xr:uid="{00000000-0005-0000-0000-0000D19A0000}"/>
    <cellStyle name="40% - Accent6 44 3 3" xfId="15661" xr:uid="{00000000-0005-0000-0000-0000D29A0000}"/>
    <cellStyle name="40% - Accent6 44 3 3 2" xfId="37926" xr:uid="{00000000-0005-0000-0000-0000D39A0000}"/>
    <cellStyle name="40% - Accent6 44 3 4" xfId="26834" xr:uid="{00000000-0005-0000-0000-0000D49A0000}"/>
    <cellStyle name="40% - Accent6 44 4" xfId="2755" xr:uid="{00000000-0005-0000-0000-0000D59A0000}"/>
    <cellStyle name="40% - Accent6 44 4 2" xfId="7338" xr:uid="{00000000-0005-0000-0000-0000D69A0000}"/>
    <cellStyle name="40% - Accent6 44 4 2 2" xfId="18435" xr:uid="{00000000-0005-0000-0000-0000D79A0000}"/>
    <cellStyle name="40% - Accent6 44 4 2 2 2" xfId="40699" xr:uid="{00000000-0005-0000-0000-0000D89A0000}"/>
    <cellStyle name="40% - Accent6 44 4 2 3" xfId="29607" xr:uid="{00000000-0005-0000-0000-0000D99A0000}"/>
    <cellStyle name="40% - Accent6 44 4 3" xfId="13852" xr:uid="{00000000-0005-0000-0000-0000DA9A0000}"/>
    <cellStyle name="40% - Accent6 44 4 3 2" xfId="36117" xr:uid="{00000000-0005-0000-0000-0000DB9A0000}"/>
    <cellStyle name="40% - Accent6 44 4 4" xfId="25025" xr:uid="{00000000-0005-0000-0000-0000DC9A0000}"/>
    <cellStyle name="40% - Accent6 44 5" xfId="5489" xr:uid="{00000000-0005-0000-0000-0000DD9A0000}"/>
    <cellStyle name="40% - Accent6 44 5 2" xfId="16586" xr:uid="{00000000-0005-0000-0000-0000DE9A0000}"/>
    <cellStyle name="40% - Accent6 44 5 2 2" xfId="38850" xr:uid="{00000000-0005-0000-0000-0000DF9A0000}"/>
    <cellStyle name="40% - Accent6 44 5 3" xfId="27758" xr:uid="{00000000-0005-0000-0000-0000E09A0000}"/>
    <cellStyle name="40% - Accent6 44 6" xfId="12001" xr:uid="{00000000-0005-0000-0000-0000E19A0000}"/>
    <cellStyle name="40% - Accent6 44 6 2" xfId="34267" xr:uid="{00000000-0005-0000-0000-0000E29A0000}"/>
    <cellStyle name="40% - Accent6 44 7" xfId="23175" xr:uid="{00000000-0005-0000-0000-0000E39A0000}"/>
    <cellStyle name="40% - Accent6 45" xfId="903" xr:uid="{00000000-0005-0000-0000-0000E49A0000}"/>
    <cellStyle name="40% - Accent6 45 2" xfId="1840" xr:uid="{00000000-0005-0000-0000-0000E59A0000}"/>
    <cellStyle name="40% - Accent6 45 2 2" xfId="3653" xr:uid="{00000000-0005-0000-0000-0000E69A0000}"/>
    <cellStyle name="40% - Accent6 45 2 2 2" xfId="8236" xr:uid="{00000000-0005-0000-0000-0000E79A0000}"/>
    <cellStyle name="40% - Accent6 45 2 2 2 2" xfId="19333" xr:uid="{00000000-0005-0000-0000-0000E89A0000}"/>
    <cellStyle name="40% - Accent6 45 2 2 2 2 2" xfId="41597" xr:uid="{00000000-0005-0000-0000-0000E99A0000}"/>
    <cellStyle name="40% - Accent6 45 2 2 2 3" xfId="30505" xr:uid="{00000000-0005-0000-0000-0000EA9A0000}"/>
    <cellStyle name="40% - Accent6 45 2 2 3" xfId="14750" xr:uid="{00000000-0005-0000-0000-0000EB9A0000}"/>
    <cellStyle name="40% - Accent6 45 2 2 3 2" xfId="37015" xr:uid="{00000000-0005-0000-0000-0000EC9A0000}"/>
    <cellStyle name="40% - Accent6 45 2 2 4" xfId="25923" xr:uid="{00000000-0005-0000-0000-0000ED9A0000}"/>
    <cellStyle name="40% - Accent6 45 2 3" xfId="6427" xr:uid="{00000000-0005-0000-0000-0000EE9A0000}"/>
    <cellStyle name="40% - Accent6 45 2 3 2" xfId="17524" xr:uid="{00000000-0005-0000-0000-0000EF9A0000}"/>
    <cellStyle name="40% - Accent6 45 2 3 2 2" xfId="39788" xr:uid="{00000000-0005-0000-0000-0000F09A0000}"/>
    <cellStyle name="40% - Accent6 45 2 3 3" xfId="28696" xr:uid="{00000000-0005-0000-0000-0000F19A0000}"/>
    <cellStyle name="40% - Accent6 45 2 4" xfId="12940" xr:uid="{00000000-0005-0000-0000-0000F29A0000}"/>
    <cellStyle name="40% - Accent6 45 2 4 2" xfId="35205" xr:uid="{00000000-0005-0000-0000-0000F39A0000}"/>
    <cellStyle name="40% - Accent6 45 2 5" xfId="24113" xr:uid="{00000000-0005-0000-0000-0000F49A0000}"/>
    <cellStyle name="40% - Accent6 45 3" xfId="4577" xr:uid="{00000000-0005-0000-0000-0000F59A0000}"/>
    <cellStyle name="40% - Accent6 45 3 2" xfId="9160" xr:uid="{00000000-0005-0000-0000-0000F69A0000}"/>
    <cellStyle name="40% - Accent6 45 3 2 2" xfId="20257" xr:uid="{00000000-0005-0000-0000-0000F79A0000}"/>
    <cellStyle name="40% - Accent6 45 3 2 2 2" xfId="42521" xr:uid="{00000000-0005-0000-0000-0000F89A0000}"/>
    <cellStyle name="40% - Accent6 45 3 2 3" xfId="31429" xr:uid="{00000000-0005-0000-0000-0000F99A0000}"/>
    <cellStyle name="40% - Accent6 45 3 3" xfId="15674" xr:uid="{00000000-0005-0000-0000-0000FA9A0000}"/>
    <cellStyle name="40% - Accent6 45 3 3 2" xfId="37939" xr:uid="{00000000-0005-0000-0000-0000FB9A0000}"/>
    <cellStyle name="40% - Accent6 45 3 4" xfId="26847" xr:uid="{00000000-0005-0000-0000-0000FC9A0000}"/>
    <cellStyle name="40% - Accent6 45 4" xfId="2768" xr:uid="{00000000-0005-0000-0000-0000FD9A0000}"/>
    <cellStyle name="40% - Accent6 45 4 2" xfId="7351" xr:uid="{00000000-0005-0000-0000-0000FE9A0000}"/>
    <cellStyle name="40% - Accent6 45 4 2 2" xfId="18448" xr:uid="{00000000-0005-0000-0000-0000FF9A0000}"/>
    <cellStyle name="40% - Accent6 45 4 2 2 2" xfId="40712" xr:uid="{00000000-0005-0000-0000-0000009B0000}"/>
    <cellStyle name="40% - Accent6 45 4 2 3" xfId="29620" xr:uid="{00000000-0005-0000-0000-0000019B0000}"/>
    <cellStyle name="40% - Accent6 45 4 3" xfId="13865" xr:uid="{00000000-0005-0000-0000-0000029B0000}"/>
    <cellStyle name="40% - Accent6 45 4 3 2" xfId="36130" xr:uid="{00000000-0005-0000-0000-0000039B0000}"/>
    <cellStyle name="40% - Accent6 45 4 4" xfId="25038" xr:uid="{00000000-0005-0000-0000-0000049B0000}"/>
    <cellStyle name="40% - Accent6 45 5" xfId="5502" xr:uid="{00000000-0005-0000-0000-0000059B0000}"/>
    <cellStyle name="40% - Accent6 45 5 2" xfId="16599" xr:uid="{00000000-0005-0000-0000-0000069B0000}"/>
    <cellStyle name="40% - Accent6 45 5 2 2" xfId="38863" xr:uid="{00000000-0005-0000-0000-0000079B0000}"/>
    <cellStyle name="40% - Accent6 45 5 3" xfId="27771" xr:uid="{00000000-0005-0000-0000-0000089B0000}"/>
    <cellStyle name="40% - Accent6 45 6" xfId="12014" xr:uid="{00000000-0005-0000-0000-0000099B0000}"/>
    <cellStyle name="40% - Accent6 45 6 2" xfId="34280" xr:uid="{00000000-0005-0000-0000-00000A9B0000}"/>
    <cellStyle name="40% - Accent6 45 7" xfId="23188" xr:uid="{00000000-0005-0000-0000-00000B9B0000}"/>
    <cellStyle name="40% - Accent6 46" xfId="917" xr:uid="{00000000-0005-0000-0000-00000C9B0000}"/>
    <cellStyle name="40% - Accent6 46 2" xfId="1854" xr:uid="{00000000-0005-0000-0000-00000D9B0000}"/>
    <cellStyle name="40% - Accent6 46 2 2" xfId="3666" xr:uid="{00000000-0005-0000-0000-00000E9B0000}"/>
    <cellStyle name="40% - Accent6 46 2 2 2" xfId="8249" xr:uid="{00000000-0005-0000-0000-00000F9B0000}"/>
    <cellStyle name="40% - Accent6 46 2 2 2 2" xfId="19346" xr:uid="{00000000-0005-0000-0000-0000109B0000}"/>
    <cellStyle name="40% - Accent6 46 2 2 2 2 2" xfId="41610" xr:uid="{00000000-0005-0000-0000-0000119B0000}"/>
    <cellStyle name="40% - Accent6 46 2 2 2 3" xfId="30518" xr:uid="{00000000-0005-0000-0000-0000129B0000}"/>
    <cellStyle name="40% - Accent6 46 2 2 3" xfId="14763" xr:uid="{00000000-0005-0000-0000-0000139B0000}"/>
    <cellStyle name="40% - Accent6 46 2 2 3 2" xfId="37028" xr:uid="{00000000-0005-0000-0000-0000149B0000}"/>
    <cellStyle name="40% - Accent6 46 2 2 4" xfId="25936" xr:uid="{00000000-0005-0000-0000-0000159B0000}"/>
    <cellStyle name="40% - Accent6 46 2 3" xfId="6440" xr:uid="{00000000-0005-0000-0000-0000169B0000}"/>
    <cellStyle name="40% - Accent6 46 2 3 2" xfId="17537" xr:uid="{00000000-0005-0000-0000-0000179B0000}"/>
    <cellStyle name="40% - Accent6 46 2 3 2 2" xfId="39801" xr:uid="{00000000-0005-0000-0000-0000189B0000}"/>
    <cellStyle name="40% - Accent6 46 2 3 3" xfId="28709" xr:uid="{00000000-0005-0000-0000-0000199B0000}"/>
    <cellStyle name="40% - Accent6 46 2 4" xfId="12953" xr:uid="{00000000-0005-0000-0000-00001A9B0000}"/>
    <cellStyle name="40% - Accent6 46 2 4 2" xfId="35218" xr:uid="{00000000-0005-0000-0000-00001B9B0000}"/>
    <cellStyle name="40% - Accent6 46 2 5" xfId="24126" xr:uid="{00000000-0005-0000-0000-00001C9B0000}"/>
    <cellStyle name="40% - Accent6 46 3" xfId="4590" xr:uid="{00000000-0005-0000-0000-00001D9B0000}"/>
    <cellStyle name="40% - Accent6 46 3 2" xfId="9173" xr:uid="{00000000-0005-0000-0000-00001E9B0000}"/>
    <cellStyle name="40% - Accent6 46 3 2 2" xfId="20270" xr:uid="{00000000-0005-0000-0000-00001F9B0000}"/>
    <cellStyle name="40% - Accent6 46 3 2 2 2" xfId="42534" xr:uid="{00000000-0005-0000-0000-0000209B0000}"/>
    <cellStyle name="40% - Accent6 46 3 2 3" xfId="31442" xr:uid="{00000000-0005-0000-0000-0000219B0000}"/>
    <cellStyle name="40% - Accent6 46 3 3" xfId="15687" xr:uid="{00000000-0005-0000-0000-0000229B0000}"/>
    <cellStyle name="40% - Accent6 46 3 3 2" xfId="37952" xr:uid="{00000000-0005-0000-0000-0000239B0000}"/>
    <cellStyle name="40% - Accent6 46 3 4" xfId="26860" xr:uid="{00000000-0005-0000-0000-0000249B0000}"/>
    <cellStyle name="40% - Accent6 46 4" xfId="2781" xr:uid="{00000000-0005-0000-0000-0000259B0000}"/>
    <cellStyle name="40% - Accent6 46 4 2" xfId="7364" xr:uid="{00000000-0005-0000-0000-0000269B0000}"/>
    <cellStyle name="40% - Accent6 46 4 2 2" xfId="18461" xr:uid="{00000000-0005-0000-0000-0000279B0000}"/>
    <cellStyle name="40% - Accent6 46 4 2 2 2" xfId="40725" xr:uid="{00000000-0005-0000-0000-0000289B0000}"/>
    <cellStyle name="40% - Accent6 46 4 2 3" xfId="29633" xr:uid="{00000000-0005-0000-0000-0000299B0000}"/>
    <cellStyle name="40% - Accent6 46 4 3" xfId="13878" xr:uid="{00000000-0005-0000-0000-00002A9B0000}"/>
    <cellStyle name="40% - Accent6 46 4 3 2" xfId="36143" xr:uid="{00000000-0005-0000-0000-00002B9B0000}"/>
    <cellStyle name="40% - Accent6 46 4 4" xfId="25051" xr:uid="{00000000-0005-0000-0000-00002C9B0000}"/>
    <cellStyle name="40% - Accent6 46 5" xfId="5515" xr:uid="{00000000-0005-0000-0000-00002D9B0000}"/>
    <cellStyle name="40% - Accent6 46 5 2" xfId="16612" xr:uid="{00000000-0005-0000-0000-00002E9B0000}"/>
    <cellStyle name="40% - Accent6 46 5 2 2" xfId="38876" xr:uid="{00000000-0005-0000-0000-00002F9B0000}"/>
    <cellStyle name="40% - Accent6 46 5 3" xfId="27784" xr:uid="{00000000-0005-0000-0000-0000309B0000}"/>
    <cellStyle name="40% - Accent6 46 6" xfId="12027" xr:uid="{00000000-0005-0000-0000-0000319B0000}"/>
    <cellStyle name="40% - Accent6 46 6 2" xfId="34293" xr:uid="{00000000-0005-0000-0000-0000329B0000}"/>
    <cellStyle name="40% - Accent6 46 7" xfId="23201" xr:uid="{00000000-0005-0000-0000-0000339B0000}"/>
    <cellStyle name="40% - Accent6 47" xfId="930" xr:uid="{00000000-0005-0000-0000-0000349B0000}"/>
    <cellStyle name="40% - Accent6 47 2" xfId="1867" xr:uid="{00000000-0005-0000-0000-0000359B0000}"/>
    <cellStyle name="40% - Accent6 47 2 2" xfId="3679" xr:uid="{00000000-0005-0000-0000-0000369B0000}"/>
    <cellStyle name="40% - Accent6 47 2 2 2" xfId="8262" xr:uid="{00000000-0005-0000-0000-0000379B0000}"/>
    <cellStyle name="40% - Accent6 47 2 2 2 2" xfId="19359" xr:uid="{00000000-0005-0000-0000-0000389B0000}"/>
    <cellStyle name="40% - Accent6 47 2 2 2 2 2" xfId="41623" xr:uid="{00000000-0005-0000-0000-0000399B0000}"/>
    <cellStyle name="40% - Accent6 47 2 2 2 3" xfId="30531" xr:uid="{00000000-0005-0000-0000-00003A9B0000}"/>
    <cellStyle name="40% - Accent6 47 2 2 3" xfId="14776" xr:uid="{00000000-0005-0000-0000-00003B9B0000}"/>
    <cellStyle name="40% - Accent6 47 2 2 3 2" xfId="37041" xr:uid="{00000000-0005-0000-0000-00003C9B0000}"/>
    <cellStyle name="40% - Accent6 47 2 2 4" xfId="25949" xr:uid="{00000000-0005-0000-0000-00003D9B0000}"/>
    <cellStyle name="40% - Accent6 47 2 3" xfId="6453" xr:uid="{00000000-0005-0000-0000-00003E9B0000}"/>
    <cellStyle name="40% - Accent6 47 2 3 2" xfId="17550" xr:uid="{00000000-0005-0000-0000-00003F9B0000}"/>
    <cellStyle name="40% - Accent6 47 2 3 2 2" xfId="39814" xr:uid="{00000000-0005-0000-0000-0000409B0000}"/>
    <cellStyle name="40% - Accent6 47 2 3 3" xfId="28722" xr:uid="{00000000-0005-0000-0000-0000419B0000}"/>
    <cellStyle name="40% - Accent6 47 2 4" xfId="12966" xr:uid="{00000000-0005-0000-0000-0000429B0000}"/>
    <cellStyle name="40% - Accent6 47 2 4 2" xfId="35231" xr:uid="{00000000-0005-0000-0000-0000439B0000}"/>
    <cellStyle name="40% - Accent6 47 2 5" xfId="24139" xr:uid="{00000000-0005-0000-0000-0000449B0000}"/>
    <cellStyle name="40% - Accent6 47 3" xfId="4603" xr:uid="{00000000-0005-0000-0000-0000459B0000}"/>
    <cellStyle name="40% - Accent6 47 3 2" xfId="9186" xr:uid="{00000000-0005-0000-0000-0000469B0000}"/>
    <cellStyle name="40% - Accent6 47 3 2 2" xfId="20283" xr:uid="{00000000-0005-0000-0000-0000479B0000}"/>
    <cellStyle name="40% - Accent6 47 3 2 2 2" xfId="42547" xr:uid="{00000000-0005-0000-0000-0000489B0000}"/>
    <cellStyle name="40% - Accent6 47 3 2 3" xfId="31455" xr:uid="{00000000-0005-0000-0000-0000499B0000}"/>
    <cellStyle name="40% - Accent6 47 3 3" xfId="15700" xr:uid="{00000000-0005-0000-0000-00004A9B0000}"/>
    <cellStyle name="40% - Accent6 47 3 3 2" xfId="37965" xr:uid="{00000000-0005-0000-0000-00004B9B0000}"/>
    <cellStyle name="40% - Accent6 47 3 4" xfId="26873" xr:uid="{00000000-0005-0000-0000-00004C9B0000}"/>
    <cellStyle name="40% - Accent6 47 4" xfId="2794" xr:uid="{00000000-0005-0000-0000-00004D9B0000}"/>
    <cellStyle name="40% - Accent6 47 4 2" xfId="7377" xr:uid="{00000000-0005-0000-0000-00004E9B0000}"/>
    <cellStyle name="40% - Accent6 47 4 2 2" xfId="18474" xr:uid="{00000000-0005-0000-0000-00004F9B0000}"/>
    <cellStyle name="40% - Accent6 47 4 2 2 2" xfId="40738" xr:uid="{00000000-0005-0000-0000-0000509B0000}"/>
    <cellStyle name="40% - Accent6 47 4 2 3" xfId="29646" xr:uid="{00000000-0005-0000-0000-0000519B0000}"/>
    <cellStyle name="40% - Accent6 47 4 3" xfId="13891" xr:uid="{00000000-0005-0000-0000-0000529B0000}"/>
    <cellStyle name="40% - Accent6 47 4 3 2" xfId="36156" xr:uid="{00000000-0005-0000-0000-0000539B0000}"/>
    <cellStyle name="40% - Accent6 47 4 4" xfId="25064" xr:uid="{00000000-0005-0000-0000-0000549B0000}"/>
    <cellStyle name="40% - Accent6 47 5" xfId="5528" xr:uid="{00000000-0005-0000-0000-0000559B0000}"/>
    <cellStyle name="40% - Accent6 47 5 2" xfId="16625" xr:uid="{00000000-0005-0000-0000-0000569B0000}"/>
    <cellStyle name="40% - Accent6 47 5 2 2" xfId="38889" xr:uid="{00000000-0005-0000-0000-0000579B0000}"/>
    <cellStyle name="40% - Accent6 47 5 3" xfId="27797" xr:uid="{00000000-0005-0000-0000-0000589B0000}"/>
    <cellStyle name="40% - Accent6 47 6" xfId="12040" xr:uid="{00000000-0005-0000-0000-0000599B0000}"/>
    <cellStyle name="40% - Accent6 47 6 2" xfId="34306" xr:uid="{00000000-0005-0000-0000-00005A9B0000}"/>
    <cellStyle name="40% - Accent6 47 7" xfId="23214" xr:uid="{00000000-0005-0000-0000-00005B9B0000}"/>
    <cellStyle name="40% - Accent6 48" xfId="943" xr:uid="{00000000-0005-0000-0000-00005C9B0000}"/>
    <cellStyle name="40% - Accent6 48 2" xfId="1880" xr:uid="{00000000-0005-0000-0000-00005D9B0000}"/>
    <cellStyle name="40% - Accent6 48 2 2" xfId="3692" xr:uid="{00000000-0005-0000-0000-00005E9B0000}"/>
    <cellStyle name="40% - Accent6 48 2 2 2" xfId="8275" xr:uid="{00000000-0005-0000-0000-00005F9B0000}"/>
    <cellStyle name="40% - Accent6 48 2 2 2 2" xfId="19372" xr:uid="{00000000-0005-0000-0000-0000609B0000}"/>
    <cellStyle name="40% - Accent6 48 2 2 2 2 2" xfId="41636" xr:uid="{00000000-0005-0000-0000-0000619B0000}"/>
    <cellStyle name="40% - Accent6 48 2 2 2 3" xfId="30544" xr:uid="{00000000-0005-0000-0000-0000629B0000}"/>
    <cellStyle name="40% - Accent6 48 2 2 3" xfId="14789" xr:uid="{00000000-0005-0000-0000-0000639B0000}"/>
    <cellStyle name="40% - Accent6 48 2 2 3 2" xfId="37054" xr:uid="{00000000-0005-0000-0000-0000649B0000}"/>
    <cellStyle name="40% - Accent6 48 2 2 4" xfId="25962" xr:uid="{00000000-0005-0000-0000-0000659B0000}"/>
    <cellStyle name="40% - Accent6 48 2 3" xfId="6466" xr:uid="{00000000-0005-0000-0000-0000669B0000}"/>
    <cellStyle name="40% - Accent6 48 2 3 2" xfId="17563" xr:uid="{00000000-0005-0000-0000-0000679B0000}"/>
    <cellStyle name="40% - Accent6 48 2 3 2 2" xfId="39827" xr:uid="{00000000-0005-0000-0000-0000689B0000}"/>
    <cellStyle name="40% - Accent6 48 2 3 3" xfId="28735" xr:uid="{00000000-0005-0000-0000-0000699B0000}"/>
    <cellStyle name="40% - Accent6 48 2 4" xfId="12979" xr:uid="{00000000-0005-0000-0000-00006A9B0000}"/>
    <cellStyle name="40% - Accent6 48 2 4 2" xfId="35244" xr:uid="{00000000-0005-0000-0000-00006B9B0000}"/>
    <cellStyle name="40% - Accent6 48 2 5" xfId="24152" xr:uid="{00000000-0005-0000-0000-00006C9B0000}"/>
    <cellStyle name="40% - Accent6 48 3" xfId="4616" xr:uid="{00000000-0005-0000-0000-00006D9B0000}"/>
    <cellStyle name="40% - Accent6 48 3 2" xfId="9199" xr:uid="{00000000-0005-0000-0000-00006E9B0000}"/>
    <cellStyle name="40% - Accent6 48 3 2 2" xfId="20296" xr:uid="{00000000-0005-0000-0000-00006F9B0000}"/>
    <cellStyle name="40% - Accent6 48 3 2 2 2" xfId="42560" xr:uid="{00000000-0005-0000-0000-0000709B0000}"/>
    <cellStyle name="40% - Accent6 48 3 2 3" xfId="31468" xr:uid="{00000000-0005-0000-0000-0000719B0000}"/>
    <cellStyle name="40% - Accent6 48 3 3" xfId="15713" xr:uid="{00000000-0005-0000-0000-0000729B0000}"/>
    <cellStyle name="40% - Accent6 48 3 3 2" xfId="37978" xr:uid="{00000000-0005-0000-0000-0000739B0000}"/>
    <cellStyle name="40% - Accent6 48 3 4" xfId="26886" xr:uid="{00000000-0005-0000-0000-0000749B0000}"/>
    <cellStyle name="40% - Accent6 48 4" xfId="2807" xr:uid="{00000000-0005-0000-0000-0000759B0000}"/>
    <cellStyle name="40% - Accent6 48 4 2" xfId="7390" xr:uid="{00000000-0005-0000-0000-0000769B0000}"/>
    <cellStyle name="40% - Accent6 48 4 2 2" xfId="18487" xr:uid="{00000000-0005-0000-0000-0000779B0000}"/>
    <cellStyle name="40% - Accent6 48 4 2 2 2" xfId="40751" xr:uid="{00000000-0005-0000-0000-0000789B0000}"/>
    <cellStyle name="40% - Accent6 48 4 2 3" xfId="29659" xr:uid="{00000000-0005-0000-0000-0000799B0000}"/>
    <cellStyle name="40% - Accent6 48 4 3" xfId="13904" xr:uid="{00000000-0005-0000-0000-00007A9B0000}"/>
    <cellStyle name="40% - Accent6 48 4 3 2" xfId="36169" xr:uid="{00000000-0005-0000-0000-00007B9B0000}"/>
    <cellStyle name="40% - Accent6 48 4 4" xfId="25077" xr:uid="{00000000-0005-0000-0000-00007C9B0000}"/>
    <cellStyle name="40% - Accent6 48 5" xfId="5541" xr:uid="{00000000-0005-0000-0000-00007D9B0000}"/>
    <cellStyle name="40% - Accent6 48 5 2" xfId="16638" xr:uid="{00000000-0005-0000-0000-00007E9B0000}"/>
    <cellStyle name="40% - Accent6 48 5 2 2" xfId="38902" xr:uid="{00000000-0005-0000-0000-00007F9B0000}"/>
    <cellStyle name="40% - Accent6 48 5 3" xfId="27810" xr:uid="{00000000-0005-0000-0000-0000809B0000}"/>
    <cellStyle name="40% - Accent6 48 6" xfId="12053" xr:uid="{00000000-0005-0000-0000-0000819B0000}"/>
    <cellStyle name="40% - Accent6 48 6 2" xfId="34319" xr:uid="{00000000-0005-0000-0000-0000829B0000}"/>
    <cellStyle name="40% - Accent6 48 7" xfId="23227" xr:uid="{00000000-0005-0000-0000-0000839B0000}"/>
    <cellStyle name="40% - Accent6 49" xfId="956" xr:uid="{00000000-0005-0000-0000-0000849B0000}"/>
    <cellStyle name="40% - Accent6 49 2" xfId="1893" xr:uid="{00000000-0005-0000-0000-0000859B0000}"/>
    <cellStyle name="40% - Accent6 49 2 2" xfId="3705" xr:uid="{00000000-0005-0000-0000-0000869B0000}"/>
    <cellStyle name="40% - Accent6 49 2 2 2" xfId="8288" xr:uid="{00000000-0005-0000-0000-0000879B0000}"/>
    <cellStyle name="40% - Accent6 49 2 2 2 2" xfId="19385" xr:uid="{00000000-0005-0000-0000-0000889B0000}"/>
    <cellStyle name="40% - Accent6 49 2 2 2 2 2" xfId="41649" xr:uid="{00000000-0005-0000-0000-0000899B0000}"/>
    <cellStyle name="40% - Accent6 49 2 2 2 3" xfId="30557" xr:uid="{00000000-0005-0000-0000-00008A9B0000}"/>
    <cellStyle name="40% - Accent6 49 2 2 3" xfId="14802" xr:uid="{00000000-0005-0000-0000-00008B9B0000}"/>
    <cellStyle name="40% - Accent6 49 2 2 3 2" xfId="37067" xr:uid="{00000000-0005-0000-0000-00008C9B0000}"/>
    <cellStyle name="40% - Accent6 49 2 2 4" xfId="25975" xr:uid="{00000000-0005-0000-0000-00008D9B0000}"/>
    <cellStyle name="40% - Accent6 49 2 3" xfId="6479" xr:uid="{00000000-0005-0000-0000-00008E9B0000}"/>
    <cellStyle name="40% - Accent6 49 2 3 2" xfId="17576" xr:uid="{00000000-0005-0000-0000-00008F9B0000}"/>
    <cellStyle name="40% - Accent6 49 2 3 2 2" xfId="39840" xr:uid="{00000000-0005-0000-0000-0000909B0000}"/>
    <cellStyle name="40% - Accent6 49 2 3 3" xfId="28748" xr:uid="{00000000-0005-0000-0000-0000919B0000}"/>
    <cellStyle name="40% - Accent6 49 2 4" xfId="12992" xr:uid="{00000000-0005-0000-0000-0000929B0000}"/>
    <cellStyle name="40% - Accent6 49 2 4 2" xfId="35257" xr:uid="{00000000-0005-0000-0000-0000939B0000}"/>
    <cellStyle name="40% - Accent6 49 2 5" xfId="24165" xr:uid="{00000000-0005-0000-0000-0000949B0000}"/>
    <cellStyle name="40% - Accent6 49 3" xfId="4629" xr:uid="{00000000-0005-0000-0000-0000959B0000}"/>
    <cellStyle name="40% - Accent6 49 3 2" xfId="9212" xr:uid="{00000000-0005-0000-0000-0000969B0000}"/>
    <cellStyle name="40% - Accent6 49 3 2 2" xfId="20309" xr:uid="{00000000-0005-0000-0000-0000979B0000}"/>
    <cellStyle name="40% - Accent6 49 3 2 2 2" xfId="42573" xr:uid="{00000000-0005-0000-0000-0000989B0000}"/>
    <cellStyle name="40% - Accent6 49 3 2 3" xfId="31481" xr:uid="{00000000-0005-0000-0000-0000999B0000}"/>
    <cellStyle name="40% - Accent6 49 3 3" xfId="15726" xr:uid="{00000000-0005-0000-0000-00009A9B0000}"/>
    <cellStyle name="40% - Accent6 49 3 3 2" xfId="37991" xr:uid="{00000000-0005-0000-0000-00009B9B0000}"/>
    <cellStyle name="40% - Accent6 49 3 4" xfId="26899" xr:uid="{00000000-0005-0000-0000-00009C9B0000}"/>
    <cellStyle name="40% - Accent6 49 4" xfId="2820" xr:uid="{00000000-0005-0000-0000-00009D9B0000}"/>
    <cellStyle name="40% - Accent6 49 4 2" xfId="7403" xr:uid="{00000000-0005-0000-0000-00009E9B0000}"/>
    <cellStyle name="40% - Accent6 49 4 2 2" xfId="18500" xr:uid="{00000000-0005-0000-0000-00009F9B0000}"/>
    <cellStyle name="40% - Accent6 49 4 2 2 2" xfId="40764" xr:uid="{00000000-0005-0000-0000-0000A09B0000}"/>
    <cellStyle name="40% - Accent6 49 4 2 3" xfId="29672" xr:uid="{00000000-0005-0000-0000-0000A19B0000}"/>
    <cellStyle name="40% - Accent6 49 4 3" xfId="13917" xr:uid="{00000000-0005-0000-0000-0000A29B0000}"/>
    <cellStyle name="40% - Accent6 49 4 3 2" xfId="36182" xr:uid="{00000000-0005-0000-0000-0000A39B0000}"/>
    <cellStyle name="40% - Accent6 49 4 4" xfId="25090" xr:uid="{00000000-0005-0000-0000-0000A49B0000}"/>
    <cellStyle name="40% - Accent6 49 5" xfId="5554" xr:uid="{00000000-0005-0000-0000-0000A59B0000}"/>
    <cellStyle name="40% - Accent6 49 5 2" xfId="16651" xr:uid="{00000000-0005-0000-0000-0000A69B0000}"/>
    <cellStyle name="40% - Accent6 49 5 2 2" xfId="38915" xr:uid="{00000000-0005-0000-0000-0000A79B0000}"/>
    <cellStyle name="40% - Accent6 49 5 3" xfId="27823" xr:uid="{00000000-0005-0000-0000-0000A89B0000}"/>
    <cellStyle name="40% - Accent6 49 6" xfId="12066" xr:uid="{00000000-0005-0000-0000-0000A99B0000}"/>
    <cellStyle name="40% - Accent6 49 6 2" xfId="34332" xr:uid="{00000000-0005-0000-0000-0000AA9B0000}"/>
    <cellStyle name="40% - Accent6 49 7" xfId="23240" xr:uid="{00000000-0005-0000-0000-0000AB9B0000}"/>
    <cellStyle name="40% - Accent6 5" xfId="136" xr:uid="{00000000-0005-0000-0000-0000AC9B0000}"/>
    <cellStyle name="40% - Accent6 5 2" xfId="1314" xr:uid="{00000000-0005-0000-0000-0000AD9B0000}"/>
    <cellStyle name="40% - Accent6 5 2 2" xfId="3133" xr:uid="{00000000-0005-0000-0000-0000AE9B0000}"/>
    <cellStyle name="40% - Accent6 5 2 2 2" xfId="7716" xr:uid="{00000000-0005-0000-0000-0000AF9B0000}"/>
    <cellStyle name="40% - Accent6 5 2 2 2 2" xfId="18813" xr:uid="{00000000-0005-0000-0000-0000B09B0000}"/>
    <cellStyle name="40% - Accent6 5 2 2 2 2 2" xfId="41077" xr:uid="{00000000-0005-0000-0000-0000B19B0000}"/>
    <cellStyle name="40% - Accent6 5 2 2 2 3" xfId="29985" xr:uid="{00000000-0005-0000-0000-0000B29B0000}"/>
    <cellStyle name="40% - Accent6 5 2 2 3" xfId="14230" xr:uid="{00000000-0005-0000-0000-0000B39B0000}"/>
    <cellStyle name="40% - Accent6 5 2 2 3 2" xfId="36495" xr:uid="{00000000-0005-0000-0000-0000B49B0000}"/>
    <cellStyle name="40% - Accent6 5 2 2 4" xfId="25403" xr:uid="{00000000-0005-0000-0000-0000B59B0000}"/>
    <cellStyle name="40% - Accent6 5 2 3" xfId="5907" xr:uid="{00000000-0005-0000-0000-0000B69B0000}"/>
    <cellStyle name="40% - Accent6 5 2 3 2" xfId="17004" xr:uid="{00000000-0005-0000-0000-0000B79B0000}"/>
    <cellStyle name="40% - Accent6 5 2 3 2 2" xfId="39268" xr:uid="{00000000-0005-0000-0000-0000B89B0000}"/>
    <cellStyle name="40% - Accent6 5 2 3 3" xfId="28176" xr:uid="{00000000-0005-0000-0000-0000B99B0000}"/>
    <cellStyle name="40% - Accent6 5 2 4" xfId="12420" xr:uid="{00000000-0005-0000-0000-0000BA9B0000}"/>
    <cellStyle name="40% - Accent6 5 2 4 2" xfId="34685" xr:uid="{00000000-0005-0000-0000-0000BB9B0000}"/>
    <cellStyle name="40% - Accent6 5 2 5" xfId="23593" xr:uid="{00000000-0005-0000-0000-0000BC9B0000}"/>
    <cellStyle name="40% - Accent6 5 3" xfId="4057" xr:uid="{00000000-0005-0000-0000-0000BD9B0000}"/>
    <cellStyle name="40% - Accent6 5 3 2" xfId="8640" xr:uid="{00000000-0005-0000-0000-0000BE9B0000}"/>
    <cellStyle name="40% - Accent6 5 3 2 2" xfId="19737" xr:uid="{00000000-0005-0000-0000-0000BF9B0000}"/>
    <cellStyle name="40% - Accent6 5 3 2 2 2" xfId="42001" xr:uid="{00000000-0005-0000-0000-0000C09B0000}"/>
    <cellStyle name="40% - Accent6 5 3 2 3" xfId="30909" xr:uid="{00000000-0005-0000-0000-0000C19B0000}"/>
    <cellStyle name="40% - Accent6 5 3 3" xfId="15154" xr:uid="{00000000-0005-0000-0000-0000C29B0000}"/>
    <cellStyle name="40% - Accent6 5 3 3 2" xfId="37419" xr:uid="{00000000-0005-0000-0000-0000C39B0000}"/>
    <cellStyle name="40% - Accent6 5 3 4" xfId="26327" xr:uid="{00000000-0005-0000-0000-0000C49B0000}"/>
    <cellStyle name="40% - Accent6 5 4" xfId="2248" xr:uid="{00000000-0005-0000-0000-0000C59B0000}"/>
    <cellStyle name="40% - Accent6 5 4 2" xfId="6831" xr:uid="{00000000-0005-0000-0000-0000C69B0000}"/>
    <cellStyle name="40% - Accent6 5 4 2 2" xfId="17928" xr:uid="{00000000-0005-0000-0000-0000C79B0000}"/>
    <cellStyle name="40% - Accent6 5 4 2 2 2" xfId="40192" xr:uid="{00000000-0005-0000-0000-0000C89B0000}"/>
    <cellStyle name="40% - Accent6 5 4 2 3" xfId="29100" xr:uid="{00000000-0005-0000-0000-0000C99B0000}"/>
    <cellStyle name="40% - Accent6 5 4 3" xfId="13345" xr:uid="{00000000-0005-0000-0000-0000CA9B0000}"/>
    <cellStyle name="40% - Accent6 5 4 3 2" xfId="35610" xr:uid="{00000000-0005-0000-0000-0000CB9B0000}"/>
    <cellStyle name="40% - Accent6 5 4 4" xfId="24518" xr:uid="{00000000-0005-0000-0000-0000CC9B0000}"/>
    <cellStyle name="40% - Accent6 5 5" xfId="4982" xr:uid="{00000000-0005-0000-0000-0000CD9B0000}"/>
    <cellStyle name="40% - Accent6 5 5 2" xfId="16079" xr:uid="{00000000-0005-0000-0000-0000CE9B0000}"/>
    <cellStyle name="40% - Accent6 5 5 2 2" xfId="38343" xr:uid="{00000000-0005-0000-0000-0000CF9B0000}"/>
    <cellStyle name="40% - Accent6 5 5 3" xfId="27251" xr:uid="{00000000-0005-0000-0000-0000D09B0000}"/>
    <cellStyle name="40% - Accent6 5 6" xfId="390" xr:uid="{00000000-0005-0000-0000-0000D19B0000}"/>
    <cellStyle name="40% - Accent6 5 6 2" xfId="11507" xr:uid="{00000000-0005-0000-0000-0000D29B0000}"/>
    <cellStyle name="40% - Accent6 5 6 2 2" xfId="33773" xr:uid="{00000000-0005-0000-0000-0000D39B0000}"/>
    <cellStyle name="40% - Accent6 5 6 3" xfId="22681" xr:uid="{00000000-0005-0000-0000-0000D49B0000}"/>
    <cellStyle name="40% - Accent6 5 7" xfId="11258" xr:uid="{00000000-0005-0000-0000-0000D59B0000}"/>
    <cellStyle name="40% - Accent6 5 7 2" xfId="33524" xr:uid="{00000000-0005-0000-0000-0000D69B0000}"/>
    <cellStyle name="40% - Accent6 5 8" xfId="22432" xr:uid="{00000000-0005-0000-0000-0000D79B0000}"/>
    <cellStyle name="40% - Accent6 50" xfId="969" xr:uid="{00000000-0005-0000-0000-0000D89B0000}"/>
    <cellStyle name="40% - Accent6 50 2" xfId="1906" xr:uid="{00000000-0005-0000-0000-0000D99B0000}"/>
    <cellStyle name="40% - Accent6 50 2 2" xfId="3718" xr:uid="{00000000-0005-0000-0000-0000DA9B0000}"/>
    <cellStyle name="40% - Accent6 50 2 2 2" xfId="8301" xr:uid="{00000000-0005-0000-0000-0000DB9B0000}"/>
    <cellStyle name="40% - Accent6 50 2 2 2 2" xfId="19398" xr:uid="{00000000-0005-0000-0000-0000DC9B0000}"/>
    <cellStyle name="40% - Accent6 50 2 2 2 2 2" xfId="41662" xr:uid="{00000000-0005-0000-0000-0000DD9B0000}"/>
    <cellStyle name="40% - Accent6 50 2 2 2 3" xfId="30570" xr:uid="{00000000-0005-0000-0000-0000DE9B0000}"/>
    <cellStyle name="40% - Accent6 50 2 2 3" xfId="14815" xr:uid="{00000000-0005-0000-0000-0000DF9B0000}"/>
    <cellStyle name="40% - Accent6 50 2 2 3 2" xfId="37080" xr:uid="{00000000-0005-0000-0000-0000E09B0000}"/>
    <cellStyle name="40% - Accent6 50 2 2 4" xfId="25988" xr:uid="{00000000-0005-0000-0000-0000E19B0000}"/>
    <cellStyle name="40% - Accent6 50 2 3" xfId="6492" xr:uid="{00000000-0005-0000-0000-0000E29B0000}"/>
    <cellStyle name="40% - Accent6 50 2 3 2" xfId="17589" xr:uid="{00000000-0005-0000-0000-0000E39B0000}"/>
    <cellStyle name="40% - Accent6 50 2 3 2 2" xfId="39853" xr:uid="{00000000-0005-0000-0000-0000E49B0000}"/>
    <cellStyle name="40% - Accent6 50 2 3 3" xfId="28761" xr:uid="{00000000-0005-0000-0000-0000E59B0000}"/>
    <cellStyle name="40% - Accent6 50 2 4" xfId="13005" xr:uid="{00000000-0005-0000-0000-0000E69B0000}"/>
    <cellStyle name="40% - Accent6 50 2 4 2" xfId="35270" xr:uid="{00000000-0005-0000-0000-0000E79B0000}"/>
    <cellStyle name="40% - Accent6 50 2 5" xfId="24178" xr:uid="{00000000-0005-0000-0000-0000E89B0000}"/>
    <cellStyle name="40% - Accent6 50 3" xfId="4642" xr:uid="{00000000-0005-0000-0000-0000E99B0000}"/>
    <cellStyle name="40% - Accent6 50 3 2" xfId="9225" xr:uid="{00000000-0005-0000-0000-0000EA9B0000}"/>
    <cellStyle name="40% - Accent6 50 3 2 2" xfId="20322" xr:uid="{00000000-0005-0000-0000-0000EB9B0000}"/>
    <cellStyle name="40% - Accent6 50 3 2 2 2" xfId="42586" xr:uid="{00000000-0005-0000-0000-0000EC9B0000}"/>
    <cellStyle name="40% - Accent6 50 3 2 3" xfId="31494" xr:uid="{00000000-0005-0000-0000-0000ED9B0000}"/>
    <cellStyle name="40% - Accent6 50 3 3" xfId="15739" xr:uid="{00000000-0005-0000-0000-0000EE9B0000}"/>
    <cellStyle name="40% - Accent6 50 3 3 2" xfId="38004" xr:uid="{00000000-0005-0000-0000-0000EF9B0000}"/>
    <cellStyle name="40% - Accent6 50 3 4" xfId="26912" xr:uid="{00000000-0005-0000-0000-0000F09B0000}"/>
    <cellStyle name="40% - Accent6 50 4" xfId="2833" xr:uid="{00000000-0005-0000-0000-0000F19B0000}"/>
    <cellStyle name="40% - Accent6 50 4 2" xfId="7416" xr:uid="{00000000-0005-0000-0000-0000F29B0000}"/>
    <cellStyle name="40% - Accent6 50 4 2 2" xfId="18513" xr:uid="{00000000-0005-0000-0000-0000F39B0000}"/>
    <cellStyle name="40% - Accent6 50 4 2 2 2" xfId="40777" xr:uid="{00000000-0005-0000-0000-0000F49B0000}"/>
    <cellStyle name="40% - Accent6 50 4 2 3" xfId="29685" xr:uid="{00000000-0005-0000-0000-0000F59B0000}"/>
    <cellStyle name="40% - Accent6 50 4 3" xfId="13930" xr:uid="{00000000-0005-0000-0000-0000F69B0000}"/>
    <cellStyle name="40% - Accent6 50 4 3 2" xfId="36195" xr:uid="{00000000-0005-0000-0000-0000F79B0000}"/>
    <cellStyle name="40% - Accent6 50 4 4" xfId="25103" xr:uid="{00000000-0005-0000-0000-0000F89B0000}"/>
    <cellStyle name="40% - Accent6 50 5" xfId="5567" xr:uid="{00000000-0005-0000-0000-0000F99B0000}"/>
    <cellStyle name="40% - Accent6 50 5 2" xfId="16664" xr:uid="{00000000-0005-0000-0000-0000FA9B0000}"/>
    <cellStyle name="40% - Accent6 50 5 2 2" xfId="38928" xr:uid="{00000000-0005-0000-0000-0000FB9B0000}"/>
    <cellStyle name="40% - Accent6 50 5 3" xfId="27836" xr:uid="{00000000-0005-0000-0000-0000FC9B0000}"/>
    <cellStyle name="40% - Accent6 50 6" xfId="12079" xr:uid="{00000000-0005-0000-0000-0000FD9B0000}"/>
    <cellStyle name="40% - Accent6 50 6 2" xfId="34345" xr:uid="{00000000-0005-0000-0000-0000FE9B0000}"/>
    <cellStyle name="40% - Accent6 50 7" xfId="23253" xr:uid="{00000000-0005-0000-0000-0000FF9B0000}"/>
    <cellStyle name="40% - Accent6 51" xfId="983" xr:uid="{00000000-0005-0000-0000-0000009C0000}"/>
    <cellStyle name="40% - Accent6 51 2" xfId="1920" xr:uid="{00000000-0005-0000-0000-0000019C0000}"/>
    <cellStyle name="40% - Accent6 51 2 2" xfId="3731" xr:uid="{00000000-0005-0000-0000-0000029C0000}"/>
    <cellStyle name="40% - Accent6 51 2 2 2" xfId="8314" xr:uid="{00000000-0005-0000-0000-0000039C0000}"/>
    <cellStyle name="40% - Accent6 51 2 2 2 2" xfId="19411" xr:uid="{00000000-0005-0000-0000-0000049C0000}"/>
    <cellStyle name="40% - Accent6 51 2 2 2 2 2" xfId="41675" xr:uid="{00000000-0005-0000-0000-0000059C0000}"/>
    <cellStyle name="40% - Accent6 51 2 2 2 3" xfId="30583" xr:uid="{00000000-0005-0000-0000-0000069C0000}"/>
    <cellStyle name="40% - Accent6 51 2 2 3" xfId="14828" xr:uid="{00000000-0005-0000-0000-0000079C0000}"/>
    <cellStyle name="40% - Accent6 51 2 2 3 2" xfId="37093" xr:uid="{00000000-0005-0000-0000-0000089C0000}"/>
    <cellStyle name="40% - Accent6 51 2 2 4" xfId="26001" xr:uid="{00000000-0005-0000-0000-0000099C0000}"/>
    <cellStyle name="40% - Accent6 51 2 3" xfId="6505" xr:uid="{00000000-0005-0000-0000-00000A9C0000}"/>
    <cellStyle name="40% - Accent6 51 2 3 2" xfId="17602" xr:uid="{00000000-0005-0000-0000-00000B9C0000}"/>
    <cellStyle name="40% - Accent6 51 2 3 2 2" xfId="39866" xr:uid="{00000000-0005-0000-0000-00000C9C0000}"/>
    <cellStyle name="40% - Accent6 51 2 3 3" xfId="28774" xr:uid="{00000000-0005-0000-0000-00000D9C0000}"/>
    <cellStyle name="40% - Accent6 51 2 4" xfId="13018" xr:uid="{00000000-0005-0000-0000-00000E9C0000}"/>
    <cellStyle name="40% - Accent6 51 2 4 2" xfId="35283" xr:uid="{00000000-0005-0000-0000-00000F9C0000}"/>
    <cellStyle name="40% - Accent6 51 2 5" xfId="24191" xr:uid="{00000000-0005-0000-0000-0000109C0000}"/>
    <cellStyle name="40% - Accent6 51 3" xfId="4655" xr:uid="{00000000-0005-0000-0000-0000119C0000}"/>
    <cellStyle name="40% - Accent6 51 3 2" xfId="9238" xr:uid="{00000000-0005-0000-0000-0000129C0000}"/>
    <cellStyle name="40% - Accent6 51 3 2 2" xfId="20335" xr:uid="{00000000-0005-0000-0000-0000139C0000}"/>
    <cellStyle name="40% - Accent6 51 3 2 2 2" xfId="42599" xr:uid="{00000000-0005-0000-0000-0000149C0000}"/>
    <cellStyle name="40% - Accent6 51 3 2 3" xfId="31507" xr:uid="{00000000-0005-0000-0000-0000159C0000}"/>
    <cellStyle name="40% - Accent6 51 3 3" xfId="15752" xr:uid="{00000000-0005-0000-0000-0000169C0000}"/>
    <cellStyle name="40% - Accent6 51 3 3 2" xfId="38017" xr:uid="{00000000-0005-0000-0000-0000179C0000}"/>
    <cellStyle name="40% - Accent6 51 3 4" xfId="26925" xr:uid="{00000000-0005-0000-0000-0000189C0000}"/>
    <cellStyle name="40% - Accent6 51 4" xfId="2846" xr:uid="{00000000-0005-0000-0000-0000199C0000}"/>
    <cellStyle name="40% - Accent6 51 4 2" xfId="7429" xr:uid="{00000000-0005-0000-0000-00001A9C0000}"/>
    <cellStyle name="40% - Accent6 51 4 2 2" xfId="18526" xr:uid="{00000000-0005-0000-0000-00001B9C0000}"/>
    <cellStyle name="40% - Accent6 51 4 2 2 2" xfId="40790" xr:uid="{00000000-0005-0000-0000-00001C9C0000}"/>
    <cellStyle name="40% - Accent6 51 4 2 3" xfId="29698" xr:uid="{00000000-0005-0000-0000-00001D9C0000}"/>
    <cellStyle name="40% - Accent6 51 4 3" xfId="13943" xr:uid="{00000000-0005-0000-0000-00001E9C0000}"/>
    <cellStyle name="40% - Accent6 51 4 3 2" xfId="36208" xr:uid="{00000000-0005-0000-0000-00001F9C0000}"/>
    <cellStyle name="40% - Accent6 51 4 4" xfId="25116" xr:uid="{00000000-0005-0000-0000-0000209C0000}"/>
    <cellStyle name="40% - Accent6 51 5" xfId="5580" xr:uid="{00000000-0005-0000-0000-0000219C0000}"/>
    <cellStyle name="40% - Accent6 51 5 2" xfId="16677" xr:uid="{00000000-0005-0000-0000-0000229C0000}"/>
    <cellStyle name="40% - Accent6 51 5 2 2" xfId="38941" xr:uid="{00000000-0005-0000-0000-0000239C0000}"/>
    <cellStyle name="40% - Accent6 51 5 3" xfId="27849" xr:uid="{00000000-0005-0000-0000-0000249C0000}"/>
    <cellStyle name="40% - Accent6 51 6" xfId="12092" xr:uid="{00000000-0005-0000-0000-0000259C0000}"/>
    <cellStyle name="40% - Accent6 51 6 2" xfId="34358" xr:uid="{00000000-0005-0000-0000-0000269C0000}"/>
    <cellStyle name="40% - Accent6 51 7" xfId="23266" xr:uid="{00000000-0005-0000-0000-0000279C0000}"/>
    <cellStyle name="40% - Accent6 52" xfId="996" xr:uid="{00000000-0005-0000-0000-0000289C0000}"/>
    <cellStyle name="40% - Accent6 52 2" xfId="1933" xr:uid="{00000000-0005-0000-0000-0000299C0000}"/>
    <cellStyle name="40% - Accent6 52 2 2" xfId="3744" xr:uid="{00000000-0005-0000-0000-00002A9C0000}"/>
    <cellStyle name="40% - Accent6 52 2 2 2" xfId="8327" xr:uid="{00000000-0005-0000-0000-00002B9C0000}"/>
    <cellStyle name="40% - Accent6 52 2 2 2 2" xfId="19424" xr:uid="{00000000-0005-0000-0000-00002C9C0000}"/>
    <cellStyle name="40% - Accent6 52 2 2 2 2 2" xfId="41688" xr:uid="{00000000-0005-0000-0000-00002D9C0000}"/>
    <cellStyle name="40% - Accent6 52 2 2 2 3" xfId="30596" xr:uid="{00000000-0005-0000-0000-00002E9C0000}"/>
    <cellStyle name="40% - Accent6 52 2 2 3" xfId="14841" xr:uid="{00000000-0005-0000-0000-00002F9C0000}"/>
    <cellStyle name="40% - Accent6 52 2 2 3 2" xfId="37106" xr:uid="{00000000-0005-0000-0000-0000309C0000}"/>
    <cellStyle name="40% - Accent6 52 2 2 4" xfId="26014" xr:uid="{00000000-0005-0000-0000-0000319C0000}"/>
    <cellStyle name="40% - Accent6 52 2 3" xfId="6518" xr:uid="{00000000-0005-0000-0000-0000329C0000}"/>
    <cellStyle name="40% - Accent6 52 2 3 2" xfId="17615" xr:uid="{00000000-0005-0000-0000-0000339C0000}"/>
    <cellStyle name="40% - Accent6 52 2 3 2 2" xfId="39879" xr:uid="{00000000-0005-0000-0000-0000349C0000}"/>
    <cellStyle name="40% - Accent6 52 2 3 3" xfId="28787" xr:uid="{00000000-0005-0000-0000-0000359C0000}"/>
    <cellStyle name="40% - Accent6 52 2 4" xfId="13031" xr:uid="{00000000-0005-0000-0000-0000369C0000}"/>
    <cellStyle name="40% - Accent6 52 2 4 2" xfId="35296" xr:uid="{00000000-0005-0000-0000-0000379C0000}"/>
    <cellStyle name="40% - Accent6 52 2 5" xfId="24204" xr:uid="{00000000-0005-0000-0000-0000389C0000}"/>
    <cellStyle name="40% - Accent6 52 3" xfId="4668" xr:uid="{00000000-0005-0000-0000-0000399C0000}"/>
    <cellStyle name="40% - Accent6 52 3 2" xfId="9251" xr:uid="{00000000-0005-0000-0000-00003A9C0000}"/>
    <cellStyle name="40% - Accent6 52 3 2 2" xfId="20348" xr:uid="{00000000-0005-0000-0000-00003B9C0000}"/>
    <cellStyle name="40% - Accent6 52 3 2 2 2" xfId="42612" xr:uid="{00000000-0005-0000-0000-00003C9C0000}"/>
    <cellStyle name="40% - Accent6 52 3 2 3" xfId="31520" xr:uid="{00000000-0005-0000-0000-00003D9C0000}"/>
    <cellStyle name="40% - Accent6 52 3 3" xfId="15765" xr:uid="{00000000-0005-0000-0000-00003E9C0000}"/>
    <cellStyle name="40% - Accent6 52 3 3 2" xfId="38030" xr:uid="{00000000-0005-0000-0000-00003F9C0000}"/>
    <cellStyle name="40% - Accent6 52 3 4" xfId="26938" xr:uid="{00000000-0005-0000-0000-0000409C0000}"/>
    <cellStyle name="40% - Accent6 52 4" xfId="2859" xr:uid="{00000000-0005-0000-0000-0000419C0000}"/>
    <cellStyle name="40% - Accent6 52 4 2" xfId="7442" xr:uid="{00000000-0005-0000-0000-0000429C0000}"/>
    <cellStyle name="40% - Accent6 52 4 2 2" xfId="18539" xr:uid="{00000000-0005-0000-0000-0000439C0000}"/>
    <cellStyle name="40% - Accent6 52 4 2 2 2" xfId="40803" xr:uid="{00000000-0005-0000-0000-0000449C0000}"/>
    <cellStyle name="40% - Accent6 52 4 2 3" xfId="29711" xr:uid="{00000000-0005-0000-0000-0000459C0000}"/>
    <cellStyle name="40% - Accent6 52 4 3" xfId="13956" xr:uid="{00000000-0005-0000-0000-0000469C0000}"/>
    <cellStyle name="40% - Accent6 52 4 3 2" xfId="36221" xr:uid="{00000000-0005-0000-0000-0000479C0000}"/>
    <cellStyle name="40% - Accent6 52 4 4" xfId="25129" xr:uid="{00000000-0005-0000-0000-0000489C0000}"/>
    <cellStyle name="40% - Accent6 52 5" xfId="5593" xr:uid="{00000000-0005-0000-0000-0000499C0000}"/>
    <cellStyle name="40% - Accent6 52 5 2" xfId="16690" xr:uid="{00000000-0005-0000-0000-00004A9C0000}"/>
    <cellStyle name="40% - Accent6 52 5 2 2" xfId="38954" xr:uid="{00000000-0005-0000-0000-00004B9C0000}"/>
    <cellStyle name="40% - Accent6 52 5 3" xfId="27862" xr:uid="{00000000-0005-0000-0000-00004C9C0000}"/>
    <cellStyle name="40% - Accent6 52 6" xfId="12105" xr:uid="{00000000-0005-0000-0000-00004D9C0000}"/>
    <cellStyle name="40% - Accent6 52 6 2" xfId="34371" xr:uid="{00000000-0005-0000-0000-00004E9C0000}"/>
    <cellStyle name="40% - Accent6 52 7" xfId="23279" xr:uid="{00000000-0005-0000-0000-00004F9C0000}"/>
    <cellStyle name="40% - Accent6 53" xfId="1009" xr:uid="{00000000-0005-0000-0000-0000509C0000}"/>
    <cellStyle name="40% - Accent6 53 2" xfId="1946" xr:uid="{00000000-0005-0000-0000-0000519C0000}"/>
    <cellStyle name="40% - Accent6 53 2 2" xfId="3757" xr:uid="{00000000-0005-0000-0000-0000529C0000}"/>
    <cellStyle name="40% - Accent6 53 2 2 2" xfId="8340" xr:uid="{00000000-0005-0000-0000-0000539C0000}"/>
    <cellStyle name="40% - Accent6 53 2 2 2 2" xfId="19437" xr:uid="{00000000-0005-0000-0000-0000549C0000}"/>
    <cellStyle name="40% - Accent6 53 2 2 2 2 2" xfId="41701" xr:uid="{00000000-0005-0000-0000-0000559C0000}"/>
    <cellStyle name="40% - Accent6 53 2 2 2 3" xfId="30609" xr:uid="{00000000-0005-0000-0000-0000569C0000}"/>
    <cellStyle name="40% - Accent6 53 2 2 3" xfId="14854" xr:uid="{00000000-0005-0000-0000-0000579C0000}"/>
    <cellStyle name="40% - Accent6 53 2 2 3 2" xfId="37119" xr:uid="{00000000-0005-0000-0000-0000589C0000}"/>
    <cellStyle name="40% - Accent6 53 2 2 4" xfId="26027" xr:uid="{00000000-0005-0000-0000-0000599C0000}"/>
    <cellStyle name="40% - Accent6 53 2 3" xfId="6531" xr:uid="{00000000-0005-0000-0000-00005A9C0000}"/>
    <cellStyle name="40% - Accent6 53 2 3 2" xfId="17628" xr:uid="{00000000-0005-0000-0000-00005B9C0000}"/>
    <cellStyle name="40% - Accent6 53 2 3 2 2" xfId="39892" xr:uid="{00000000-0005-0000-0000-00005C9C0000}"/>
    <cellStyle name="40% - Accent6 53 2 3 3" xfId="28800" xr:uid="{00000000-0005-0000-0000-00005D9C0000}"/>
    <cellStyle name="40% - Accent6 53 2 4" xfId="13044" xr:uid="{00000000-0005-0000-0000-00005E9C0000}"/>
    <cellStyle name="40% - Accent6 53 2 4 2" xfId="35309" xr:uid="{00000000-0005-0000-0000-00005F9C0000}"/>
    <cellStyle name="40% - Accent6 53 2 5" xfId="24217" xr:uid="{00000000-0005-0000-0000-0000609C0000}"/>
    <cellStyle name="40% - Accent6 53 3" xfId="4681" xr:uid="{00000000-0005-0000-0000-0000619C0000}"/>
    <cellStyle name="40% - Accent6 53 3 2" xfId="9264" xr:uid="{00000000-0005-0000-0000-0000629C0000}"/>
    <cellStyle name="40% - Accent6 53 3 2 2" xfId="20361" xr:uid="{00000000-0005-0000-0000-0000639C0000}"/>
    <cellStyle name="40% - Accent6 53 3 2 2 2" xfId="42625" xr:uid="{00000000-0005-0000-0000-0000649C0000}"/>
    <cellStyle name="40% - Accent6 53 3 2 3" xfId="31533" xr:uid="{00000000-0005-0000-0000-0000659C0000}"/>
    <cellStyle name="40% - Accent6 53 3 3" xfId="15778" xr:uid="{00000000-0005-0000-0000-0000669C0000}"/>
    <cellStyle name="40% - Accent6 53 3 3 2" xfId="38043" xr:uid="{00000000-0005-0000-0000-0000679C0000}"/>
    <cellStyle name="40% - Accent6 53 3 4" xfId="26951" xr:uid="{00000000-0005-0000-0000-0000689C0000}"/>
    <cellStyle name="40% - Accent6 53 4" xfId="2872" xr:uid="{00000000-0005-0000-0000-0000699C0000}"/>
    <cellStyle name="40% - Accent6 53 4 2" xfId="7455" xr:uid="{00000000-0005-0000-0000-00006A9C0000}"/>
    <cellStyle name="40% - Accent6 53 4 2 2" xfId="18552" xr:uid="{00000000-0005-0000-0000-00006B9C0000}"/>
    <cellStyle name="40% - Accent6 53 4 2 2 2" xfId="40816" xr:uid="{00000000-0005-0000-0000-00006C9C0000}"/>
    <cellStyle name="40% - Accent6 53 4 2 3" xfId="29724" xr:uid="{00000000-0005-0000-0000-00006D9C0000}"/>
    <cellStyle name="40% - Accent6 53 4 3" xfId="13969" xr:uid="{00000000-0005-0000-0000-00006E9C0000}"/>
    <cellStyle name="40% - Accent6 53 4 3 2" xfId="36234" xr:uid="{00000000-0005-0000-0000-00006F9C0000}"/>
    <cellStyle name="40% - Accent6 53 4 4" xfId="25142" xr:uid="{00000000-0005-0000-0000-0000709C0000}"/>
    <cellStyle name="40% - Accent6 53 5" xfId="5606" xr:uid="{00000000-0005-0000-0000-0000719C0000}"/>
    <cellStyle name="40% - Accent6 53 5 2" xfId="16703" xr:uid="{00000000-0005-0000-0000-0000729C0000}"/>
    <cellStyle name="40% - Accent6 53 5 2 2" xfId="38967" xr:uid="{00000000-0005-0000-0000-0000739C0000}"/>
    <cellStyle name="40% - Accent6 53 5 3" xfId="27875" xr:uid="{00000000-0005-0000-0000-0000749C0000}"/>
    <cellStyle name="40% - Accent6 53 6" xfId="12118" xr:uid="{00000000-0005-0000-0000-0000759C0000}"/>
    <cellStyle name="40% - Accent6 53 6 2" xfId="34384" xr:uid="{00000000-0005-0000-0000-0000769C0000}"/>
    <cellStyle name="40% - Accent6 53 7" xfId="23292" xr:uid="{00000000-0005-0000-0000-0000779C0000}"/>
    <cellStyle name="40% - Accent6 54" xfId="1022" xr:uid="{00000000-0005-0000-0000-0000789C0000}"/>
    <cellStyle name="40% - Accent6 54 2" xfId="1959" xr:uid="{00000000-0005-0000-0000-0000799C0000}"/>
    <cellStyle name="40% - Accent6 54 2 2" xfId="3770" xr:uid="{00000000-0005-0000-0000-00007A9C0000}"/>
    <cellStyle name="40% - Accent6 54 2 2 2" xfId="8353" xr:uid="{00000000-0005-0000-0000-00007B9C0000}"/>
    <cellStyle name="40% - Accent6 54 2 2 2 2" xfId="19450" xr:uid="{00000000-0005-0000-0000-00007C9C0000}"/>
    <cellStyle name="40% - Accent6 54 2 2 2 2 2" xfId="41714" xr:uid="{00000000-0005-0000-0000-00007D9C0000}"/>
    <cellStyle name="40% - Accent6 54 2 2 2 3" xfId="30622" xr:uid="{00000000-0005-0000-0000-00007E9C0000}"/>
    <cellStyle name="40% - Accent6 54 2 2 3" xfId="14867" xr:uid="{00000000-0005-0000-0000-00007F9C0000}"/>
    <cellStyle name="40% - Accent6 54 2 2 3 2" xfId="37132" xr:uid="{00000000-0005-0000-0000-0000809C0000}"/>
    <cellStyle name="40% - Accent6 54 2 2 4" xfId="26040" xr:uid="{00000000-0005-0000-0000-0000819C0000}"/>
    <cellStyle name="40% - Accent6 54 2 3" xfId="6544" xr:uid="{00000000-0005-0000-0000-0000829C0000}"/>
    <cellStyle name="40% - Accent6 54 2 3 2" xfId="17641" xr:uid="{00000000-0005-0000-0000-0000839C0000}"/>
    <cellStyle name="40% - Accent6 54 2 3 2 2" xfId="39905" xr:uid="{00000000-0005-0000-0000-0000849C0000}"/>
    <cellStyle name="40% - Accent6 54 2 3 3" xfId="28813" xr:uid="{00000000-0005-0000-0000-0000859C0000}"/>
    <cellStyle name="40% - Accent6 54 2 4" xfId="13057" xr:uid="{00000000-0005-0000-0000-0000869C0000}"/>
    <cellStyle name="40% - Accent6 54 2 4 2" xfId="35322" xr:uid="{00000000-0005-0000-0000-0000879C0000}"/>
    <cellStyle name="40% - Accent6 54 2 5" xfId="24230" xr:uid="{00000000-0005-0000-0000-0000889C0000}"/>
    <cellStyle name="40% - Accent6 54 3" xfId="4694" xr:uid="{00000000-0005-0000-0000-0000899C0000}"/>
    <cellStyle name="40% - Accent6 54 3 2" xfId="9277" xr:uid="{00000000-0005-0000-0000-00008A9C0000}"/>
    <cellStyle name="40% - Accent6 54 3 2 2" xfId="20374" xr:uid="{00000000-0005-0000-0000-00008B9C0000}"/>
    <cellStyle name="40% - Accent6 54 3 2 2 2" xfId="42638" xr:uid="{00000000-0005-0000-0000-00008C9C0000}"/>
    <cellStyle name="40% - Accent6 54 3 2 3" xfId="31546" xr:uid="{00000000-0005-0000-0000-00008D9C0000}"/>
    <cellStyle name="40% - Accent6 54 3 3" xfId="15791" xr:uid="{00000000-0005-0000-0000-00008E9C0000}"/>
    <cellStyle name="40% - Accent6 54 3 3 2" xfId="38056" xr:uid="{00000000-0005-0000-0000-00008F9C0000}"/>
    <cellStyle name="40% - Accent6 54 3 4" xfId="26964" xr:uid="{00000000-0005-0000-0000-0000909C0000}"/>
    <cellStyle name="40% - Accent6 54 4" xfId="2885" xr:uid="{00000000-0005-0000-0000-0000919C0000}"/>
    <cellStyle name="40% - Accent6 54 4 2" xfId="7468" xr:uid="{00000000-0005-0000-0000-0000929C0000}"/>
    <cellStyle name="40% - Accent6 54 4 2 2" xfId="18565" xr:uid="{00000000-0005-0000-0000-0000939C0000}"/>
    <cellStyle name="40% - Accent6 54 4 2 2 2" xfId="40829" xr:uid="{00000000-0005-0000-0000-0000949C0000}"/>
    <cellStyle name="40% - Accent6 54 4 2 3" xfId="29737" xr:uid="{00000000-0005-0000-0000-0000959C0000}"/>
    <cellStyle name="40% - Accent6 54 4 3" xfId="13982" xr:uid="{00000000-0005-0000-0000-0000969C0000}"/>
    <cellStyle name="40% - Accent6 54 4 3 2" xfId="36247" xr:uid="{00000000-0005-0000-0000-0000979C0000}"/>
    <cellStyle name="40% - Accent6 54 4 4" xfId="25155" xr:uid="{00000000-0005-0000-0000-0000989C0000}"/>
    <cellStyle name="40% - Accent6 54 5" xfId="5619" xr:uid="{00000000-0005-0000-0000-0000999C0000}"/>
    <cellStyle name="40% - Accent6 54 5 2" xfId="16716" xr:uid="{00000000-0005-0000-0000-00009A9C0000}"/>
    <cellStyle name="40% - Accent6 54 5 2 2" xfId="38980" xr:uid="{00000000-0005-0000-0000-00009B9C0000}"/>
    <cellStyle name="40% - Accent6 54 5 3" xfId="27888" xr:uid="{00000000-0005-0000-0000-00009C9C0000}"/>
    <cellStyle name="40% - Accent6 54 6" xfId="12131" xr:uid="{00000000-0005-0000-0000-00009D9C0000}"/>
    <cellStyle name="40% - Accent6 54 6 2" xfId="34397" xr:uid="{00000000-0005-0000-0000-00009E9C0000}"/>
    <cellStyle name="40% - Accent6 54 7" xfId="23305" xr:uid="{00000000-0005-0000-0000-00009F9C0000}"/>
    <cellStyle name="40% - Accent6 55" xfId="1035" xr:uid="{00000000-0005-0000-0000-0000A09C0000}"/>
    <cellStyle name="40% - Accent6 55 2" xfId="1972" xr:uid="{00000000-0005-0000-0000-0000A19C0000}"/>
    <cellStyle name="40% - Accent6 55 2 2" xfId="3783" xr:uid="{00000000-0005-0000-0000-0000A29C0000}"/>
    <cellStyle name="40% - Accent6 55 2 2 2" xfId="8366" xr:uid="{00000000-0005-0000-0000-0000A39C0000}"/>
    <cellStyle name="40% - Accent6 55 2 2 2 2" xfId="19463" xr:uid="{00000000-0005-0000-0000-0000A49C0000}"/>
    <cellStyle name="40% - Accent6 55 2 2 2 2 2" xfId="41727" xr:uid="{00000000-0005-0000-0000-0000A59C0000}"/>
    <cellStyle name="40% - Accent6 55 2 2 2 3" xfId="30635" xr:uid="{00000000-0005-0000-0000-0000A69C0000}"/>
    <cellStyle name="40% - Accent6 55 2 2 3" xfId="14880" xr:uid="{00000000-0005-0000-0000-0000A79C0000}"/>
    <cellStyle name="40% - Accent6 55 2 2 3 2" xfId="37145" xr:uid="{00000000-0005-0000-0000-0000A89C0000}"/>
    <cellStyle name="40% - Accent6 55 2 2 4" xfId="26053" xr:uid="{00000000-0005-0000-0000-0000A99C0000}"/>
    <cellStyle name="40% - Accent6 55 2 3" xfId="6557" xr:uid="{00000000-0005-0000-0000-0000AA9C0000}"/>
    <cellStyle name="40% - Accent6 55 2 3 2" xfId="17654" xr:uid="{00000000-0005-0000-0000-0000AB9C0000}"/>
    <cellStyle name="40% - Accent6 55 2 3 2 2" xfId="39918" xr:uid="{00000000-0005-0000-0000-0000AC9C0000}"/>
    <cellStyle name="40% - Accent6 55 2 3 3" xfId="28826" xr:uid="{00000000-0005-0000-0000-0000AD9C0000}"/>
    <cellStyle name="40% - Accent6 55 2 4" xfId="13070" xr:uid="{00000000-0005-0000-0000-0000AE9C0000}"/>
    <cellStyle name="40% - Accent6 55 2 4 2" xfId="35335" xr:uid="{00000000-0005-0000-0000-0000AF9C0000}"/>
    <cellStyle name="40% - Accent6 55 2 5" xfId="24243" xr:uid="{00000000-0005-0000-0000-0000B09C0000}"/>
    <cellStyle name="40% - Accent6 55 3" xfId="4707" xr:uid="{00000000-0005-0000-0000-0000B19C0000}"/>
    <cellStyle name="40% - Accent6 55 3 2" xfId="9290" xr:uid="{00000000-0005-0000-0000-0000B29C0000}"/>
    <cellStyle name="40% - Accent6 55 3 2 2" xfId="20387" xr:uid="{00000000-0005-0000-0000-0000B39C0000}"/>
    <cellStyle name="40% - Accent6 55 3 2 2 2" xfId="42651" xr:uid="{00000000-0005-0000-0000-0000B49C0000}"/>
    <cellStyle name="40% - Accent6 55 3 2 3" xfId="31559" xr:uid="{00000000-0005-0000-0000-0000B59C0000}"/>
    <cellStyle name="40% - Accent6 55 3 3" xfId="15804" xr:uid="{00000000-0005-0000-0000-0000B69C0000}"/>
    <cellStyle name="40% - Accent6 55 3 3 2" xfId="38069" xr:uid="{00000000-0005-0000-0000-0000B79C0000}"/>
    <cellStyle name="40% - Accent6 55 3 4" xfId="26977" xr:uid="{00000000-0005-0000-0000-0000B89C0000}"/>
    <cellStyle name="40% - Accent6 55 4" xfId="2898" xr:uid="{00000000-0005-0000-0000-0000B99C0000}"/>
    <cellStyle name="40% - Accent6 55 4 2" xfId="7481" xr:uid="{00000000-0005-0000-0000-0000BA9C0000}"/>
    <cellStyle name="40% - Accent6 55 4 2 2" xfId="18578" xr:uid="{00000000-0005-0000-0000-0000BB9C0000}"/>
    <cellStyle name="40% - Accent6 55 4 2 2 2" xfId="40842" xr:uid="{00000000-0005-0000-0000-0000BC9C0000}"/>
    <cellStyle name="40% - Accent6 55 4 2 3" xfId="29750" xr:uid="{00000000-0005-0000-0000-0000BD9C0000}"/>
    <cellStyle name="40% - Accent6 55 4 3" xfId="13995" xr:uid="{00000000-0005-0000-0000-0000BE9C0000}"/>
    <cellStyle name="40% - Accent6 55 4 3 2" xfId="36260" xr:uid="{00000000-0005-0000-0000-0000BF9C0000}"/>
    <cellStyle name="40% - Accent6 55 4 4" xfId="25168" xr:uid="{00000000-0005-0000-0000-0000C09C0000}"/>
    <cellStyle name="40% - Accent6 55 5" xfId="5632" xr:uid="{00000000-0005-0000-0000-0000C19C0000}"/>
    <cellStyle name="40% - Accent6 55 5 2" xfId="16729" xr:uid="{00000000-0005-0000-0000-0000C29C0000}"/>
    <cellStyle name="40% - Accent6 55 5 2 2" xfId="38993" xr:uid="{00000000-0005-0000-0000-0000C39C0000}"/>
    <cellStyle name="40% - Accent6 55 5 3" xfId="27901" xr:uid="{00000000-0005-0000-0000-0000C49C0000}"/>
    <cellStyle name="40% - Accent6 55 6" xfId="12144" xr:uid="{00000000-0005-0000-0000-0000C59C0000}"/>
    <cellStyle name="40% - Accent6 55 6 2" xfId="34410" xr:uid="{00000000-0005-0000-0000-0000C69C0000}"/>
    <cellStyle name="40% - Accent6 55 7" xfId="23318" xr:uid="{00000000-0005-0000-0000-0000C79C0000}"/>
    <cellStyle name="40% - Accent6 56" xfId="1048" xr:uid="{00000000-0005-0000-0000-0000C89C0000}"/>
    <cellStyle name="40% - Accent6 56 2" xfId="1985" xr:uid="{00000000-0005-0000-0000-0000C99C0000}"/>
    <cellStyle name="40% - Accent6 56 2 2" xfId="3796" xr:uid="{00000000-0005-0000-0000-0000CA9C0000}"/>
    <cellStyle name="40% - Accent6 56 2 2 2" xfId="8379" xr:uid="{00000000-0005-0000-0000-0000CB9C0000}"/>
    <cellStyle name="40% - Accent6 56 2 2 2 2" xfId="19476" xr:uid="{00000000-0005-0000-0000-0000CC9C0000}"/>
    <cellStyle name="40% - Accent6 56 2 2 2 2 2" xfId="41740" xr:uid="{00000000-0005-0000-0000-0000CD9C0000}"/>
    <cellStyle name="40% - Accent6 56 2 2 2 3" xfId="30648" xr:uid="{00000000-0005-0000-0000-0000CE9C0000}"/>
    <cellStyle name="40% - Accent6 56 2 2 3" xfId="14893" xr:uid="{00000000-0005-0000-0000-0000CF9C0000}"/>
    <cellStyle name="40% - Accent6 56 2 2 3 2" xfId="37158" xr:uid="{00000000-0005-0000-0000-0000D09C0000}"/>
    <cellStyle name="40% - Accent6 56 2 2 4" xfId="26066" xr:uid="{00000000-0005-0000-0000-0000D19C0000}"/>
    <cellStyle name="40% - Accent6 56 2 3" xfId="6570" xr:uid="{00000000-0005-0000-0000-0000D29C0000}"/>
    <cellStyle name="40% - Accent6 56 2 3 2" xfId="17667" xr:uid="{00000000-0005-0000-0000-0000D39C0000}"/>
    <cellStyle name="40% - Accent6 56 2 3 2 2" xfId="39931" xr:uid="{00000000-0005-0000-0000-0000D49C0000}"/>
    <cellStyle name="40% - Accent6 56 2 3 3" xfId="28839" xr:uid="{00000000-0005-0000-0000-0000D59C0000}"/>
    <cellStyle name="40% - Accent6 56 2 4" xfId="13083" xr:uid="{00000000-0005-0000-0000-0000D69C0000}"/>
    <cellStyle name="40% - Accent6 56 2 4 2" xfId="35348" xr:uid="{00000000-0005-0000-0000-0000D79C0000}"/>
    <cellStyle name="40% - Accent6 56 2 5" xfId="24256" xr:uid="{00000000-0005-0000-0000-0000D89C0000}"/>
    <cellStyle name="40% - Accent6 56 3" xfId="4720" xr:uid="{00000000-0005-0000-0000-0000D99C0000}"/>
    <cellStyle name="40% - Accent6 56 3 2" xfId="9303" xr:uid="{00000000-0005-0000-0000-0000DA9C0000}"/>
    <cellStyle name="40% - Accent6 56 3 2 2" xfId="20400" xr:uid="{00000000-0005-0000-0000-0000DB9C0000}"/>
    <cellStyle name="40% - Accent6 56 3 2 2 2" xfId="42664" xr:uid="{00000000-0005-0000-0000-0000DC9C0000}"/>
    <cellStyle name="40% - Accent6 56 3 2 3" xfId="31572" xr:uid="{00000000-0005-0000-0000-0000DD9C0000}"/>
    <cellStyle name="40% - Accent6 56 3 3" xfId="15817" xr:uid="{00000000-0005-0000-0000-0000DE9C0000}"/>
    <cellStyle name="40% - Accent6 56 3 3 2" xfId="38082" xr:uid="{00000000-0005-0000-0000-0000DF9C0000}"/>
    <cellStyle name="40% - Accent6 56 3 4" xfId="26990" xr:uid="{00000000-0005-0000-0000-0000E09C0000}"/>
    <cellStyle name="40% - Accent6 56 4" xfId="2911" xr:uid="{00000000-0005-0000-0000-0000E19C0000}"/>
    <cellStyle name="40% - Accent6 56 4 2" xfId="7494" xr:uid="{00000000-0005-0000-0000-0000E29C0000}"/>
    <cellStyle name="40% - Accent6 56 4 2 2" xfId="18591" xr:uid="{00000000-0005-0000-0000-0000E39C0000}"/>
    <cellStyle name="40% - Accent6 56 4 2 2 2" xfId="40855" xr:uid="{00000000-0005-0000-0000-0000E49C0000}"/>
    <cellStyle name="40% - Accent6 56 4 2 3" xfId="29763" xr:uid="{00000000-0005-0000-0000-0000E59C0000}"/>
    <cellStyle name="40% - Accent6 56 4 3" xfId="14008" xr:uid="{00000000-0005-0000-0000-0000E69C0000}"/>
    <cellStyle name="40% - Accent6 56 4 3 2" xfId="36273" xr:uid="{00000000-0005-0000-0000-0000E79C0000}"/>
    <cellStyle name="40% - Accent6 56 4 4" xfId="25181" xr:uid="{00000000-0005-0000-0000-0000E89C0000}"/>
    <cellStyle name="40% - Accent6 56 5" xfId="5645" xr:uid="{00000000-0005-0000-0000-0000E99C0000}"/>
    <cellStyle name="40% - Accent6 56 5 2" xfId="16742" xr:uid="{00000000-0005-0000-0000-0000EA9C0000}"/>
    <cellStyle name="40% - Accent6 56 5 2 2" xfId="39006" xr:uid="{00000000-0005-0000-0000-0000EB9C0000}"/>
    <cellStyle name="40% - Accent6 56 5 3" xfId="27914" xr:uid="{00000000-0005-0000-0000-0000EC9C0000}"/>
    <cellStyle name="40% - Accent6 56 6" xfId="12157" xr:uid="{00000000-0005-0000-0000-0000ED9C0000}"/>
    <cellStyle name="40% - Accent6 56 6 2" xfId="34423" xr:uid="{00000000-0005-0000-0000-0000EE9C0000}"/>
    <cellStyle name="40% - Accent6 56 7" xfId="23331" xr:uid="{00000000-0005-0000-0000-0000EF9C0000}"/>
    <cellStyle name="40% - Accent6 57" xfId="1061" xr:uid="{00000000-0005-0000-0000-0000F09C0000}"/>
    <cellStyle name="40% - Accent6 57 2" xfId="1998" xr:uid="{00000000-0005-0000-0000-0000F19C0000}"/>
    <cellStyle name="40% - Accent6 57 2 2" xfId="3809" xr:uid="{00000000-0005-0000-0000-0000F29C0000}"/>
    <cellStyle name="40% - Accent6 57 2 2 2" xfId="8392" xr:uid="{00000000-0005-0000-0000-0000F39C0000}"/>
    <cellStyle name="40% - Accent6 57 2 2 2 2" xfId="19489" xr:uid="{00000000-0005-0000-0000-0000F49C0000}"/>
    <cellStyle name="40% - Accent6 57 2 2 2 2 2" xfId="41753" xr:uid="{00000000-0005-0000-0000-0000F59C0000}"/>
    <cellStyle name="40% - Accent6 57 2 2 2 3" xfId="30661" xr:uid="{00000000-0005-0000-0000-0000F69C0000}"/>
    <cellStyle name="40% - Accent6 57 2 2 3" xfId="14906" xr:uid="{00000000-0005-0000-0000-0000F79C0000}"/>
    <cellStyle name="40% - Accent6 57 2 2 3 2" xfId="37171" xr:uid="{00000000-0005-0000-0000-0000F89C0000}"/>
    <cellStyle name="40% - Accent6 57 2 2 4" xfId="26079" xr:uid="{00000000-0005-0000-0000-0000F99C0000}"/>
    <cellStyle name="40% - Accent6 57 2 3" xfId="6583" xr:uid="{00000000-0005-0000-0000-0000FA9C0000}"/>
    <cellStyle name="40% - Accent6 57 2 3 2" xfId="17680" xr:uid="{00000000-0005-0000-0000-0000FB9C0000}"/>
    <cellStyle name="40% - Accent6 57 2 3 2 2" xfId="39944" xr:uid="{00000000-0005-0000-0000-0000FC9C0000}"/>
    <cellStyle name="40% - Accent6 57 2 3 3" xfId="28852" xr:uid="{00000000-0005-0000-0000-0000FD9C0000}"/>
    <cellStyle name="40% - Accent6 57 2 4" xfId="13096" xr:uid="{00000000-0005-0000-0000-0000FE9C0000}"/>
    <cellStyle name="40% - Accent6 57 2 4 2" xfId="35361" xr:uid="{00000000-0005-0000-0000-0000FF9C0000}"/>
    <cellStyle name="40% - Accent6 57 2 5" xfId="24269" xr:uid="{00000000-0005-0000-0000-0000009D0000}"/>
    <cellStyle name="40% - Accent6 57 3" xfId="4733" xr:uid="{00000000-0005-0000-0000-0000019D0000}"/>
    <cellStyle name="40% - Accent6 57 3 2" xfId="9316" xr:uid="{00000000-0005-0000-0000-0000029D0000}"/>
    <cellStyle name="40% - Accent6 57 3 2 2" xfId="20413" xr:uid="{00000000-0005-0000-0000-0000039D0000}"/>
    <cellStyle name="40% - Accent6 57 3 2 2 2" xfId="42677" xr:uid="{00000000-0005-0000-0000-0000049D0000}"/>
    <cellStyle name="40% - Accent6 57 3 2 3" xfId="31585" xr:uid="{00000000-0005-0000-0000-0000059D0000}"/>
    <cellStyle name="40% - Accent6 57 3 3" xfId="15830" xr:uid="{00000000-0005-0000-0000-0000069D0000}"/>
    <cellStyle name="40% - Accent6 57 3 3 2" xfId="38095" xr:uid="{00000000-0005-0000-0000-0000079D0000}"/>
    <cellStyle name="40% - Accent6 57 3 4" xfId="27003" xr:uid="{00000000-0005-0000-0000-0000089D0000}"/>
    <cellStyle name="40% - Accent6 57 4" xfId="2924" xr:uid="{00000000-0005-0000-0000-0000099D0000}"/>
    <cellStyle name="40% - Accent6 57 4 2" xfId="7507" xr:uid="{00000000-0005-0000-0000-00000A9D0000}"/>
    <cellStyle name="40% - Accent6 57 4 2 2" xfId="18604" xr:uid="{00000000-0005-0000-0000-00000B9D0000}"/>
    <cellStyle name="40% - Accent6 57 4 2 2 2" xfId="40868" xr:uid="{00000000-0005-0000-0000-00000C9D0000}"/>
    <cellStyle name="40% - Accent6 57 4 2 3" xfId="29776" xr:uid="{00000000-0005-0000-0000-00000D9D0000}"/>
    <cellStyle name="40% - Accent6 57 4 3" xfId="14021" xr:uid="{00000000-0005-0000-0000-00000E9D0000}"/>
    <cellStyle name="40% - Accent6 57 4 3 2" xfId="36286" xr:uid="{00000000-0005-0000-0000-00000F9D0000}"/>
    <cellStyle name="40% - Accent6 57 4 4" xfId="25194" xr:uid="{00000000-0005-0000-0000-0000109D0000}"/>
    <cellStyle name="40% - Accent6 57 5" xfId="5658" xr:uid="{00000000-0005-0000-0000-0000119D0000}"/>
    <cellStyle name="40% - Accent6 57 5 2" xfId="16755" xr:uid="{00000000-0005-0000-0000-0000129D0000}"/>
    <cellStyle name="40% - Accent6 57 5 2 2" xfId="39019" xr:uid="{00000000-0005-0000-0000-0000139D0000}"/>
    <cellStyle name="40% - Accent6 57 5 3" xfId="27927" xr:uid="{00000000-0005-0000-0000-0000149D0000}"/>
    <cellStyle name="40% - Accent6 57 6" xfId="12170" xr:uid="{00000000-0005-0000-0000-0000159D0000}"/>
    <cellStyle name="40% - Accent6 57 6 2" xfId="34436" xr:uid="{00000000-0005-0000-0000-0000169D0000}"/>
    <cellStyle name="40% - Accent6 57 7" xfId="23344" xr:uid="{00000000-0005-0000-0000-0000179D0000}"/>
    <cellStyle name="40% - Accent6 58" xfId="1074" xr:uid="{00000000-0005-0000-0000-0000189D0000}"/>
    <cellStyle name="40% - Accent6 58 2" xfId="2011" xr:uid="{00000000-0005-0000-0000-0000199D0000}"/>
    <cellStyle name="40% - Accent6 58 2 2" xfId="3822" xr:uid="{00000000-0005-0000-0000-00001A9D0000}"/>
    <cellStyle name="40% - Accent6 58 2 2 2" xfId="8405" xr:uid="{00000000-0005-0000-0000-00001B9D0000}"/>
    <cellStyle name="40% - Accent6 58 2 2 2 2" xfId="19502" xr:uid="{00000000-0005-0000-0000-00001C9D0000}"/>
    <cellStyle name="40% - Accent6 58 2 2 2 2 2" xfId="41766" xr:uid="{00000000-0005-0000-0000-00001D9D0000}"/>
    <cellStyle name="40% - Accent6 58 2 2 2 3" xfId="30674" xr:uid="{00000000-0005-0000-0000-00001E9D0000}"/>
    <cellStyle name="40% - Accent6 58 2 2 3" xfId="14919" xr:uid="{00000000-0005-0000-0000-00001F9D0000}"/>
    <cellStyle name="40% - Accent6 58 2 2 3 2" xfId="37184" xr:uid="{00000000-0005-0000-0000-0000209D0000}"/>
    <cellStyle name="40% - Accent6 58 2 2 4" xfId="26092" xr:uid="{00000000-0005-0000-0000-0000219D0000}"/>
    <cellStyle name="40% - Accent6 58 2 3" xfId="6596" xr:uid="{00000000-0005-0000-0000-0000229D0000}"/>
    <cellStyle name="40% - Accent6 58 2 3 2" xfId="17693" xr:uid="{00000000-0005-0000-0000-0000239D0000}"/>
    <cellStyle name="40% - Accent6 58 2 3 2 2" xfId="39957" xr:uid="{00000000-0005-0000-0000-0000249D0000}"/>
    <cellStyle name="40% - Accent6 58 2 3 3" xfId="28865" xr:uid="{00000000-0005-0000-0000-0000259D0000}"/>
    <cellStyle name="40% - Accent6 58 2 4" xfId="13109" xr:uid="{00000000-0005-0000-0000-0000269D0000}"/>
    <cellStyle name="40% - Accent6 58 2 4 2" xfId="35374" xr:uid="{00000000-0005-0000-0000-0000279D0000}"/>
    <cellStyle name="40% - Accent6 58 2 5" xfId="24282" xr:uid="{00000000-0005-0000-0000-0000289D0000}"/>
    <cellStyle name="40% - Accent6 58 3" xfId="4746" xr:uid="{00000000-0005-0000-0000-0000299D0000}"/>
    <cellStyle name="40% - Accent6 58 3 2" xfId="9329" xr:uid="{00000000-0005-0000-0000-00002A9D0000}"/>
    <cellStyle name="40% - Accent6 58 3 2 2" xfId="20426" xr:uid="{00000000-0005-0000-0000-00002B9D0000}"/>
    <cellStyle name="40% - Accent6 58 3 2 2 2" xfId="42690" xr:uid="{00000000-0005-0000-0000-00002C9D0000}"/>
    <cellStyle name="40% - Accent6 58 3 2 3" xfId="31598" xr:uid="{00000000-0005-0000-0000-00002D9D0000}"/>
    <cellStyle name="40% - Accent6 58 3 3" xfId="15843" xr:uid="{00000000-0005-0000-0000-00002E9D0000}"/>
    <cellStyle name="40% - Accent6 58 3 3 2" xfId="38108" xr:uid="{00000000-0005-0000-0000-00002F9D0000}"/>
    <cellStyle name="40% - Accent6 58 3 4" xfId="27016" xr:uid="{00000000-0005-0000-0000-0000309D0000}"/>
    <cellStyle name="40% - Accent6 58 4" xfId="2937" xr:uid="{00000000-0005-0000-0000-0000319D0000}"/>
    <cellStyle name="40% - Accent6 58 4 2" xfId="7520" xr:uid="{00000000-0005-0000-0000-0000329D0000}"/>
    <cellStyle name="40% - Accent6 58 4 2 2" xfId="18617" xr:uid="{00000000-0005-0000-0000-0000339D0000}"/>
    <cellStyle name="40% - Accent6 58 4 2 2 2" xfId="40881" xr:uid="{00000000-0005-0000-0000-0000349D0000}"/>
    <cellStyle name="40% - Accent6 58 4 2 3" xfId="29789" xr:uid="{00000000-0005-0000-0000-0000359D0000}"/>
    <cellStyle name="40% - Accent6 58 4 3" xfId="14034" xr:uid="{00000000-0005-0000-0000-0000369D0000}"/>
    <cellStyle name="40% - Accent6 58 4 3 2" xfId="36299" xr:uid="{00000000-0005-0000-0000-0000379D0000}"/>
    <cellStyle name="40% - Accent6 58 4 4" xfId="25207" xr:uid="{00000000-0005-0000-0000-0000389D0000}"/>
    <cellStyle name="40% - Accent6 58 5" xfId="5671" xr:uid="{00000000-0005-0000-0000-0000399D0000}"/>
    <cellStyle name="40% - Accent6 58 5 2" xfId="16768" xr:uid="{00000000-0005-0000-0000-00003A9D0000}"/>
    <cellStyle name="40% - Accent6 58 5 2 2" xfId="39032" xr:uid="{00000000-0005-0000-0000-00003B9D0000}"/>
    <cellStyle name="40% - Accent6 58 5 3" xfId="27940" xr:uid="{00000000-0005-0000-0000-00003C9D0000}"/>
    <cellStyle name="40% - Accent6 58 6" xfId="12183" xr:uid="{00000000-0005-0000-0000-00003D9D0000}"/>
    <cellStyle name="40% - Accent6 58 6 2" xfId="34449" xr:uid="{00000000-0005-0000-0000-00003E9D0000}"/>
    <cellStyle name="40% - Accent6 58 7" xfId="23357" xr:uid="{00000000-0005-0000-0000-00003F9D0000}"/>
    <cellStyle name="40% - Accent6 59" xfId="1087" xr:uid="{00000000-0005-0000-0000-0000409D0000}"/>
    <cellStyle name="40% - Accent6 59 2" xfId="2024" xr:uid="{00000000-0005-0000-0000-0000419D0000}"/>
    <cellStyle name="40% - Accent6 59 2 2" xfId="3835" xr:uid="{00000000-0005-0000-0000-0000429D0000}"/>
    <cellStyle name="40% - Accent6 59 2 2 2" xfId="8418" xr:uid="{00000000-0005-0000-0000-0000439D0000}"/>
    <cellStyle name="40% - Accent6 59 2 2 2 2" xfId="19515" xr:uid="{00000000-0005-0000-0000-0000449D0000}"/>
    <cellStyle name="40% - Accent6 59 2 2 2 2 2" xfId="41779" xr:uid="{00000000-0005-0000-0000-0000459D0000}"/>
    <cellStyle name="40% - Accent6 59 2 2 2 3" xfId="30687" xr:uid="{00000000-0005-0000-0000-0000469D0000}"/>
    <cellStyle name="40% - Accent6 59 2 2 3" xfId="14932" xr:uid="{00000000-0005-0000-0000-0000479D0000}"/>
    <cellStyle name="40% - Accent6 59 2 2 3 2" xfId="37197" xr:uid="{00000000-0005-0000-0000-0000489D0000}"/>
    <cellStyle name="40% - Accent6 59 2 2 4" xfId="26105" xr:uid="{00000000-0005-0000-0000-0000499D0000}"/>
    <cellStyle name="40% - Accent6 59 2 3" xfId="6609" xr:uid="{00000000-0005-0000-0000-00004A9D0000}"/>
    <cellStyle name="40% - Accent6 59 2 3 2" xfId="17706" xr:uid="{00000000-0005-0000-0000-00004B9D0000}"/>
    <cellStyle name="40% - Accent6 59 2 3 2 2" xfId="39970" xr:uid="{00000000-0005-0000-0000-00004C9D0000}"/>
    <cellStyle name="40% - Accent6 59 2 3 3" xfId="28878" xr:uid="{00000000-0005-0000-0000-00004D9D0000}"/>
    <cellStyle name="40% - Accent6 59 2 4" xfId="13122" xr:uid="{00000000-0005-0000-0000-00004E9D0000}"/>
    <cellStyle name="40% - Accent6 59 2 4 2" xfId="35387" xr:uid="{00000000-0005-0000-0000-00004F9D0000}"/>
    <cellStyle name="40% - Accent6 59 2 5" xfId="24295" xr:uid="{00000000-0005-0000-0000-0000509D0000}"/>
    <cellStyle name="40% - Accent6 59 3" xfId="4759" xr:uid="{00000000-0005-0000-0000-0000519D0000}"/>
    <cellStyle name="40% - Accent6 59 3 2" xfId="9342" xr:uid="{00000000-0005-0000-0000-0000529D0000}"/>
    <cellStyle name="40% - Accent6 59 3 2 2" xfId="20439" xr:uid="{00000000-0005-0000-0000-0000539D0000}"/>
    <cellStyle name="40% - Accent6 59 3 2 2 2" xfId="42703" xr:uid="{00000000-0005-0000-0000-0000549D0000}"/>
    <cellStyle name="40% - Accent6 59 3 2 3" xfId="31611" xr:uid="{00000000-0005-0000-0000-0000559D0000}"/>
    <cellStyle name="40% - Accent6 59 3 3" xfId="15856" xr:uid="{00000000-0005-0000-0000-0000569D0000}"/>
    <cellStyle name="40% - Accent6 59 3 3 2" xfId="38121" xr:uid="{00000000-0005-0000-0000-0000579D0000}"/>
    <cellStyle name="40% - Accent6 59 3 4" xfId="27029" xr:uid="{00000000-0005-0000-0000-0000589D0000}"/>
    <cellStyle name="40% - Accent6 59 4" xfId="2950" xr:uid="{00000000-0005-0000-0000-0000599D0000}"/>
    <cellStyle name="40% - Accent6 59 4 2" xfId="7533" xr:uid="{00000000-0005-0000-0000-00005A9D0000}"/>
    <cellStyle name="40% - Accent6 59 4 2 2" xfId="18630" xr:uid="{00000000-0005-0000-0000-00005B9D0000}"/>
    <cellStyle name="40% - Accent6 59 4 2 2 2" xfId="40894" xr:uid="{00000000-0005-0000-0000-00005C9D0000}"/>
    <cellStyle name="40% - Accent6 59 4 2 3" xfId="29802" xr:uid="{00000000-0005-0000-0000-00005D9D0000}"/>
    <cellStyle name="40% - Accent6 59 4 3" xfId="14047" xr:uid="{00000000-0005-0000-0000-00005E9D0000}"/>
    <cellStyle name="40% - Accent6 59 4 3 2" xfId="36312" xr:uid="{00000000-0005-0000-0000-00005F9D0000}"/>
    <cellStyle name="40% - Accent6 59 4 4" xfId="25220" xr:uid="{00000000-0005-0000-0000-0000609D0000}"/>
    <cellStyle name="40% - Accent6 59 5" xfId="5684" xr:uid="{00000000-0005-0000-0000-0000619D0000}"/>
    <cellStyle name="40% - Accent6 59 5 2" xfId="16781" xr:uid="{00000000-0005-0000-0000-0000629D0000}"/>
    <cellStyle name="40% - Accent6 59 5 2 2" xfId="39045" xr:uid="{00000000-0005-0000-0000-0000639D0000}"/>
    <cellStyle name="40% - Accent6 59 5 3" xfId="27953" xr:uid="{00000000-0005-0000-0000-0000649D0000}"/>
    <cellStyle name="40% - Accent6 59 6" xfId="12196" xr:uid="{00000000-0005-0000-0000-0000659D0000}"/>
    <cellStyle name="40% - Accent6 59 6 2" xfId="34462" xr:uid="{00000000-0005-0000-0000-0000669D0000}"/>
    <cellStyle name="40% - Accent6 59 7" xfId="23370" xr:uid="{00000000-0005-0000-0000-0000679D0000}"/>
    <cellStyle name="40% - Accent6 6" xfId="163" xr:uid="{00000000-0005-0000-0000-0000689D0000}"/>
    <cellStyle name="40% - Accent6 6 2" xfId="1328" xr:uid="{00000000-0005-0000-0000-0000699D0000}"/>
    <cellStyle name="40% - Accent6 6 2 2" xfId="3146" xr:uid="{00000000-0005-0000-0000-00006A9D0000}"/>
    <cellStyle name="40% - Accent6 6 2 2 2" xfId="7729" xr:uid="{00000000-0005-0000-0000-00006B9D0000}"/>
    <cellStyle name="40% - Accent6 6 2 2 2 2" xfId="18826" xr:uid="{00000000-0005-0000-0000-00006C9D0000}"/>
    <cellStyle name="40% - Accent6 6 2 2 2 2 2" xfId="41090" xr:uid="{00000000-0005-0000-0000-00006D9D0000}"/>
    <cellStyle name="40% - Accent6 6 2 2 2 3" xfId="29998" xr:uid="{00000000-0005-0000-0000-00006E9D0000}"/>
    <cellStyle name="40% - Accent6 6 2 2 3" xfId="14243" xr:uid="{00000000-0005-0000-0000-00006F9D0000}"/>
    <cellStyle name="40% - Accent6 6 2 2 3 2" xfId="36508" xr:uid="{00000000-0005-0000-0000-0000709D0000}"/>
    <cellStyle name="40% - Accent6 6 2 2 4" xfId="25416" xr:uid="{00000000-0005-0000-0000-0000719D0000}"/>
    <cellStyle name="40% - Accent6 6 2 3" xfId="5920" xr:uid="{00000000-0005-0000-0000-0000729D0000}"/>
    <cellStyle name="40% - Accent6 6 2 3 2" xfId="17017" xr:uid="{00000000-0005-0000-0000-0000739D0000}"/>
    <cellStyle name="40% - Accent6 6 2 3 2 2" xfId="39281" xr:uid="{00000000-0005-0000-0000-0000749D0000}"/>
    <cellStyle name="40% - Accent6 6 2 3 3" xfId="28189" xr:uid="{00000000-0005-0000-0000-0000759D0000}"/>
    <cellStyle name="40% - Accent6 6 2 4" xfId="12433" xr:uid="{00000000-0005-0000-0000-0000769D0000}"/>
    <cellStyle name="40% - Accent6 6 2 4 2" xfId="34698" xr:uid="{00000000-0005-0000-0000-0000779D0000}"/>
    <cellStyle name="40% - Accent6 6 2 5" xfId="23606" xr:uid="{00000000-0005-0000-0000-0000789D0000}"/>
    <cellStyle name="40% - Accent6 6 3" xfId="4070" xr:uid="{00000000-0005-0000-0000-0000799D0000}"/>
    <cellStyle name="40% - Accent6 6 3 2" xfId="8653" xr:uid="{00000000-0005-0000-0000-00007A9D0000}"/>
    <cellStyle name="40% - Accent6 6 3 2 2" xfId="19750" xr:uid="{00000000-0005-0000-0000-00007B9D0000}"/>
    <cellStyle name="40% - Accent6 6 3 2 2 2" xfId="42014" xr:uid="{00000000-0005-0000-0000-00007C9D0000}"/>
    <cellStyle name="40% - Accent6 6 3 2 3" xfId="30922" xr:uid="{00000000-0005-0000-0000-00007D9D0000}"/>
    <cellStyle name="40% - Accent6 6 3 3" xfId="15167" xr:uid="{00000000-0005-0000-0000-00007E9D0000}"/>
    <cellStyle name="40% - Accent6 6 3 3 2" xfId="37432" xr:uid="{00000000-0005-0000-0000-00007F9D0000}"/>
    <cellStyle name="40% - Accent6 6 3 4" xfId="26340" xr:uid="{00000000-0005-0000-0000-0000809D0000}"/>
    <cellStyle name="40% - Accent6 6 4" xfId="2261" xr:uid="{00000000-0005-0000-0000-0000819D0000}"/>
    <cellStyle name="40% - Accent6 6 4 2" xfId="6844" xr:uid="{00000000-0005-0000-0000-0000829D0000}"/>
    <cellStyle name="40% - Accent6 6 4 2 2" xfId="17941" xr:uid="{00000000-0005-0000-0000-0000839D0000}"/>
    <cellStyle name="40% - Accent6 6 4 2 2 2" xfId="40205" xr:uid="{00000000-0005-0000-0000-0000849D0000}"/>
    <cellStyle name="40% - Accent6 6 4 2 3" xfId="29113" xr:uid="{00000000-0005-0000-0000-0000859D0000}"/>
    <cellStyle name="40% - Accent6 6 4 3" xfId="13358" xr:uid="{00000000-0005-0000-0000-0000869D0000}"/>
    <cellStyle name="40% - Accent6 6 4 3 2" xfId="35623" xr:uid="{00000000-0005-0000-0000-0000879D0000}"/>
    <cellStyle name="40% - Accent6 6 4 4" xfId="24531" xr:uid="{00000000-0005-0000-0000-0000889D0000}"/>
    <cellStyle name="40% - Accent6 6 5" xfId="4995" xr:uid="{00000000-0005-0000-0000-0000899D0000}"/>
    <cellStyle name="40% - Accent6 6 5 2" xfId="16092" xr:uid="{00000000-0005-0000-0000-00008A9D0000}"/>
    <cellStyle name="40% - Accent6 6 5 2 2" xfId="38356" xr:uid="{00000000-0005-0000-0000-00008B9D0000}"/>
    <cellStyle name="40% - Accent6 6 5 3" xfId="27264" xr:uid="{00000000-0005-0000-0000-00008C9D0000}"/>
    <cellStyle name="40% - Accent6 6 6" xfId="404" xr:uid="{00000000-0005-0000-0000-00008D9D0000}"/>
    <cellStyle name="40% - Accent6 6 6 2" xfId="11520" xr:uid="{00000000-0005-0000-0000-00008E9D0000}"/>
    <cellStyle name="40% - Accent6 6 6 2 2" xfId="33786" xr:uid="{00000000-0005-0000-0000-00008F9D0000}"/>
    <cellStyle name="40% - Accent6 6 6 3" xfId="22694" xr:uid="{00000000-0005-0000-0000-0000909D0000}"/>
    <cellStyle name="40% - Accent6 6 7" xfId="11284" xr:uid="{00000000-0005-0000-0000-0000919D0000}"/>
    <cellStyle name="40% - Accent6 6 7 2" xfId="33550" xr:uid="{00000000-0005-0000-0000-0000929D0000}"/>
    <cellStyle name="40% - Accent6 6 8" xfId="22458" xr:uid="{00000000-0005-0000-0000-0000939D0000}"/>
    <cellStyle name="40% - Accent6 60" xfId="1100" xr:uid="{00000000-0005-0000-0000-0000949D0000}"/>
    <cellStyle name="40% - Accent6 60 2" xfId="2037" xr:uid="{00000000-0005-0000-0000-0000959D0000}"/>
    <cellStyle name="40% - Accent6 60 2 2" xfId="3848" xr:uid="{00000000-0005-0000-0000-0000969D0000}"/>
    <cellStyle name="40% - Accent6 60 2 2 2" xfId="8431" xr:uid="{00000000-0005-0000-0000-0000979D0000}"/>
    <cellStyle name="40% - Accent6 60 2 2 2 2" xfId="19528" xr:uid="{00000000-0005-0000-0000-0000989D0000}"/>
    <cellStyle name="40% - Accent6 60 2 2 2 2 2" xfId="41792" xr:uid="{00000000-0005-0000-0000-0000999D0000}"/>
    <cellStyle name="40% - Accent6 60 2 2 2 3" xfId="30700" xr:uid="{00000000-0005-0000-0000-00009A9D0000}"/>
    <cellStyle name="40% - Accent6 60 2 2 3" xfId="14945" xr:uid="{00000000-0005-0000-0000-00009B9D0000}"/>
    <cellStyle name="40% - Accent6 60 2 2 3 2" xfId="37210" xr:uid="{00000000-0005-0000-0000-00009C9D0000}"/>
    <cellStyle name="40% - Accent6 60 2 2 4" xfId="26118" xr:uid="{00000000-0005-0000-0000-00009D9D0000}"/>
    <cellStyle name="40% - Accent6 60 2 3" xfId="6622" xr:uid="{00000000-0005-0000-0000-00009E9D0000}"/>
    <cellStyle name="40% - Accent6 60 2 3 2" xfId="17719" xr:uid="{00000000-0005-0000-0000-00009F9D0000}"/>
    <cellStyle name="40% - Accent6 60 2 3 2 2" xfId="39983" xr:uid="{00000000-0005-0000-0000-0000A09D0000}"/>
    <cellStyle name="40% - Accent6 60 2 3 3" xfId="28891" xr:uid="{00000000-0005-0000-0000-0000A19D0000}"/>
    <cellStyle name="40% - Accent6 60 2 4" xfId="13135" xr:uid="{00000000-0005-0000-0000-0000A29D0000}"/>
    <cellStyle name="40% - Accent6 60 2 4 2" xfId="35400" xr:uid="{00000000-0005-0000-0000-0000A39D0000}"/>
    <cellStyle name="40% - Accent6 60 2 5" xfId="24308" xr:uid="{00000000-0005-0000-0000-0000A49D0000}"/>
    <cellStyle name="40% - Accent6 60 3" xfId="4772" xr:uid="{00000000-0005-0000-0000-0000A59D0000}"/>
    <cellStyle name="40% - Accent6 60 3 2" xfId="9355" xr:uid="{00000000-0005-0000-0000-0000A69D0000}"/>
    <cellStyle name="40% - Accent6 60 3 2 2" xfId="20452" xr:uid="{00000000-0005-0000-0000-0000A79D0000}"/>
    <cellStyle name="40% - Accent6 60 3 2 2 2" xfId="42716" xr:uid="{00000000-0005-0000-0000-0000A89D0000}"/>
    <cellStyle name="40% - Accent6 60 3 2 3" xfId="31624" xr:uid="{00000000-0005-0000-0000-0000A99D0000}"/>
    <cellStyle name="40% - Accent6 60 3 3" xfId="15869" xr:uid="{00000000-0005-0000-0000-0000AA9D0000}"/>
    <cellStyle name="40% - Accent6 60 3 3 2" xfId="38134" xr:uid="{00000000-0005-0000-0000-0000AB9D0000}"/>
    <cellStyle name="40% - Accent6 60 3 4" xfId="27042" xr:uid="{00000000-0005-0000-0000-0000AC9D0000}"/>
    <cellStyle name="40% - Accent6 60 4" xfId="2963" xr:uid="{00000000-0005-0000-0000-0000AD9D0000}"/>
    <cellStyle name="40% - Accent6 60 4 2" xfId="7546" xr:uid="{00000000-0005-0000-0000-0000AE9D0000}"/>
    <cellStyle name="40% - Accent6 60 4 2 2" xfId="18643" xr:uid="{00000000-0005-0000-0000-0000AF9D0000}"/>
    <cellStyle name="40% - Accent6 60 4 2 2 2" xfId="40907" xr:uid="{00000000-0005-0000-0000-0000B09D0000}"/>
    <cellStyle name="40% - Accent6 60 4 2 3" xfId="29815" xr:uid="{00000000-0005-0000-0000-0000B19D0000}"/>
    <cellStyle name="40% - Accent6 60 4 3" xfId="14060" xr:uid="{00000000-0005-0000-0000-0000B29D0000}"/>
    <cellStyle name="40% - Accent6 60 4 3 2" xfId="36325" xr:uid="{00000000-0005-0000-0000-0000B39D0000}"/>
    <cellStyle name="40% - Accent6 60 4 4" xfId="25233" xr:uid="{00000000-0005-0000-0000-0000B49D0000}"/>
    <cellStyle name="40% - Accent6 60 5" xfId="5697" xr:uid="{00000000-0005-0000-0000-0000B59D0000}"/>
    <cellStyle name="40% - Accent6 60 5 2" xfId="16794" xr:uid="{00000000-0005-0000-0000-0000B69D0000}"/>
    <cellStyle name="40% - Accent6 60 5 2 2" xfId="39058" xr:uid="{00000000-0005-0000-0000-0000B79D0000}"/>
    <cellStyle name="40% - Accent6 60 5 3" xfId="27966" xr:uid="{00000000-0005-0000-0000-0000B89D0000}"/>
    <cellStyle name="40% - Accent6 60 6" xfId="12209" xr:uid="{00000000-0005-0000-0000-0000B99D0000}"/>
    <cellStyle name="40% - Accent6 60 6 2" xfId="34475" xr:uid="{00000000-0005-0000-0000-0000BA9D0000}"/>
    <cellStyle name="40% - Accent6 60 7" xfId="23383" xr:uid="{00000000-0005-0000-0000-0000BB9D0000}"/>
    <cellStyle name="40% - Accent6 61" xfId="1113" xr:uid="{00000000-0005-0000-0000-0000BC9D0000}"/>
    <cellStyle name="40% - Accent6 61 2" xfId="2050" xr:uid="{00000000-0005-0000-0000-0000BD9D0000}"/>
    <cellStyle name="40% - Accent6 61 2 2" xfId="3861" xr:uid="{00000000-0005-0000-0000-0000BE9D0000}"/>
    <cellStyle name="40% - Accent6 61 2 2 2" xfId="8444" xr:uid="{00000000-0005-0000-0000-0000BF9D0000}"/>
    <cellStyle name="40% - Accent6 61 2 2 2 2" xfId="19541" xr:uid="{00000000-0005-0000-0000-0000C09D0000}"/>
    <cellStyle name="40% - Accent6 61 2 2 2 2 2" xfId="41805" xr:uid="{00000000-0005-0000-0000-0000C19D0000}"/>
    <cellStyle name="40% - Accent6 61 2 2 2 3" xfId="30713" xr:uid="{00000000-0005-0000-0000-0000C29D0000}"/>
    <cellStyle name="40% - Accent6 61 2 2 3" xfId="14958" xr:uid="{00000000-0005-0000-0000-0000C39D0000}"/>
    <cellStyle name="40% - Accent6 61 2 2 3 2" xfId="37223" xr:uid="{00000000-0005-0000-0000-0000C49D0000}"/>
    <cellStyle name="40% - Accent6 61 2 2 4" xfId="26131" xr:uid="{00000000-0005-0000-0000-0000C59D0000}"/>
    <cellStyle name="40% - Accent6 61 2 3" xfId="6635" xr:uid="{00000000-0005-0000-0000-0000C69D0000}"/>
    <cellStyle name="40% - Accent6 61 2 3 2" xfId="17732" xr:uid="{00000000-0005-0000-0000-0000C79D0000}"/>
    <cellStyle name="40% - Accent6 61 2 3 2 2" xfId="39996" xr:uid="{00000000-0005-0000-0000-0000C89D0000}"/>
    <cellStyle name="40% - Accent6 61 2 3 3" xfId="28904" xr:uid="{00000000-0005-0000-0000-0000C99D0000}"/>
    <cellStyle name="40% - Accent6 61 2 4" xfId="13148" xr:uid="{00000000-0005-0000-0000-0000CA9D0000}"/>
    <cellStyle name="40% - Accent6 61 2 4 2" xfId="35413" xr:uid="{00000000-0005-0000-0000-0000CB9D0000}"/>
    <cellStyle name="40% - Accent6 61 2 5" xfId="24321" xr:uid="{00000000-0005-0000-0000-0000CC9D0000}"/>
    <cellStyle name="40% - Accent6 61 3" xfId="4785" xr:uid="{00000000-0005-0000-0000-0000CD9D0000}"/>
    <cellStyle name="40% - Accent6 61 3 2" xfId="9368" xr:uid="{00000000-0005-0000-0000-0000CE9D0000}"/>
    <cellStyle name="40% - Accent6 61 3 2 2" xfId="20465" xr:uid="{00000000-0005-0000-0000-0000CF9D0000}"/>
    <cellStyle name="40% - Accent6 61 3 2 2 2" xfId="42729" xr:uid="{00000000-0005-0000-0000-0000D09D0000}"/>
    <cellStyle name="40% - Accent6 61 3 2 3" xfId="31637" xr:uid="{00000000-0005-0000-0000-0000D19D0000}"/>
    <cellStyle name="40% - Accent6 61 3 3" xfId="15882" xr:uid="{00000000-0005-0000-0000-0000D29D0000}"/>
    <cellStyle name="40% - Accent6 61 3 3 2" xfId="38147" xr:uid="{00000000-0005-0000-0000-0000D39D0000}"/>
    <cellStyle name="40% - Accent6 61 3 4" xfId="27055" xr:uid="{00000000-0005-0000-0000-0000D49D0000}"/>
    <cellStyle name="40% - Accent6 61 4" xfId="2976" xr:uid="{00000000-0005-0000-0000-0000D59D0000}"/>
    <cellStyle name="40% - Accent6 61 4 2" xfId="7559" xr:uid="{00000000-0005-0000-0000-0000D69D0000}"/>
    <cellStyle name="40% - Accent6 61 4 2 2" xfId="18656" xr:uid="{00000000-0005-0000-0000-0000D79D0000}"/>
    <cellStyle name="40% - Accent6 61 4 2 2 2" xfId="40920" xr:uid="{00000000-0005-0000-0000-0000D89D0000}"/>
    <cellStyle name="40% - Accent6 61 4 2 3" xfId="29828" xr:uid="{00000000-0005-0000-0000-0000D99D0000}"/>
    <cellStyle name="40% - Accent6 61 4 3" xfId="14073" xr:uid="{00000000-0005-0000-0000-0000DA9D0000}"/>
    <cellStyle name="40% - Accent6 61 4 3 2" xfId="36338" xr:uid="{00000000-0005-0000-0000-0000DB9D0000}"/>
    <cellStyle name="40% - Accent6 61 4 4" xfId="25246" xr:uid="{00000000-0005-0000-0000-0000DC9D0000}"/>
    <cellStyle name="40% - Accent6 61 5" xfId="5710" xr:uid="{00000000-0005-0000-0000-0000DD9D0000}"/>
    <cellStyle name="40% - Accent6 61 5 2" xfId="16807" xr:uid="{00000000-0005-0000-0000-0000DE9D0000}"/>
    <cellStyle name="40% - Accent6 61 5 2 2" xfId="39071" xr:uid="{00000000-0005-0000-0000-0000DF9D0000}"/>
    <cellStyle name="40% - Accent6 61 5 3" xfId="27979" xr:uid="{00000000-0005-0000-0000-0000E09D0000}"/>
    <cellStyle name="40% - Accent6 61 6" xfId="12222" xr:uid="{00000000-0005-0000-0000-0000E19D0000}"/>
    <cellStyle name="40% - Accent6 61 6 2" xfId="34488" xr:uid="{00000000-0005-0000-0000-0000E29D0000}"/>
    <cellStyle name="40% - Accent6 61 7" xfId="23396" xr:uid="{00000000-0005-0000-0000-0000E39D0000}"/>
    <cellStyle name="40% - Accent6 62" xfId="1126" xr:uid="{00000000-0005-0000-0000-0000E49D0000}"/>
    <cellStyle name="40% - Accent6 62 2" xfId="2063" xr:uid="{00000000-0005-0000-0000-0000E59D0000}"/>
    <cellStyle name="40% - Accent6 62 2 2" xfId="3874" xr:uid="{00000000-0005-0000-0000-0000E69D0000}"/>
    <cellStyle name="40% - Accent6 62 2 2 2" xfId="8457" xr:uid="{00000000-0005-0000-0000-0000E79D0000}"/>
    <cellStyle name="40% - Accent6 62 2 2 2 2" xfId="19554" xr:uid="{00000000-0005-0000-0000-0000E89D0000}"/>
    <cellStyle name="40% - Accent6 62 2 2 2 2 2" xfId="41818" xr:uid="{00000000-0005-0000-0000-0000E99D0000}"/>
    <cellStyle name="40% - Accent6 62 2 2 2 3" xfId="30726" xr:uid="{00000000-0005-0000-0000-0000EA9D0000}"/>
    <cellStyle name="40% - Accent6 62 2 2 3" xfId="14971" xr:uid="{00000000-0005-0000-0000-0000EB9D0000}"/>
    <cellStyle name="40% - Accent6 62 2 2 3 2" xfId="37236" xr:uid="{00000000-0005-0000-0000-0000EC9D0000}"/>
    <cellStyle name="40% - Accent6 62 2 2 4" xfId="26144" xr:uid="{00000000-0005-0000-0000-0000ED9D0000}"/>
    <cellStyle name="40% - Accent6 62 2 3" xfId="6648" xr:uid="{00000000-0005-0000-0000-0000EE9D0000}"/>
    <cellStyle name="40% - Accent6 62 2 3 2" xfId="17745" xr:uid="{00000000-0005-0000-0000-0000EF9D0000}"/>
    <cellStyle name="40% - Accent6 62 2 3 2 2" xfId="40009" xr:uid="{00000000-0005-0000-0000-0000F09D0000}"/>
    <cellStyle name="40% - Accent6 62 2 3 3" xfId="28917" xr:uid="{00000000-0005-0000-0000-0000F19D0000}"/>
    <cellStyle name="40% - Accent6 62 2 4" xfId="13161" xr:uid="{00000000-0005-0000-0000-0000F29D0000}"/>
    <cellStyle name="40% - Accent6 62 2 4 2" xfId="35426" xr:uid="{00000000-0005-0000-0000-0000F39D0000}"/>
    <cellStyle name="40% - Accent6 62 2 5" xfId="24334" xr:uid="{00000000-0005-0000-0000-0000F49D0000}"/>
    <cellStyle name="40% - Accent6 62 3" xfId="4798" xr:uid="{00000000-0005-0000-0000-0000F59D0000}"/>
    <cellStyle name="40% - Accent6 62 3 2" xfId="9381" xr:uid="{00000000-0005-0000-0000-0000F69D0000}"/>
    <cellStyle name="40% - Accent6 62 3 2 2" xfId="20478" xr:uid="{00000000-0005-0000-0000-0000F79D0000}"/>
    <cellStyle name="40% - Accent6 62 3 2 2 2" xfId="42742" xr:uid="{00000000-0005-0000-0000-0000F89D0000}"/>
    <cellStyle name="40% - Accent6 62 3 2 3" xfId="31650" xr:uid="{00000000-0005-0000-0000-0000F99D0000}"/>
    <cellStyle name="40% - Accent6 62 3 3" xfId="15895" xr:uid="{00000000-0005-0000-0000-0000FA9D0000}"/>
    <cellStyle name="40% - Accent6 62 3 3 2" xfId="38160" xr:uid="{00000000-0005-0000-0000-0000FB9D0000}"/>
    <cellStyle name="40% - Accent6 62 3 4" xfId="27068" xr:uid="{00000000-0005-0000-0000-0000FC9D0000}"/>
    <cellStyle name="40% - Accent6 62 4" xfId="2989" xr:uid="{00000000-0005-0000-0000-0000FD9D0000}"/>
    <cellStyle name="40% - Accent6 62 4 2" xfId="7572" xr:uid="{00000000-0005-0000-0000-0000FE9D0000}"/>
    <cellStyle name="40% - Accent6 62 4 2 2" xfId="18669" xr:uid="{00000000-0005-0000-0000-0000FF9D0000}"/>
    <cellStyle name="40% - Accent6 62 4 2 2 2" xfId="40933" xr:uid="{00000000-0005-0000-0000-0000009E0000}"/>
    <cellStyle name="40% - Accent6 62 4 2 3" xfId="29841" xr:uid="{00000000-0005-0000-0000-0000019E0000}"/>
    <cellStyle name="40% - Accent6 62 4 3" xfId="14086" xr:uid="{00000000-0005-0000-0000-0000029E0000}"/>
    <cellStyle name="40% - Accent6 62 4 3 2" xfId="36351" xr:uid="{00000000-0005-0000-0000-0000039E0000}"/>
    <cellStyle name="40% - Accent6 62 4 4" xfId="25259" xr:uid="{00000000-0005-0000-0000-0000049E0000}"/>
    <cellStyle name="40% - Accent6 62 5" xfId="5723" xr:uid="{00000000-0005-0000-0000-0000059E0000}"/>
    <cellStyle name="40% - Accent6 62 5 2" xfId="16820" xr:uid="{00000000-0005-0000-0000-0000069E0000}"/>
    <cellStyle name="40% - Accent6 62 5 2 2" xfId="39084" xr:uid="{00000000-0005-0000-0000-0000079E0000}"/>
    <cellStyle name="40% - Accent6 62 5 3" xfId="27992" xr:uid="{00000000-0005-0000-0000-0000089E0000}"/>
    <cellStyle name="40% - Accent6 62 6" xfId="12235" xr:uid="{00000000-0005-0000-0000-0000099E0000}"/>
    <cellStyle name="40% - Accent6 62 6 2" xfId="34501" xr:uid="{00000000-0005-0000-0000-00000A9E0000}"/>
    <cellStyle name="40% - Accent6 62 7" xfId="23409" xr:uid="{00000000-0005-0000-0000-00000B9E0000}"/>
    <cellStyle name="40% - Accent6 63" xfId="1139" xr:uid="{00000000-0005-0000-0000-00000C9E0000}"/>
    <cellStyle name="40% - Accent6 63 2" xfId="2076" xr:uid="{00000000-0005-0000-0000-00000D9E0000}"/>
    <cellStyle name="40% - Accent6 63 2 2" xfId="3887" xr:uid="{00000000-0005-0000-0000-00000E9E0000}"/>
    <cellStyle name="40% - Accent6 63 2 2 2" xfId="8470" xr:uid="{00000000-0005-0000-0000-00000F9E0000}"/>
    <cellStyle name="40% - Accent6 63 2 2 2 2" xfId="19567" xr:uid="{00000000-0005-0000-0000-0000109E0000}"/>
    <cellStyle name="40% - Accent6 63 2 2 2 2 2" xfId="41831" xr:uid="{00000000-0005-0000-0000-0000119E0000}"/>
    <cellStyle name="40% - Accent6 63 2 2 2 3" xfId="30739" xr:uid="{00000000-0005-0000-0000-0000129E0000}"/>
    <cellStyle name="40% - Accent6 63 2 2 3" xfId="14984" xr:uid="{00000000-0005-0000-0000-0000139E0000}"/>
    <cellStyle name="40% - Accent6 63 2 2 3 2" xfId="37249" xr:uid="{00000000-0005-0000-0000-0000149E0000}"/>
    <cellStyle name="40% - Accent6 63 2 2 4" xfId="26157" xr:uid="{00000000-0005-0000-0000-0000159E0000}"/>
    <cellStyle name="40% - Accent6 63 2 3" xfId="6661" xr:uid="{00000000-0005-0000-0000-0000169E0000}"/>
    <cellStyle name="40% - Accent6 63 2 3 2" xfId="17758" xr:uid="{00000000-0005-0000-0000-0000179E0000}"/>
    <cellStyle name="40% - Accent6 63 2 3 2 2" xfId="40022" xr:uid="{00000000-0005-0000-0000-0000189E0000}"/>
    <cellStyle name="40% - Accent6 63 2 3 3" xfId="28930" xr:uid="{00000000-0005-0000-0000-0000199E0000}"/>
    <cellStyle name="40% - Accent6 63 2 4" xfId="13174" xr:uid="{00000000-0005-0000-0000-00001A9E0000}"/>
    <cellStyle name="40% - Accent6 63 2 4 2" xfId="35439" xr:uid="{00000000-0005-0000-0000-00001B9E0000}"/>
    <cellStyle name="40% - Accent6 63 2 5" xfId="24347" xr:uid="{00000000-0005-0000-0000-00001C9E0000}"/>
    <cellStyle name="40% - Accent6 63 3" xfId="4811" xr:uid="{00000000-0005-0000-0000-00001D9E0000}"/>
    <cellStyle name="40% - Accent6 63 3 2" xfId="9394" xr:uid="{00000000-0005-0000-0000-00001E9E0000}"/>
    <cellStyle name="40% - Accent6 63 3 2 2" xfId="20491" xr:uid="{00000000-0005-0000-0000-00001F9E0000}"/>
    <cellStyle name="40% - Accent6 63 3 2 2 2" xfId="42755" xr:uid="{00000000-0005-0000-0000-0000209E0000}"/>
    <cellStyle name="40% - Accent6 63 3 2 3" xfId="31663" xr:uid="{00000000-0005-0000-0000-0000219E0000}"/>
    <cellStyle name="40% - Accent6 63 3 3" xfId="15908" xr:uid="{00000000-0005-0000-0000-0000229E0000}"/>
    <cellStyle name="40% - Accent6 63 3 3 2" xfId="38173" xr:uid="{00000000-0005-0000-0000-0000239E0000}"/>
    <cellStyle name="40% - Accent6 63 3 4" xfId="27081" xr:uid="{00000000-0005-0000-0000-0000249E0000}"/>
    <cellStyle name="40% - Accent6 63 4" xfId="3002" xr:uid="{00000000-0005-0000-0000-0000259E0000}"/>
    <cellStyle name="40% - Accent6 63 4 2" xfId="7585" xr:uid="{00000000-0005-0000-0000-0000269E0000}"/>
    <cellStyle name="40% - Accent6 63 4 2 2" xfId="18682" xr:uid="{00000000-0005-0000-0000-0000279E0000}"/>
    <cellStyle name="40% - Accent6 63 4 2 2 2" xfId="40946" xr:uid="{00000000-0005-0000-0000-0000289E0000}"/>
    <cellStyle name="40% - Accent6 63 4 2 3" xfId="29854" xr:uid="{00000000-0005-0000-0000-0000299E0000}"/>
    <cellStyle name="40% - Accent6 63 4 3" xfId="14099" xr:uid="{00000000-0005-0000-0000-00002A9E0000}"/>
    <cellStyle name="40% - Accent6 63 4 3 2" xfId="36364" xr:uid="{00000000-0005-0000-0000-00002B9E0000}"/>
    <cellStyle name="40% - Accent6 63 4 4" xfId="25272" xr:uid="{00000000-0005-0000-0000-00002C9E0000}"/>
    <cellStyle name="40% - Accent6 63 5" xfId="5736" xr:uid="{00000000-0005-0000-0000-00002D9E0000}"/>
    <cellStyle name="40% - Accent6 63 5 2" xfId="16833" xr:uid="{00000000-0005-0000-0000-00002E9E0000}"/>
    <cellStyle name="40% - Accent6 63 5 2 2" xfId="39097" xr:uid="{00000000-0005-0000-0000-00002F9E0000}"/>
    <cellStyle name="40% - Accent6 63 5 3" xfId="28005" xr:uid="{00000000-0005-0000-0000-0000309E0000}"/>
    <cellStyle name="40% - Accent6 63 6" xfId="12248" xr:uid="{00000000-0005-0000-0000-0000319E0000}"/>
    <cellStyle name="40% - Accent6 63 6 2" xfId="34514" xr:uid="{00000000-0005-0000-0000-0000329E0000}"/>
    <cellStyle name="40% - Accent6 63 7" xfId="23422" xr:uid="{00000000-0005-0000-0000-0000339E0000}"/>
    <cellStyle name="40% - Accent6 64" xfId="1154" xr:uid="{00000000-0005-0000-0000-0000349E0000}"/>
    <cellStyle name="40% - Accent6 64 2" xfId="2091" xr:uid="{00000000-0005-0000-0000-0000359E0000}"/>
    <cellStyle name="40% - Accent6 64 2 2" xfId="3900" xr:uid="{00000000-0005-0000-0000-0000369E0000}"/>
    <cellStyle name="40% - Accent6 64 2 2 2" xfId="8483" xr:uid="{00000000-0005-0000-0000-0000379E0000}"/>
    <cellStyle name="40% - Accent6 64 2 2 2 2" xfId="19580" xr:uid="{00000000-0005-0000-0000-0000389E0000}"/>
    <cellStyle name="40% - Accent6 64 2 2 2 2 2" xfId="41844" xr:uid="{00000000-0005-0000-0000-0000399E0000}"/>
    <cellStyle name="40% - Accent6 64 2 2 2 3" xfId="30752" xr:uid="{00000000-0005-0000-0000-00003A9E0000}"/>
    <cellStyle name="40% - Accent6 64 2 2 3" xfId="14997" xr:uid="{00000000-0005-0000-0000-00003B9E0000}"/>
    <cellStyle name="40% - Accent6 64 2 2 3 2" xfId="37262" xr:uid="{00000000-0005-0000-0000-00003C9E0000}"/>
    <cellStyle name="40% - Accent6 64 2 2 4" xfId="26170" xr:uid="{00000000-0005-0000-0000-00003D9E0000}"/>
    <cellStyle name="40% - Accent6 64 2 3" xfId="6674" xr:uid="{00000000-0005-0000-0000-00003E9E0000}"/>
    <cellStyle name="40% - Accent6 64 2 3 2" xfId="17771" xr:uid="{00000000-0005-0000-0000-00003F9E0000}"/>
    <cellStyle name="40% - Accent6 64 2 3 2 2" xfId="40035" xr:uid="{00000000-0005-0000-0000-0000409E0000}"/>
    <cellStyle name="40% - Accent6 64 2 3 3" xfId="28943" xr:uid="{00000000-0005-0000-0000-0000419E0000}"/>
    <cellStyle name="40% - Accent6 64 2 4" xfId="13188" xr:uid="{00000000-0005-0000-0000-0000429E0000}"/>
    <cellStyle name="40% - Accent6 64 2 4 2" xfId="35453" xr:uid="{00000000-0005-0000-0000-0000439E0000}"/>
    <cellStyle name="40% - Accent6 64 2 5" xfId="24361" xr:uid="{00000000-0005-0000-0000-0000449E0000}"/>
    <cellStyle name="40% - Accent6 64 3" xfId="4824" xr:uid="{00000000-0005-0000-0000-0000459E0000}"/>
    <cellStyle name="40% - Accent6 64 3 2" xfId="9407" xr:uid="{00000000-0005-0000-0000-0000469E0000}"/>
    <cellStyle name="40% - Accent6 64 3 2 2" xfId="20504" xr:uid="{00000000-0005-0000-0000-0000479E0000}"/>
    <cellStyle name="40% - Accent6 64 3 2 2 2" xfId="42768" xr:uid="{00000000-0005-0000-0000-0000489E0000}"/>
    <cellStyle name="40% - Accent6 64 3 2 3" xfId="31676" xr:uid="{00000000-0005-0000-0000-0000499E0000}"/>
    <cellStyle name="40% - Accent6 64 3 3" xfId="15921" xr:uid="{00000000-0005-0000-0000-00004A9E0000}"/>
    <cellStyle name="40% - Accent6 64 3 3 2" xfId="38186" xr:uid="{00000000-0005-0000-0000-00004B9E0000}"/>
    <cellStyle name="40% - Accent6 64 3 4" xfId="27094" xr:uid="{00000000-0005-0000-0000-00004C9E0000}"/>
    <cellStyle name="40% - Accent6 64 4" xfId="3015" xr:uid="{00000000-0005-0000-0000-00004D9E0000}"/>
    <cellStyle name="40% - Accent6 64 4 2" xfId="7598" xr:uid="{00000000-0005-0000-0000-00004E9E0000}"/>
    <cellStyle name="40% - Accent6 64 4 2 2" xfId="18695" xr:uid="{00000000-0005-0000-0000-00004F9E0000}"/>
    <cellStyle name="40% - Accent6 64 4 2 2 2" xfId="40959" xr:uid="{00000000-0005-0000-0000-0000509E0000}"/>
    <cellStyle name="40% - Accent6 64 4 2 3" xfId="29867" xr:uid="{00000000-0005-0000-0000-0000519E0000}"/>
    <cellStyle name="40% - Accent6 64 4 3" xfId="14112" xr:uid="{00000000-0005-0000-0000-0000529E0000}"/>
    <cellStyle name="40% - Accent6 64 4 3 2" xfId="36377" xr:uid="{00000000-0005-0000-0000-0000539E0000}"/>
    <cellStyle name="40% - Accent6 64 4 4" xfId="25285" xr:uid="{00000000-0005-0000-0000-0000549E0000}"/>
    <cellStyle name="40% - Accent6 64 5" xfId="5750" xr:uid="{00000000-0005-0000-0000-0000559E0000}"/>
    <cellStyle name="40% - Accent6 64 5 2" xfId="16847" xr:uid="{00000000-0005-0000-0000-0000569E0000}"/>
    <cellStyle name="40% - Accent6 64 5 2 2" xfId="39111" xr:uid="{00000000-0005-0000-0000-0000579E0000}"/>
    <cellStyle name="40% - Accent6 64 5 3" xfId="28019" xr:uid="{00000000-0005-0000-0000-0000589E0000}"/>
    <cellStyle name="40% - Accent6 64 6" xfId="12262" xr:uid="{00000000-0005-0000-0000-0000599E0000}"/>
    <cellStyle name="40% - Accent6 64 6 2" xfId="34528" xr:uid="{00000000-0005-0000-0000-00005A9E0000}"/>
    <cellStyle name="40% - Accent6 64 7" xfId="23436" xr:uid="{00000000-0005-0000-0000-00005B9E0000}"/>
    <cellStyle name="40% - Accent6 65" xfId="1167" xr:uid="{00000000-0005-0000-0000-00005C9E0000}"/>
    <cellStyle name="40% - Accent6 65 2" xfId="2104" xr:uid="{00000000-0005-0000-0000-00005D9E0000}"/>
    <cellStyle name="40% - Accent6 65 2 2" xfId="3913" xr:uid="{00000000-0005-0000-0000-00005E9E0000}"/>
    <cellStyle name="40% - Accent6 65 2 2 2" xfId="8496" xr:uid="{00000000-0005-0000-0000-00005F9E0000}"/>
    <cellStyle name="40% - Accent6 65 2 2 2 2" xfId="19593" xr:uid="{00000000-0005-0000-0000-0000609E0000}"/>
    <cellStyle name="40% - Accent6 65 2 2 2 2 2" xfId="41857" xr:uid="{00000000-0005-0000-0000-0000619E0000}"/>
    <cellStyle name="40% - Accent6 65 2 2 2 3" xfId="30765" xr:uid="{00000000-0005-0000-0000-0000629E0000}"/>
    <cellStyle name="40% - Accent6 65 2 2 3" xfId="15010" xr:uid="{00000000-0005-0000-0000-0000639E0000}"/>
    <cellStyle name="40% - Accent6 65 2 2 3 2" xfId="37275" xr:uid="{00000000-0005-0000-0000-0000649E0000}"/>
    <cellStyle name="40% - Accent6 65 2 2 4" xfId="26183" xr:uid="{00000000-0005-0000-0000-0000659E0000}"/>
    <cellStyle name="40% - Accent6 65 2 3" xfId="6687" xr:uid="{00000000-0005-0000-0000-0000669E0000}"/>
    <cellStyle name="40% - Accent6 65 2 3 2" xfId="17784" xr:uid="{00000000-0005-0000-0000-0000679E0000}"/>
    <cellStyle name="40% - Accent6 65 2 3 2 2" xfId="40048" xr:uid="{00000000-0005-0000-0000-0000689E0000}"/>
    <cellStyle name="40% - Accent6 65 2 3 3" xfId="28956" xr:uid="{00000000-0005-0000-0000-0000699E0000}"/>
    <cellStyle name="40% - Accent6 65 2 4" xfId="13201" xr:uid="{00000000-0005-0000-0000-00006A9E0000}"/>
    <cellStyle name="40% - Accent6 65 2 4 2" xfId="35466" xr:uid="{00000000-0005-0000-0000-00006B9E0000}"/>
    <cellStyle name="40% - Accent6 65 2 5" xfId="24374" xr:uid="{00000000-0005-0000-0000-00006C9E0000}"/>
    <cellStyle name="40% - Accent6 65 3" xfId="4837" xr:uid="{00000000-0005-0000-0000-00006D9E0000}"/>
    <cellStyle name="40% - Accent6 65 3 2" xfId="9420" xr:uid="{00000000-0005-0000-0000-00006E9E0000}"/>
    <cellStyle name="40% - Accent6 65 3 2 2" xfId="20517" xr:uid="{00000000-0005-0000-0000-00006F9E0000}"/>
    <cellStyle name="40% - Accent6 65 3 2 2 2" xfId="42781" xr:uid="{00000000-0005-0000-0000-0000709E0000}"/>
    <cellStyle name="40% - Accent6 65 3 2 3" xfId="31689" xr:uid="{00000000-0005-0000-0000-0000719E0000}"/>
    <cellStyle name="40% - Accent6 65 3 3" xfId="15934" xr:uid="{00000000-0005-0000-0000-0000729E0000}"/>
    <cellStyle name="40% - Accent6 65 3 3 2" xfId="38199" xr:uid="{00000000-0005-0000-0000-0000739E0000}"/>
    <cellStyle name="40% - Accent6 65 3 4" xfId="27107" xr:uid="{00000000-0005-0000-0000-0000749E0000}"/>
    <cellStyle name="40% - Accent6 65 4" xfId="3028" xr:uid="{00000000-0005-0000-0000-0000759E0000}"/>
    <cellStyle name="40% - Accent6 65 4 2" xfId="7611" xr:uid="{00000000-0005-0000-0000-0000769E0000}"/>
    <cellStyle name="40% - Accent6 65 4 2 2" xfId="18708" xr:uid="{00000000-0005-0000-0000-0000779E0000}"/>
    <cellStyle name="40% - Accent6 65 4 2 2 2" xfId="40972" xr:uid="{00000000-0005-0000-0000-0000789E0000}"/>
    <cellStyle name="40% - Accent6 65 4 2 3" xfId="29880" xr:uid="{00000000-0005-0000-0000-0000799E0000}"/>
    <cellStyle name="40% - Accent6 65 4 3" xfId="14125" xr:uid="{00000000-0005-0000-0000-00007A9E0000}"/>
    <cellStyle name="40% - Accent6 65 4 3 2" xfId="36390" xr:uid="{00000000-0005-0000-0000-00007B9E0000}"/>
    <cellStyle name="40% - Accent6 65 4 4" xfId="25298" xr:uid="{00000000-0005-0000-0000-00007C9E0000}"/>
    <cellStyle name="40% - Accent6 65 5" xfId="5763" xr:uid="{00000000-0005-0000-0000-00007D9E0000}"/>
    <cellStyle name="40% - Accent6 65 5 2" xfId="16860" xr:uid="{00000000-0005-0000-0000-00007E9E0000}"/>
    <cellStyle name="40% - Accent6 65 5 2 2" xfId="39124" xr:uid="{00000000-0005-0000-0000-00007F9E0000}"/>
    <cellStyle name="40% - Accent6 65 5 3" xfId="28032" xr:uid="{00000000-0005-0000-0000-0000809E0000}"/>
    <cellStyle name="40% - Accent6 65 6" xfId="12275" xr:uid="{00000000-0005-0000-0000-0000819E0000}"/>
    <cellStyle name="40% - Accent6 65 6 2" xfId="34541" xr:uid="{00000000-0005-0000-0000-0000829E0000}"/>
    <cellStyle name="40% - Accent6 65 7" xfId="23449" xr:uid="{00000000-0005-0000-0000-0000839E0000}"/>
    <cellStyle name="40% - Accent6 66" xfId="1180" xr:uid="{00000000-0005-0000-0000-0000849E0000}"/>
    <cellStyle name="40% - Accent6 66 2" xfId="2117" xr:uid="{00000000-0005-0000-0000-0000859E0000}"/>
    <cellStyle name="40% - Accent6 66 2 2" xfId="3926" xr:uid="{00000000-0005-0000-0000-0000869E0000}"/>
    <cellStyle name="40% - Accent6 66 2 2 2" xfId="8509" xr:uid="{00000000-0005-0000-0000-0000879E0000}"/>
    <cellStyle name="40% - Accent6 66 2 2 2 2" xfId="19606" xr:uid="{00000000-0005-0000-0000-0000889E0000}"/>
    <cellStyle name="40% - Accent6 66 2 2 2 2 2" xfId="41870" xr:uid="{00000000-0005-0000-0000-0000899E0000}"/>
    <cellStyle name="40% - Accent6 66 2 2 2 3" xfId="30778" xr:uid="{00000000-0005-0000-0000-00008A9E0000}"/>
    <cellStyle name="40% - Accent6 66 2 2 3" xfId="15023" xr:uid="{00000000-0005-0000-0000-00008B9E0000}"/>
    <cellStyle name="40% - Accent6 66 2 2 3 2" xfId="37288" xr:uid="{00000000-0005-0000-0000-00008C9E0000}"/>
    <cellStyle name="40% - Accent6 66 2 2 4" xfId="26196" xr:uid="{00000000-0005-0000-0000-00008D9E0000}"/>
    <cellStyle name="40% - Accent6 66 2 3" xfId="6700" xr:uid="{00000000-0005-0000-0000-00008E9E0000}"/>
    <cellStyle name="40% - Accent6 66 2 3 2" xfId="17797" xr:uid="{00000000-0005-0000-0000-00008F9E0000}"/>
    <cellStyle name="40% - Accent6 66 2 3 2 2" xfId="40061" xr:uid="{00000000-0005-0000-0000-0000909E0000}"/>
    <cellStyle name="40% - Accent6 66 2 3 3" xfId="28969" xr:uid="{00000000-0005-0000-0000-0000919E0000}"/>
    <cellStyle name="40% - Accent6 66 2 4" xfId="13214" xr:uid="{00000000-0005-0000-0000-0000929E0000}"/>
    <cellStyle name="40% - Accent6 66 2 4 2" xfId="35479" xr:uid="{00000000-0005-0000-0000-0000939E0000}"/>
    <cellStyle name="40% - Accent6 66 2 5" xfId="24387" xr:uid="{00000000-0005-0000-0000-0000949E0000}"/>
    <cellStyle name="40% - Accent6 66 3" xfId="4850" xr:uid="{00000000-0005-0000-0000-0000959E0000}"/>
    <cellStyle name="40% - Accent6 66 3 2" xfId="9433" xr:uid="{00000000-0005-0000-0000-0000969E0000}"/>
    <cellStyle name="40% - Accent6 66 3 2 2" xfId="20530" xr:uid="{00000000-0005-0000-0000-0000979E0000}"/>
    <cellStyle name="40% - Accent6 66 3 2 2 2" xfId="42794" xr:uid="{00000000-0005-0000-0000-0000989E0000}"/>
    <cellStyle name="40% - Accent6 66 3 2 3" xfId="31702" xr:uid="{00000000-0005-0000-0000-0000999E0000}"/>
    <cellStyle name="40% - Accent6 66 3 3" xfId="15947" xr:uid="{00000000-0005-0000-0000-00009A9E0000}"/>
    <cellStyle name="40% - Accent6 66 3 3 2" xfId="38212" xr:uid="{00000000-0005-0000-0000-00009B9E0000}"/>
    <cellStyle name="40% - Accent6 66 3 4" xfId="27120" xr:uid="{00000000-0005-0000-0000-00009C9E0000}"/>
    <cellStyle name="40% - Accent6 66 4" xfId="3041" xr:uid="{00000000-0005-0000-0000-00009D9E0000}"/>
    <cellStyle name="40% - Accent6 66 4 2" xfId="7624" xr:uid="{00000000-0005-0000-0000-00009E9E0000}"/>
    <cellStyle name="40% - Accent6 66 4 2 2" xfId="18721" xr:uid="{00000000-0005-0000-0000-00009F9E0000}"/>
    <cellStyle name="40% - Accent6 66 4 2 2 2" xfId="40985" xr:uid="{00000000-0005-0000-0000-0000A09E0000}"/>
    <cellStyle name="40% - Accent6 66 4 2 3" xfId="29893" xr:uid="{00000000-0005-0000-0000-0000A19E0000}"/>
    <cellStyle name="40% - Accent6 66 4 3" xfId="14138" xr:uid="{00000000-0005-0000-0000-0000A29E0000}"/>
    <cellStyle name="40% - Accent6 66 4 3 2" xfId="36403" xr:uid="{00000000-0005-0000-0000-0000A39E0000}"/>
    <cellStyle name="40% - Accent6 66 4 4" xfId="25311" xr:uid="{00000000-0005-0000-0000-0000A49E0000}"/>
    <cellStyle name="40% - Accent6 66 5" xfId="5776" xr:uid="{00000000-0005-0000-0000-0000A59E0000}"/>
    <cellStyle name="40% - Accent6 66 5 2" xfId="16873" xr:uid="{00000000-0005-0000-0000-0000A69E0000}"/>
    <cellStyle name="40% - Accent6 66 5 2 2" xfId="39137" xr:uid="{00000000-0005-0000-0000-0000A79E0000}"/>
    <cellStyle name="40% - Accent6 66 5 3" xfId="28045" xr:uid="{00000000-0005-0000-0000-0000A89E0000}"/>
    <cellStyle name="40% - Accent6 66 6" xfId="12288" xr:uid="{00000000-0005-0000-0000-0000A99E0000}"/>
    <cellStyle name="40% - Accent6 66 6 2" xfId="34554" xr:uid="{00000000-0005-0000-0000-0000AA9E0000}"/>
    <cellStyle name="40% - Accent6 66 7" xfId="23462" xr:uid="{00000000-0005-0000-0000-0000AB9E0000}"/>
    <cellStyle name="40% - Accent6 67" xfId="1193" xr:uid="{00000000-0005-0000-0000-0000AC9E0000}"/>
    <cellStyle name="40% - Accent6 67 2" xfId="2130" xr:uid="{00000000-0005-0000-0000-0000AD9E0000}"/>
    <cellStyle name="40% - Accent6 67 2 2" xfId="3939" xr:uid="{00000000-0005-0000-0000-0000AE9E0000}"/>
    <cellStyle name="40% - Accent6 67 2 2 2" xfId="8522" xr:uid="{00000000-0005-0000-0000-0000AF9E0000}"/>
    <cellStyle name="40% - Accent6 67 2 2 2 2" xfId="19619" xr:uid="{00000000-0005-0000-0000-0000B09E0000}"/>
    <cellStyle name="40% - Accent6 67 2 2 2 2 2" xfId="41883" xr:uid="{00000000-0005-0000-0000-0000B19E0000}"/>
    <cellStyle name="40% - Accent6 67 2 2 2 3" xfId="30791" xr:uid="{00000000-0005-0000-0000-0000B29E0000}"/>
    <cellStyle name="40% - Accent6 67 2 2 3" xfId="15036" xr:uid="{00000000-0005-0000-0000-0000B39E0000}"/>
    <cellStyle name="40% - Accent6 67 2 2 3 2" xfId="37301" xr:uid="{00000000-0005-0000-0000-0000B49E0000}"/>
    <cellStyle name="40% - Accent6 67 2 2 4" xfId="26209" xr:uid="{00000000-0005-0000-0000-0000B59E0000}"/>
    <cellStyle name="40% - Accent6 67 2 3" xfId="6713" xr:uid="{00000000-0005-0000-0000-0000B69E0000}"/>
    <cellStyle name="40% - Accent6 67 2 3 2" xfId="17810" xr:uid="{00000000-0005-0000-0000-0000B79E0000}"/>
    <cellStyle name="40% - Accent6 67 2 3 2 2" xfId="40074" xr:uid="{00000000-0005-0000-0000-0000B89E0000}"/>
    <cellStyle name="40% - Accent6 67 2 3 3" xfId="28982" xr:uid="{00000000-0005-0000-0000-0000B99E0000}"/>
    <cellStyle name="40% - Accent6 67 2 4" xfId="13227" xr:uid="{00000000-0005-0000-0000-0000BA9E0000}"/>
    <cellStyle name="40% - Accent6 67 2 4 2" xfId="35492" xr:uid="{00000000-0005-0000-0000-0000BB9E0000}"/>
    <cellStyle name="40% - Accent6 67 2 5" xfId="24400" xr:uid="{00000000-0005-0000-0000-0000BC9E0000}"/>
    <cellStyle name="40% - Accent6 67 3" xfId="4863" xr:uid="{00000000-0005-0000-0000-0000BD9E0000}"/>
    <cellStyle name="40% - Accent6 67 3 2" xfId="9446" xr:uid="{00000000-0005-0000-0000-0000BE9E0000}"/>
    <cellStyle name="40% - Accent6 67 3 2 2" xfId="20543" xr:uid="{00000000-0005-0000-0000-0000BF9E0000}"/>
    <cellStyle name="40% - Accent6 67 3 2 2 2" xfId="42807" xr:uid="{00000000-0005-0000-0000-0000C09E0000}"/>
    <cellStyle name="40% - Accent6 67 3 2 3" xfId="31715" xr:uid="{00000000-0005-0000-0000-0000C19E0000}"/>
    <cellStyle name="40% - Accent6 67 3 3" xfId="15960" xr:uid="{00000000-0005-0000-0000-0000C29E0000}"/>
    <cellStyle name="40% - Accent6 67 3 3 2" xfId="38225" xr:uid="{00000000-0005-0000-0000-0000C39E0000}"/>
    <cellStyle name="40% - Accent6 67 3 4" xfId="27133" xr:uid="{00000000-0005-0000-0000-0000C49E0000}"/>
    <cellStyle name="40% - Accent6 67 4" xfId="3054" xr:uid="{00000000-0005-0000-0000-0000C59E0000}"/>
    <cellStyle name="40% - Accent6 67 4 2" xfId="7637" xr:uid="{00000000-0005-0000-0000-0000C69E0000}"/>
    <cellStyle name="40% - Accent6 67 4 2 2" xfId="18734" xr:uid="{00000000-0005-0000-0000-0000C79E0000}"/>
    <cellStyle name="40% - Accent6 67 4 2 2 2" xfId="40998" xr:uid="{00000000-0005-0000-0000-0000C89E0000}"/>
    <cellStyle name="40% - Accent6 67 4 2 3" xfId="29906" xr:uid="{00000000-0005-0000-0000-0000C99E0000}"/>
    <cellStyle name="40% - Accent6 67 4 3" xfId="14151" xr:uid="{00000000-0005-0000-0000-0000CA9E0000}"/>
    <cellStyle name="40% - Accent6 67 4 3 2" xfId="36416" xr:uid="{00000000-0005-0000-0000-0000CB9E0000}"/>
    <cellStyle name="40% - Accent6 67 4 4" xfId="25324" xr:uid="{00000000-0005-0000-0000-0000CC9E0000}"/>
    <cellStyle name="40% - Accent6 67 5" xfId="5789" xr:uid="{00000000-0005-0000-0000-0000CD9E0000}"/>
    <cellStyle name="40% - Accent6 67 5 2" xfId="16886" xr:uid="{00000000-0005-0000-0000-0000CE9E0000}"/>
    <cellStyle name="40% - Accent6 67 5 2 2" xfId="39150" xr:uid="{00000000-0005-0000-0000-0000CF9E0000}"/>
    <cellStyle name="40% - Accent6 67 5 3" xfId="28058" xr:uid="{00000000-0005-0000-0000-0000D09E0000}"/>
    <cellStyle name="40% - Accent6 67 6" xfId="12301" xr:uid="{00000000-0005-0000-0000-0000D19E0000}"/>
    <cellStyle name="40% - Accent6 67 6 2" xfId="34567" xr:uid="{00000000-0005-0000-0000-0000D29E0000}"/>
    <cellStyle name="40% - Accent6 67 7" xfId="23475" xr:uid="{00000000-0005-0000-0000-0000D39E0000}"/>
    <cellStyle name="40% - Accent6 68" xfId="1206" xr:uid="{00000000-0005-0000-0000-0000D49E0000}"/>
    <cellStyle name="40% - Accent6 68 2" xfId="2143" xr:uid="{00000000-0005-0000-0000-0000D59E0000}"/>
    <cellStyle name="40% - Accent6 68 2 2" xfId="3952" xr:uid="{00000000-0005-0000-0000-0000D69E0000}"/>
    <cellStyle name="40% - Accent6 68 2 2 2" xfId="8535" xr:uid="{00000000-0005-0000-0000-0000D79E0000}"/>
    <cellStyle name="40% - Accent6 68 2 2 2 2" xfId="19632" xr:uid="{00000000-0005-0000-0000-0000D89E0000}"/>
    <cellStyle name="40% - Accent6 68 2 2 2 2 2" xfId="41896" xr:uid="{00000000-0005-0000-0000-0000D99E0000}"/>
    <cellStyle name="40% - Accent6 68 2 2 2 3" xfId="30804" xr:uid="{00000000-0005-0000-0000-0000DA9E0000}"/>
    <cellStyle name="40% - Accent6 68 2 2 3" xfId="15049" xr:uid="{00000000-0005-0000-0000-0000DB9E0000}"/>
    <cellStyle name="40% - Accent6 68 2 2 3 2" xfId="37314" xr:uid="{00000000-0005-0000-0000-0000DC9E0000}"/>
    <cellStyle name="40% - Accent6 68 2 2 4" xfId="26222" xr:uid="{00000000-0005-0000-0000-0000DD9E0000}"/>
    <cellStyle name="40% - Accent6 68 2 3" xfId="6726" xr:uid="{00000000-0005-0000-0000-0000DE9E0000}"/>
    <cellStyle name="40% - Accent6 68 2 3 2" xfId="17823" xr:uid="{00000000-0005-0000-0000-0000DF9E0000}"/>
    <cellStyle name="40% - Accent6 68 2 3 2 2" xfId="40087" xr:uid="{00000000-0005-0000-0000-0000E09E0000}"/>
    <cellStyle name="40% - Accent6 68 2 3 3" xfId="28995" xr:uid="{00000000-0005-0000-0000-0000E19E0000}"/>
    <cellStyle name="40% - Accent6 68 2 4" xfId="13240" xr:uid="{00000000-0005-0000-0000-0000E29E0000}"/>
    <cellStyle name="40% - Accent6 68 2 4 2" xfId="35505" xr:uid="{00000000-0005-0000-0000-0000E39E0000}"/>
    <cellStyle name="40% - Accent6 68 2 5" xfId="24413" xr:uid="{00000000-0005-0000-0000-0000E49E0000}"/>
    <cellStyle name="40% - Accent6 68 3" xfId="4876" xr:uid="{00000000-0005-0000-0000-0000E59E0000}"/>
    <cellStyle name="40% - Accent6 68 3 2" xfId="9459" xr:uid="{00000000-0005-0000-0000-0000E69E0000}"/>
    <cellStyle name="40% - Accent6 68 3 2 2" xfId="20556" xr:uid="{00000000-0005-0000-0000-0000E79E0000}"/>
    <cellStyle name="40% - Accent6 68 3 2 2 2" xfId="42820" xr:uid="{00000000-0005-0000-0000-0000E89E0000}"/>
    <cellStyle name="40% - Accent6 68 3 2 3" xfId="31728" xr:uid="{00000000-0005-0000-0000-0000E99E0000}"/>
    <cellStyle name="40% - Accent6 68 3 3" xfId="15973" xr:uid="{00000000-0005-0000-0000-0000EA9E0000}"/>
    <cellStyle name="40% - Accent6 68 3 3 2" xfId="38238" xr:uid="{00000000-0005-0000-0000-0000EB9E0000}"/>
    <cellStyle name="40% - Accent6 68 3 4" xfId="27146" xr:uid="{00000000-0005-0000-0000-0000EC9E0000}"/>
    <cellStyle name="40% - Accent6 68 4" xfId="3067" xr:uid="{00000000-0005-0000-0000-0000ED9E0000}"/>
    <cellStyle name="40% - Accent6 68 4 2" xfId="7650" xr:uid="{00000000-0005-0000-0000-0000EE9E0000}"/>
    <cellStyle name="40% - Accent6 68 4 2 2" xfId="18747" xr:uid="{00000000-0005-0000-0000-0000EF9E0000}"/>
    <cellStyle name="40% - Accent6 68 4 2 2 2" xfId="41011" xr:uid="{00000000-0005-0000-0000-0000F09E0000}"/>
    <cellStyle name="40% - Accent6 68 4 2 3" xfId="29919" xr:uid="{00000000-0005-0000-0000-0000F19E0000}"/>
    <cellStyle name="40% - Accent6 68 4 3" xfId="14164" xr:uid="{00000000-0005-0000-0000-0000F29E0000}"/>
    <cellStyle name="40% - Accent6 68 4 3 2" xfId="36429" xr:uid="{00000000-0005-0000-0000-0000F39E0000}"/>
    <cellStyle name="40% - Accent6 68 4 4" xfId="25337" xr:uid="{00000000-0005-0000-0000-0000F49E0000}"/>
    <cellStyle name="40% - Accent6 68 5" xfId="5802" xr:uid="{00000000-0005-0000-0000-0000F59E0000}"/>
    <cellStyle name="40% - Accent6 68 5 2" xfId="16899" xr:uid="{00000000-0005-0000-0000-0000F69E0000}"/>
    <cellStyle name="40% - Accent6 68 5 2 2" xfId="39163" xr:uid="{00000000-0005-0000-0000-0000F79E0000}"/>
    <cellStyle name="40% - Accent6 68 5 3" xfId="28071" xr:uid="{00000000-0005-0000-0000-0000F89E0000}"/>
    <cellStyle name="40% - Accent6 68 6" xfId="12314" xr:uid="{00000000-0005-0000-0000-0000F99E0000}"/>
    <cellStyle name="40% - Accent6 68 6 2" xfId="34580" xr:uid="{00000000-0005-0000-0000-0000FA9E0000}"/>
    <cellStyle name="40% - Accent6 68 7" xfId="23488" xr:uid="{00000000-0005-0000-0000-0000FB9E0000}"/>
    <cellStyle name="40% - Accent6 69" xfId="1219" xr:uid="{00000000-0005-0000-0000-0000FC9E0000}"/>
    <cellStyle name="40% - Accent6 69 2" xfId="2156" xr:uid="{00000000-0005-0000-0000-0000FD9E0000}"/>
    <cellStyle name="40% - Accent6 69 2 2" xfId="6739" xr:uid="{00000000-0005-0000-0000-0000FE9E0000}"/>
    <cellStyle name="40% - Accent6 69 2 2 2" xfId="17836" xr:uid="{00000000-0005-0000-0000-0000FF9E0000}"/>
    <cellStyle name="40% - Accent6 69 2 2 2 2" xfId="40100" xr:uid="{00000000-0005-0000-0000-0000009F0000}"/>
    <cellStyle name="40% - Accent6 69 2 2 3" xfId="29008" xr:uid="{00000000-0005-0000-0000-0000019F0000}"/>
    <cellStyle name="40% - Accent6 69 2 3" xfId="13253" xr:uid="{00000000-0005-0000-0000-0000029F0000}"/>
    <cellStyle name="40% - Accent6 69 2 3 2" xfId="35518" xr:uid="{00000000-0005-0000-0000-0000039F0000}"/>
    <cellStyle name="40% - Accent6 69 2 4" xfId="24426" xr:uid="{00000000-0005-0000-0000-0000049F0000}"/>
    <cellStyle name="40% - Accent6 69 3" xfId="3965" xr:uid="{00000000-0005-0000-0000-0000059F0000}"/>
    <cellStyle name="40% - Accent6 69 3 2" xfId="8548" xr:uid="{00000000-0005-0000-0000-0000069F0000}"/>
    <cellStyle name="40% - Accent6 69 3 2 2" xfId="19645" xr:uid="{00000000-0005-0000-0000-0000079F0000}"/>
    <cellStyle name="40% - Accent6 69 3 2 2 2" xfId="41909" xr:uid="{00000000-0005-0000-0000-0000089F0000}"/>
    <cellStyle name="40% - Accent6 69 3 2 3" xfId="30817" xr:uid="{00000000-0005-0000-0000-0000099F0000}"/>
    <cellStyle name="40% - Accent6 69 3 3" xfId="15062" xr:uid="{00000000-0005-0000-0000-00000A9F0000}"/>
    <cellStyle name="40% - Accent6 69 3 3 2" xfId="37327" xr:uid="{00000000-0005-0000-0000-00000B9F0000}"/>
    <cellStyle name="40% - Accent6 69 3 4" xfId="26235" xr:uid="{00000000-0005-0000-0000-00000C9F0000}"/>
    <cellStyle name="40% - Accent6 69 4" xfId="5815" xr:uid="{00000000-0005-0000-0000-00000D9F0000}"/>
    <cellStyle name="40% - Accent6 69 4 2" xfId="16912" xr:uid="{00000000-0005-0000-0000-00000E9F0000}"/>
    <cellStyle name="40% - Accent6 69 4 2 2" xfId="39176" xr:uid="{00000000-0005-0000-0000-00000F9F0000}"/>
    <cellStyle name="40% - Accent6 69 4 3" xfId="28084" xr:uid="{00000000-0005-0000-0000-0000109F0000}"/>
    <cellStyle name="40% - Accent6 69 5" xfId="12327" xr:uid="{00000000-0005-0000-0000-0000119F0000}"/>
    <cellStyle name="40% - Accent6 69 5 2" xfId="34593" xr:uid="{00000000-0005-0000-0000-0000129F0000}"/>
    <cellStyle name="40% - Accent6 69 6" xfId="23501" xr:uid="{00000000-0005-0000-0000-0000139F0000}"/>
    <cellStyle name="40% - Accent6 7" xfId="189" xr:uid="{00000000-0005-0000-0000-0000149F0000}"/>
    <cellStyle name="40% - Accent6 7 2" xfId="1341" xr:uid="{00000000-0005-0000-0000-0000159F0000}"/>
    <cellStyle name="40% - Accent6 7 2 2" xfId="3159" xr:uid="{00000000-0005-0000-0000-0000169F0000}"/>
    <cellStyle name="40% - Accent6 7 2 2 2" xfId="7742" xr:uid="{00000000-0005-0000-0000-0000179F0000}"/>
    <cellStyle name="40% - Accent6 7 2 2 2 2" xfId="18839" xr:uid="{00000000-0005-0000-0000-0000189F0000}"/>
    <cellStyle name="40% - Accent6 7 2 2 2 2 2" xfId="41103" xr:uid="{00000000-0005-0000-0000-0000199F0000}"/>
    <cellStyle name="40% - Accent6 7 2 2 2 3" xfId="30011" xr:uid="{00000000-0005-0000-0000-00001A9F0000}"/>
    <cellStyle name="40% - Accent6 7 2 2 3" xfId="14256" xr:uid="{00000000-0005-0000-0000-00001B9F0000}"/>
    <cellStyle name="40% - Accent6 7 2 2 3 2" xfId="36521" xr:uid="{00000000-0005-0000-0000-00001C9F0000}"/>
    <cellStyle name="40% - Accent6 7 2 2 4" xfId="25429" xr:uid="{00000000-0005-0000-0000-00001D9F0000}"/>
    <cellStyle name="40% - Accent6 7 2 3" xfId="5933" xr:uid="{00000000-0005-0000-0000-00001E9F0000}"/>
    <cellStyle name="40% - Accent6 7 2 3 2" xfId="17030" xr:uid="{00000000-0005-0000-0000-00001F9F0000}"/>
    <cellStyle name="40% - Accent6 7 2 3 2 2" xfId="39294" xr:uid="{00000000-0005-0000-0000-0000209F0000}"/>
    <cellStyle name="40% - Accent6 7 2 3 3" xfId="28202" xr:uid="{00000000-0005-0000-0000-0000219F0000}"/>
    <cellStyle name="40% - Accent6 7 2 4" xfId="12446" xr:uid="{00000000-0005-0000-0000-0000229F0000}"/>
    <cellStyle name="40% - Accent6 7 2 4 2" xfId="34711" xr:uid="{00000000-0005-0000-0000-0000239F0000}"/>
    <cellStyle name="40% - Accent6 7 2 5" xfId="23619" xr:uid="{00000000-0005-0000-0000-0000249F0000}"/>
    <cellStyle name="40% - Accent6 7 3" xfId="4083" xr:uid="{00000000-0005-0000-0000-0000259F0000}"/>
    <cellStyle name="40% - Accent6 7 3 2" xfId="8666" xr:uid="{00000000-0005-0000-0000-0000269F0000}"/>
    <cellStyle name="40% - Accent6 7 3 2 2" xfId="19763" xr:uid="{00000000-0005-0000-0000-0000279F0000}"/>
    <cellStyle name="40% - Accent6 7 3 2 2 2" xfId="42027" xr:uid="{00000000-0005-0000-0000-0000289F0000}"/>
    <cellStyle name="40% - Accent6 7 3 2 3" xfId="30935" xr:uid="{00000000-0005-0000-0000-0000299F0000}"/>
    <cellStyle name="40% - Accent6 7 3 3" xfId="15180" xr:uid="{00000000-0005-0000-0000-00002A9F0000}"/>
    <cellStyle name="40% - Accent6 7 3 3 2" xfId="37445" xr:uid="{00000000-0005-0000-0000-00002B9F0000}"/>
    <cellStyle name="40% - Accent6 7 3 4" xfId="26353" xr:uid="{00000000-0005-0000-0000-00002C9F0000}"/>
    <cellStyle name="40% - Accent6 7 4" xfId="2274" xr:uid="{00000000-0005-0000-0000-00002D9F0000}"/>
    <cellStyle name="40% - Accent6 7 4 2" xfId="6857" xr:uid="{00000000-0005-0000-0000-00002E9F0000}"/>
    <cellStyle name="40% - Accent6 7 4 2 2" xfId="17954" xr:uid="{00000000-0005-0000-0000-00002F9F0000}"/>
    <cellStyle name="40% - Accent6 7 4 2 2 2" xfId="40218" xr:uid="{00000000-0005-0000-0000-0000309F0000}"/>
    <cellStyle name="40% - Accent6 7 4 2 3" xfId="29126" xr:uid="{00000000-0005-0000-0000-0000319F0000}"/>
    <cellStyle name="40% - Accent6 7 4 3" xfId="13371" xr:uid="{00000000-0005-0000-0000-0000329F0000}"/>
    <cellStyle name="40% - Accent6 7 4 3 2" xfId="35636" xr:uid="{00000000-0005-0000-0000-0000339F0000}"/>
    <cellStyle name="40% - Accent6 7 4 4" xfId="24544" xr:uid="{00000000-0005-0000-0000-0000349F0000}"/>
    <cellStyle name="40% - Accent6 7 5" xfId="5008" xr:uid="{00000000-0005-0000-0000-0000359F0000}"/>
    <cellStyle name="40% - Accent6 7 5 2" xfId="16105" xr:uid="{00000000-0005-0000-0000-0000369F0000}"/>
    <cellStyle name="40% - Accent6 7 5 2 2" xfId="38369" xr:uid="{00000000-0005-0000-0000-0000379F0000}"/>
    <cellStyle name="40% - Accent6 7 5 3" xfId="27277" xr:uid="{00000000-0005-0000-0000-0000389F0000}"/>
    <cellStyle name="40% - Accent6 7 6" xfId="417" xr:uid="{00000000-0005-0000-0000-0000399F0000}"/>
    <cellStyle name="40% - Accent6 7 6 2" xfId="11533" xr:uid="{00000000-0005-0000-0000-00003A9F0000}"/>
    <cellStyle name="40% - Accent6 7 6 2 2" xfId="33799" xr:uid="{00000000-0005-0000-0000-00003B9F0000}"/>
    <cellStyle name="40% - Accent6 7 6 3" xfId="22707" xr:uid="{00000000-0005-0000-0000-00003C9F0000}"/>
    <cellStyle name="40% - Accent6 7 7" xfId="11310" xr:uid="{00000000-0005-0000-0000-00003D9F0000}"/>
    <cellStyle name="40% - Accent6 7 7 2" xfId="33576" xr:uid="{00000000-0005-0000-0000-00003E9F0000}"/>
    <cellStyle name="40% - Accent6 7 8" xfId="22484" xr:uid="{00000000-0005-0000-0000-00003F9F0000}"/>
    <cellStyle name="40% - Accent6 70" xfId="1232" xr:uid="{00000000-0005-0000-0000-0000409F0000}"/>
    <cellStyle name="40% - Accent6 70 2" xfId="2169" xr:uid="{00000000-0005-0000-0000-0000419F0000}"/>
    <cellStyle name="40% - Accent6 70 2 2" xfId="6752" xr:uid="{00000000-0005-0000-0000-0000429F0000}"/>
    <cellStyle name="40% - Accent6 70 2 2 2" xfId="17849" xr:uid="{00000000-0005-0000-0000-0000439F0000}"/>
    <cellStyle name="40% - Accent6 70 2 2 2 2" xfId="40113" xr:uid="{00000000-0005-0000-0000-0000449F0000}"/>
    <cellStyle name="40% - Accent6 70 2 2 3" xfId="29021" xr:uid="{00000000-0005-0000-0000-0000459F0000}"/>
    <cellStyle name="40% - Accent6 70 2 3" xfId="13266" xr:uid="{00000000-0005-0000-0000-0000469F0000}"/>
    <cellStyle name="40% - Accent6 70 2 3 2" xfId="35531" xr:uid="{00000000-0005-0000-0000-0000479F0000}"/>
    <cellStyle name="40% - Accent6 70 2 4" xfId="24439" xr:uid="{00000000-0005-0000-0000-0000489F0000}"/>
    <cellStyle name="40% - Accent6 70 3" xfId="3978" xr:uid="{00000000-0005-0000-0000-0000499F0000}"/>
    <cellStyle name="40% - Accent6 70 3 2" xfId="8561" xr:uid="{00000000-0005-0000-0000-00004A9F0000}"/>
    <cellStyle name="40% - Accent6 70 3 2 2" xfId="19658" xr:uid="{00000000-0005-0000-0000-00004B9F0000}"/>
    <cellStyle name="40% - Accent6 70 3 2 2 2" xfId="41922" xr:uid="{00000000-0005-0000-0000-00004C9F0000}"/>
    <cellStyle name="40% - Accent6 70 3 2 3" xfId="30830" xr:uid="{00000000-0005-0000-0000-00004D9F0000}"/>
    <cellStyle name="40% - Accent6 70 3 3" xfId="15075" xr:uid="{00000000-0005-0000-0000-00004E9F0000}"/>
    <cellStyle name="40% - Accent6 70 3 3 2" xfId="37340" xr:uid="{00000000-0005-0000-0000-00004F9F0000}"/>
    <cellStyle name="40% - Accent6 70 3 4" xfId="26248" xr:uid="{00000000-0005-0000-0000-0000509F0000}"/>
    <cellStyle name="40% - Accent6 70 4" xfId="5828" xr:uid="{00000000-0005-0000-0000-0000519F0000}"/>
    <cellStyle name="40% - Accent6 70 4 2" xfId="16925" xr:uid="{00000000-0005-0000-0000-0000529F0000}"/>
    <cellStyle name="40% - Accent6 70 4 2 2" xfId="39189" xr:uid="{00000000-0005-0000-0000-0000539F0000}"/>
    <cellStyle name="40% - Accent6 70 4 3" xfId="28097" xr:uid="{00000000-0005-0000-0000-0000549F0000}"/>
    <cellStyle name="40% - Accent6 70 5" xfId="12340" xr:uid="{00000000-0005-0000-0000-0000559F0000}"/>
    <cellStyle name="40% - Accent6 70 5 2" xfId="34606" xr:uid="{00000000-0005-0000-0000-0000569F0000}"/>
    <cellStyle name="40% - Accent6 70 6" xfId="23514" xr:uid="{00000000-0005-0000-0000-0000579F0000}"/>
    <cellStyle name="40% - Accent6 71" xfId="1245" xr:uid="{00000000-0005-0000-0000-0000589F0000}"/>
    <cellStyle name="40% - Accent6 71 2" xfId="2182" xr:uid="{00000000-0005-0000-0000-0000599F0000}"/>
    <cellStyle name="40% - Accent6 71 2 2" xfId="6765" xr:uid="{00000000-0005-0000-0000-00005A9F0000}"/>
    <cellStyle name="40% - Accent6 71 2 2 2" xfId="17862" xr:uid="{00000000-0005-0000-0000-00005B9F0000}"/>
    <cellStyle name="40% - Accent6 71 2 2 2 2" xfId="40126" xr:uid="{00000000-0005-0000-0000-00005C9F0000}"/>
    <cellStyle name="40% - Accent6 71 2 2 3" xfId="29034" xr:uid="{00000000-0005-0000-0000-00005D9F0000}"/>
    <cellStyle name="40% - Accent6 71 2 3" xfId="13279" xr:uid="{00000000-0005-0000-0000-00005E9F0000}"/>
    <cellStyle name="40% - Accent6 71 2 3 2" xfId="35544" xr:uid="{00000000-0005-0000-0000-00005F9F0000}"/>
    <cellStyle name="40% - Accent6 71 2 4" xfId="24452" xr:uid="{00000000-0005-0000-0000-0000609F0000}"/>
    <cellStyle name="40% - Accent6 71 3" xfId="3991" xr:uid="{00000000-0005-0000-0000-0000619F0000}"/>
    <cellStyle name="40% - Accent6 71 3 2" xfId="8574" xr:uid="{00000000-0005-0000-0000-0000629F0000}"/>
    <cellStyle name="40% - Accent6 71 3 2 2" xfId="19671" xr:uid="{00000000-0005-0000-0000-0000639F0000}"/>
    <cellStyle name="40% - Accent6 71 3 2 2 2" xfId="41935" xr:uid="{00000000-0005-0000-0000-0000649F0000}"/>
    <cellStyle name="40% - Accent6 71 3 2 3" xfId="30843" xr:uid="{00000000-0005-0000-0000-0000659F0000}"/>
    <cellStyle name="40% - Accent6 71 3 3" xfId="15088" xr:uid="{00000000-0005-0000-0000-0000669F0000}"/>
    <cellStyle name="40% - Accent6 71 3 3 2" xfId="37353" xr:uid="{00000000-0005-0000-0000-0000679F0000}"/>
    <cellStyle name="40% - Accent6 71 3 4" xfId="26261" xr:uid="{00000000-0005-0000-0000-0000689F0000}"/>
    <cellStyle name="40% - Accent6 71 4" xfId="5841" xr:uid="{00000000-0005-0000-0000-0000699F0000}"/>
    <cellStyle name="40% - Accent6 71 4 2" xfId="16938" xr:uid="{00000000-0005-0000-0000-00006A9F0000}"/>
    <cellStyle name="40% - Accent6 71 4 2 2" xfId="39202" xr:uid="{00000000-0005-0000-0000-00006B9F0000}"/>
    <cellStyle name="40% - Accent6 71 4 3" xfId="28110" xr:uid="{00000000-0005-0000-0000-00006C9F0000}"/>
    <cellStyle name="40% - Accent6 71 5" xfId="12353" xr:uid="{00000000-0005-0000-0000-00006D9F0000}"/>
    <cellStyle name="40% - Accent6 71 5 2" xfId="34619" xr:uid="{00000000-0005-0000-0000-00006E9F0000}"/>
    <cellStyle name="40% - Accent6 71 6" xfId="23527" xr:uid="{00000000-0005-0000-0000-00006F9F0000}"/>
    <cellStyle name="40% - Accent6 72" xfId="1258" xr:uid="{00000000-0005-0000-0000-0000709F0000}"/>
    <cellStyle name="40% - Accent6 72 2" xfId="3079" xr:uid="{00000000-0005-0000-0000-0000719F0000}"/>
    <cellStyle name="40% - Accent6 72 2 2" xfId="7662" xr:uid="{00000000-0005-0000-0000-0000729F0000}"/>
    <cellStyle name="40% - Accent6 72 2 2 2" xfId="18759" xr:uid="{00000000-0005-0000-0000-0000739F0000}"/>
    <cellStyle name="40% - Accent6 72 2 2 2 2" xfId="41023" xr:uid="{00000000-0005-0000-0000-0000749F0000}"/>
    <cellStyle name="40% - Accent6 72 2 2 3" xfId="29931" xr:uid="{00000000-0005-0000-0000-0000759F0000}"/>
    <cellStyle name="40% - Accent6 72 2 3" xfId="14176" xr:uid="{00000000-0005-0000-0000-0000769F0000}"/>
    <cellStyle name="40% - Accent6 72 2 3 2" xfId="36441" xr:uid="{00000000-0005-0000-0000-0000779F0000}"/>
    <cellStyle name="40% - Accent6 72 2 4" xfId="25349" xr:uid="{00000000-0005-0000-0000-0000789F0000}"/>
    <cellStyle name="40% - Accent6 72 3" xfId="5853" xr:uid="{00000000-0005-0000-0000-0000799F0000}"/>
    <cellStyle name="40% - Accent6 72 3 2" xfId="16950" xr:uid="{00000000-0005-0000-0000-00007A9F0000}"/>
    <cellStyle name="40% - Accent6 72 3 2 2" xfId="39214" xr:uid="{00000000-0005-0000-0000-00007B9F0000}"/>
    <cellStyle name="40% - Accent6 72 3 3" xfId="28122" xr:uid="{00000000-0005-0000-0000-00007C9F0000}"/>
    <cellStyle name="40% - Accent6 72 4" xfId="12366" xr:uid="{00000000-0005-0000-0000-00007D9F0000}"/>
    <cellStyle name="40% - Accent6 72 4 2" xfId="34631" xr:uid="{00000000-0005-0000-0000-00007E9F0000}"/>
    <cellStyle name="40% - Accent6 72 5" xfId="23539" xr:uid="{00000000-0005-0000-0000-00007F9F0000}"/>
    <cellStyle name="40% - Accent6 73" xfId="4003" xr:uid="{00000000-0005-0000-0000-0000809F0000}"/>
    <cellStyle name="40% - Accent6 73 2" xfId="8586" xr:uid="{00000000-0005-0000-0000-0000819F0000}"/>
    <cellStyle name="40% - Accent6 73 2 2" xfId="19683" xr:uid="{00000000-0005-0000-0000-0000829F0000}"/>
    <cellStyle name="40% - Accent6 73 2 2 2" xfId="41947" xr:uid="{00000000-0005-0000-0000-0000839F0000}"/>
    <cellStyle name="40% - Accent6 73 2 3" xfId="30855" xr:uid="{00000000-0005-0000-0000-0000849F0000}"/>
    <cellStyle name="40% - Accent6 73 3" xfId="15100" xr:uid="{00000000-0005-0000-0000-0000859F0000}"/>
    <cellStyle name="40% - Accent6 73 3 2" xfId="37365" xr:uid="{00000000-0005-0000-0000-0000869F0000}"/>
    <cellStyle name="40% - Accent6 73 4" xfId="26273" xr:uid="{00000000-0005-0000-0000-0000879F0000}"/>
    <cellStyle name="40% - Accent6 74" xfId="2194" xr:uid="{00000000-0005-0000-0000-0000889F0000}"/>
    <cellStyle name="40% - Accent6 74 2" xfId="6777" xr:uid="{00000000-0005-0000-0000-0000899F0000}"/>
    <cellStyle name="40% - Accent6 74 2 2" xfId="17874" xr:uid="{00000000-0005-0000-0000-00008A9F0000}"/>
    <cellStyle name="40% - Accent6 74 2 2 2" xfId="40138" xr:uid="{00000000-0005-0000-0000-00008B9F0000}"/>
    <cellStyle name="40% - Accent6 74 2 3" xfId="29046" xr:uid="{00000000-0005-0000-0000-00008C9F0000}"/>
    <cellStyle name="40% - Accent6 74 3" xfId="13291" xr:uid="{00000000-0005-0000-0000-00008D9F0000}"/>
    <cellStyle name="40% - Accent6 74 3 2" xfId="35556" xr:uid="{00000000-0005-0000-0000-00008E9F0000}"/>
    <cellStyle name="40% - Accent6 74 4" xfId="24464" xr:uid="{00000000-0005-0000-0000-00008F9F0000}"/>
    <cellStyle name="40% - Accent6 75" xfId="4889" xr:uid="{00000000-0005-0000-0000-0000909F0000}"/>
    <cellStyle name="40% - Accent6 75 2" xfId="9472" xr:uid="{00000000-0005-0000-0000-0000919F0000}"/>
    <cellStyle name="40% - Accent6 75 2 2" xfId="20569" xr:uid="{00000000-0005-0000-0000-0000929F0000}"/>
    <cellStyle name="40% - Accent6 75 2 2 2" xfId="42833" xr:uid="{00000000-0005-0000-0000-0000939F0000}"/>
    <cellStyle name="40% - Accent6 75 2 3" xfId="31741" xr:uid="{00000000-0005-0000-0000-0000949F0000}"/>
    <cellStyle name="40% - Accent6 75 3" xfId="15986" xr:uid="{00000000-0005-0000-0000-0000959F0000}"/>
    <cellStyle name="40% - Accent6 75 3 2" xfId="38251" xr:uid="{00000000-0005-0000-0000-0000969F0000}"/>
    <cellStyle name="40% - Accent6 75 4" xfId="27159" xr:uid="{00000000-0005-0000-0000-0000979F0000}"/>
    <cellStyle name="40% - Accent6 76" xfId="4915" xr:uid="{00000000-0005-0000-0000-0000989F0000}"/>
    <cellStyle name="40% - Accent6 76 2" xfId="16012" xr:uid="{00000000-0005-0000-0000-0000999F0000}"/>
    <cellStyle name="40% - Accent6 76 2 2" xfId="38277" xr:uid="{00000000-0005-0000-0000-00009A9F0000}"/>
    <cellStyle name="40% - Accent6 76 3" xfId="27185" xr:uid="{00000000-0005-0000-0000-00009B9F0000}"/>
    <cellStyle name="40% - Accent6 77" xfId="4928" xr:uid="{00000000-0005-0000-0000-00009C9F0000}"/>
    <cellStyle name="40% - Accent6 77 2" xfId="16025" xr:uid="{00000000-0005-0000-0000-00009D9F0000}"/>
    <cellStyle name="40% - Accent6 77 2 2" xfId="38289" xr:uid="{00000000-0005-0000-0000-00009E9F0000}"/>
    <cellStyle name="40% - Accent6 77 3" xfId="27197" xr:uid="{00000000-0005-0000-0000-00009F9F0000}"/>
    <cellStyle name="40% - Accent6 78" xfId="9498" xr:uid="{00000000-0005-0000-0000-0000A09F0000}"/>
    <cellStyle name="40% - Accent6 78 2" xfId="20595" xr:uid="{00000000-0005-0000-0000-0000A19F0000}"/>
    <cellStyle name="40% - Accent6 78 2 2" xfId="42859" xr:uid="{00000000-0005-0000-0000-0000A29F0000}"/>
    <cellStyle name="40% - Accent6 78 3" xfId="31767" xr:uid="{00000000-0005-0000-0000-0000A39F0000}"/>
    <cellStyle name="40% - Accent6 79" xfId="9512" xr:uid="{00000000-0005-0000-0000-0000A49F0000}"/>
    <cellStyle name="40% - Accent6 79 2" xfId="20608" xr:uid="{00000000-0005-0000-0000-0000A59F0000}"/>
    <cellStyle name="40% - Accent6 79 2 2" xfId="42872" xr:uid="{00000000-0005-0000-0000-0000A69F0000}"/>
    <cellStyle name="40% - Accent6 79 3" xfId="31780" xr:uid="{00000000-0005-0000-0000-0000A79F0000}"/>
    <cellStyle name="40% - Accent6 8" xfId="202" xr:uid="{00000000-0005-0000-0000-0000A89F0000}"/>
    <cellStyle name="40% - Accent6 8 2" xfId="1354" xr:uid="{00000000-0005-0000-0000-0000A99F0000}"/>
    <cellStyle name="40% - Accent6 8 2 2" xfId="3172" xr:uid="{00000000-0005-0000-0000-0000AA9F0000}"/>
    <cellStyle name="40% - Accent6 8 2 2 2" xfId="7755" xr:uid="{00000000-0005-0000-0000-0000AB9F0000}"/>
    <cellStyle name="40% - Accent6 8 2 2 2 2" xfId="18852" xr:uid="{00000000-0005-0000-0000-0000AC9F0000}"/>
    <cellStyle name="40% - Accent6 8 2 2 2 2 2" xfId="41116" xr:uid="{00000000-0005-0000-0000-0000AD9F0000}"/>
    <cellStyle name="40% - Accent6 8 2 2 2 3" xfId="30024" xr:uid="{00000000-0005-0000-0000-0000AE9F0000}"/>
    <cellStyle name="40% - Accent6 8 2 2 3" xfId="14269" xr:uid="{00000000-0005-0000-0000-0000AF9F0000}"/>
    <cellStyle name="40% - Accent6 8 2 2 3 2" xfId="36534" xr:uid="{00000000-0005-0000-0000-0000B09F0000}"/>
    <cellStyle name="40% - Accent6 8 2 2 4" xfId="25442" xr:uid="{00000000-0005-0000-0000-0000B19F0000}"/>
    <cellStyle name="40% - Accent6 8 2 3" xfId="5946" xr:uid="{00000000-0005-0000-0000-0000B29F0000}"/>
    <cellStyle name="40% - Accent6 8 2 3 2" xfId="17043" xr:uid="{00000000-0005-0000-0000-0000B39F0000}"/>
    <cellStyle name="40% - Accent6 8 2 3 2 2" xfId="39307" xr:uid="{00000000-0005-0000-0000-0000B49F0000}"/>
    <cellStyle name="40% - Accent6 8 2 3 3" xfId="28215" xr:uid="{00000000-0005-0000-0000-0000B59F0000}"/>
    <cellStyle name="40% - Accent6 8 2 4" xfId="12459" xr:uid="{00000000-0005-0000-0000-0000B69F0000}"/>
    <cellStyle name="40% - Accent6 8 2 4 2" xfId="34724" xr:uid="{00000000-0005-0000-0000-0000B79F0000}"/>
    <cellStyle name="40% - Accent6 8 2 5" xfId="23632" xr:uid="{00000000-0005-0000-0000-0000B89F0000}"/>
    <cellStyle name="40% - Accent6 8 3" xfId="4096" xr:uid="{00000000-0005-0000-0000-0000B99F0000}"/>
    <cellStyle name="40% - Accent6 8 3 2" xfId="8679" xr:uid="{00000000-0005-0000-0000-0000BA9F0000}"/>
    <cellStyle name="40% - Accent6 8 3 2 2" xfId="19776" xr:uid="{00000000-0005-0000-0000-0000BB9F0000}"/>
    <cellStyle name="40% - Accent6 8 3 2 2 2" xfId="42040" xr:uid="{00000000-0005-0000-0000-0000BC9F0000}"/>
    <cellStyle name="40% - Accent6 8 3 2 3" xfId="30948" xr:uid="{00000000-0005-0000-0000-0000BD9F0000}"/>
    <cellStyle name="40% - Accent6 8 3 3" xfId="15193" xr:uid="{00000000-0005-0000-0000-0000BE9F0000}"/>
    <cellStyle name="40% - Accent6 8 3 3 2" xfId="37458" xr:uid="{00000000-0005-0000-0000-0000BF9F0000}"/>
    <cellStyle name="40% - Accent6 8 3 4" xfId="26366" xr:uid="{00000000-0005-0000-0000-0000C09F0000}"/>
    <cellStyle name="40% - Accent6 8 4" xfId="2287" xr:uid="{00000000-0005-0000-0000-0000C19F0000}"/>
    <cellStyle name="40% - Accent6 8 4 2" xfId="6870" xr:uid="{00000000-0005-0000-0000-0000C29F0000}"/>
    <cellStyle name="40% - Accent6 8 4 2 2" xfId="17967" xr:uid="{00000000-0005-0000-0000-0000C39F0000}"/>
    <cellStyle name="40% - Accent6 8 4 2 2 2" xfId="40231" xr:uid="{00000000-0005-0000-0000-0000C49F0000}"/>
    <cellStyle name="40% - Accent6 8 4 2 3" xfId="29139" xr:uid="{00000000-0005-0000-0000-0000C59F0000}"/>
    <cellStyle name="40% - Accent6 8 4 3" xfId="13384" xr:uid="{00000000-0005-0000-0000-0000C69F0000}"/>
    <cellStyle name="40% - Accent6 8 4 3 2" xfId="35649" xr:uid="{00000000-0005-0000-0000-0000C79F0000}"/>
    <cellStyle name="40% - Accent6 8 4 4" xfId="24557" xr:uid="{00000000-0005-0000-0000-0000C89F0000}"/>
    <cellStyle name="40% - Accent6 8 5" xfId="5021" xr:uid="{00000000-0005-0000-0000-0000C99F0000}"/>
    <cellStyle name="40% - Accent6 8 5 2" xfId="16118" xr:uid="{00000000-0005-0000-0000-0000CA9F0000}"/>
    <cellStyle name="40% - Accent6 8 5 2 2" xfId="38382" xr:uid="{00000000-0005-0000-0000-0000CB9F0000}"/>
    <cellStyle name="40% - Accent6 8 5 3" xfId="27290" xr:uid="{00000000-0005-0000-0000-0000CC9F0000}"/>
    <cellStyle name="40% - Accent6 8 6" xfId="430" xr:uid="{00000000-0005-0000-0000-0000CD9F0000}"/>
    <cellStyle name="40% - Accent6 8 6 2" xfId="11546" xr:uid="{00000000-0005-0000-0000-0000CE9F0000}"/>
    <cellStyle name="40% - Accent6 8 6 2 2" xfId="33812" xr:uid="{00000000-0005-0000-0000-0000CF9F0000}"/>
    <cellStyle name="40% - Accent6 8 6 3" xfId="22720" xr:uid="{00000000-0005-0000-0000-0000D09F0000}"/>
    <cellStyle name="40% - Accent6 8 7" xfId="11323" xr:uid="{00000000-0005-0000-0000-0000D19F0000}"/>
    <cellStyle name="40% - Accent6 8 7 2" xfId="33589" xr:uid="{00000000-0005-0000-0000-0000D29F0000}"/>
    <cellStyle name="40% - Accent6 8 8" xfId="22497" xr:uid="{00000000-0005-0000-0000-0000D39F0000}"/>
    <cellStyle name="40% - Accent6 80" xfId="9525" xr:uid="{00000000-0005-0000-0000-0000D49F0000}"/>
    <cellStyle name="40% - Accent6 80 2" xfId="20621" xr:uid="{00000000-0005-0000-0000-0000D59F0000}"/>
    <cellStyle name="40% - Accent6 80 2 2" xfId="42885" xr:uid="{00000000-0005-0000-0000-0000D69F0000}"/>
    <cellStyle name="40% - Accent6 80 3" xfId="31793" xr:uid="{00000000-0005-0000-0000-0000D79F0000}"/>
    <cellStyle name="40% - Accent6 81" xfId="9538" xr:uid="{00000000-0005-0000-0000-0000D89F0000}"/>
    <cellStyle name="40% - Accent6 81 2" xfId="20634" xr:uid="{00000000-0005-0000-0000-0000D99F0000}"/>
    <cellStyle name="40% - Accent6 81 2 2" xfId="42898" xr:uid="{00000000-0005-0000-0000-0000DA9F0000}"/>
    <cellStyle name="40% - Accent6 81 3" xfId="31806" xr:uid="{00000000-0005-0000-0000-0000DB9F0000}"/>
    <cellStyle name="40% - Accent6 82" xfId="9564" xr:uid="{00000000-0005-0000-0000-0000DC9F0000}"/>
    <cellStyle name="40% - Accent6 82 2" xfId="20660" xr:uid="{00000000-0005-0000-0000-0000DD9F0000}"/>
    <cellStyle name="40% - Accent6 82 2 2" xfId="42924" xr:uid="{00000000-0005-0000-0000-0000DE9F0000}"/>
    <cellStyle name="40% - Accent6 82 3" xfId="31832" xr:uid="{00000000-0005-0000-0000-0000DF9F0000}"/>
    <cellStyle name="40% - Accent6 83" xfId="9590" xr:uid="{00000000-0005-0000-0000-0000E09F0000}"/>
    <cellStyle name="40% - Accent6 83 2" xfId="20686" xr:uid="{00000000-0005-0000-0000-0000E19F0000}"/>
    <cellStyle name="40% - Accent6 83 2 2" xfId="42950" xr:uid="{00000000-0005-0000-0000-0000E29F0000}"/>
    <cellStyle name="40% - Accent6 83 3" xfId="31858" xr:uid="{00000000-0005-0000-0000-0000E39F0000}"/>
    <cellStyle name="40% - Accent6 84" xfId="9616" xr:uid="{00000000-0005-0000-0000-0000E49F0000}"/>
    <cellStyle name="40% - Accent6 84 2" xfId="20712" xr:uid="{00000000-0005-0000-0000-0000E59F0000}"/>
    <cellStyle name="40% - Accent6 84 2 2" xfId="42976" xr:uid="{00000000-0005-0000-0000-0000E69F0000}"/>
    <cellStyle name="40% - Accent6 84 3" xfId="31884" xr:uid="{00000000-0005-0000-0000-0000E79F0000}"/>
    <cellStyle name="40% - Accent6 85" xfId="9642" xr:uid="{00000000-0005-0000-0000-0000E89F0000}"/>
    <cellStyle name="40% - Accent6 85 2" xfId="20738" xr:uid="{00000000-0005-0000-0000-0000E99F0000}"/>
    <cellStyle name="40% - Accent6 85 2 2" xfId="43002" xr:uid="{00000000-0005-0000-0000-0000EA9F0000}"/>
    <cellStyle name="40% - Accent6 85 3" xfId="31910" xr:uid="{00000000-0005-0000-0000-0000EB9F0000}"/>
    <cellStyle name="40% - Accent6 86" xfId="9668" xr:uid="{00000000-0005-0000-0000-0000EC9F0000}"/>
    <cellStyle name="40% - Accent6 86 2" xfId="20764" xr:uid="{00000000-0005-0000-0000-0000ED9F0000}"/>
    <cellStyle name="40% - Accent6 86 2 2" xfId="43028" xr:uid="{00000000-0005-0000-0000-0000EE9F0000}"/>
    <cellStyle name="40% - Accent6 86 3" xfId="31936" xr:uid="{00000000-0005-0000-0000-0000EF9F0000}"/>
    <cellStyle name="40% - Accent6 87" xfId="9694" xr:uid="{00000000-0005-0000-0000-0000F09F0000}"/>
    <cellStyle name="40% - Accent6 87 2" xfId="20790" xr:uid="{00000000-0005-0000-0000-0000F19F0000}"/>
    <cellStyle name="40% - Accent6 87 2 2" xfId="43054" xr:uid="{00000000-0005-0000-0000-0000F29F0000}"/>
    <cellStyle name="40% - Accent6 87 3" xfId="31962" xr:uid="{00000000-0005-0000-0000-0000F39F0000}"/>
    <cellStyle name="40% - Accent6 88" xfId="9720" xr:uid="{00000000-0005-0000-0000-0000F49F0000}"/>
    <cellStyle name="40% - Accent6 88 2" xfId="20816" xr:uid="{00000000-0005-0000-0000-0000F59F0000}"/>
    <cellStyle name="40% - Accent6 88 2 2" xfId="43080" xr:uid="{00000000-0005-0000-0000-0000F69F0000}"/>
    <cellStyle name="40% - Accent6 88 3" xfId="31988" xr:uid="{00000000-0005-0000-0000-0000F79F0000}"/>
    <cellStyle name="40% - Accent6 89" xfId="9746" xr:uid="{00000000-0005-0000-0000-0000F89F0000}"/>
    <cellStyle name="40% - Accent6 89 2" xfId="20842" xr:uid="{00000000-0005-0000-0000-0000F99F0000}"/>
    <cellStyle name="40% - Accent6 89 2 2" xfId="43106" xr:uid="{00000000-0005-0000-0000-0000FA9F0000}"/>
    <cellStyle name="40% - Accent6 89 3" xfId="32014" xr:uid="{00000000-0005-0000-0000-0000FB9F0000}"/>
    <cellStyle name="40% - Accent6 9" xfId="215" xr:uid="{00000000-0005-0000-0000-0000FC9F0000}"/>
    <cellStyle name="40% - Accent6 9 2" xfId="1367" xr:uid="{00000000-0005-0000-0000-0000FD9F0000}"/>
    <cellStyle name="40% - Accent6 9 2 2" xfId="3185" xr:uid="{00000000-0005-0000-0000-0000FE9F0000}"/>
    <cellStyle name="40% - Accent6 9 2 2 2" xfId="7768" xr:uid="{00000000-0005-0000-0000-0000FF9F0000}"/>
    <cellStyle name="40% - Accent6 9 2 2 2 2" xfId="18865" xr:uid="{00000000-0005-0000-0000-000000A00000}"/>
    <cellStyle name="40% - Accent6 9 2 2 2 2 2" xfId="41129" xr:uid="{00000000-0005-0000-0000-000001A00000}"/>
    <cellStyle name="40% - Accent6 9 2 2 2 3" xfId="30037" xr:uid="{00000000-0005-0000-0000-000002A00000}"/>
    <cellStyle name="40% - Accent6 9 2 2 3" xfId="14282" xr:uid="{00000000-0005-0000-0000-000003A00000}"/>
    <cellStyle name="40% - Accent6 9 2 2 3 2" xfId="36547" xr:uid="{00000000-0005-0000-0000-000004A00000}"/>
    <cellStyle name="40% - Accent6 9 2 2 4" xfId="25455" xr:uid="{00000000-0005-0000-0000-000005A00000}"/>
    <cellStyle name="40% - Accent6 9 2 3" xfId="5959" xr:uid="{00000000-0005-0000-0000-000006A00000}"/>
    <cellStyle name="40% - Accent6 9 2 3 2" xfId="17056" xr:uid="{00000000-0005-0000-0000-000007A00000}"/>
    <cellStyle name="40% - Accent6 9 2 3 2 2" xfId="39320" xr:uid="{00000000-0005-0000-0000-000008A00000}"/>
    <cellStyle name="40% - Accent6 9 2 3 3" xfId="28228" xr:uid="{00000000-0005-0000-0000-000009A00000}"/>
    <cellStyle name="40% - Accent6 9 2 4" xfId="12472" xr:uid="{00000000-0005-0000-0000-00000AA00000}"/>
    <cellStyle name="40% - Accent6 9 2 4 2" xfId="34737" xr:uid="{00000000-0005-0000-0000-00000BA00000}"/>
    <cellStyle name="40% - Accent6 9 2 5" xfId="23645" xr:uid="{00000000-0005-0000-0000-00000CA00000}"/>
    <cellStyle name="40% - Accent6 9 3" xfId="4109" xr:uid="{00000000-0005-0000-0000-00000DA00000}"/>
    <cellStyle name="40% - Accent6 9 3 2" xfId="8692" xr:uid="{00000000-0005-0000-0000-00000EA00000}"/>
    <cellStyle name="40% - Accent6 9 3 2 2" xfId="19789" xr:uid="{00000000-0005-0000-0000-00000FA00000}"/>
    <cellStyle name="40% - Accent6 9 3 2 2 2" xfId="42053" xr:uid="{00000000-0005-0000-0000-000010A00000}"/>
    <cellStyle name="40% - Accent6 9 3 2 3" xfId="30961" xr:uid="{00000000-0005-0000-0000-000011A00000}"/>
    <cellStyle name="40% - Accent6 9 3 3" xfId="15206" xr:uid="{00000000-0005-0000-0000-000012A00000}"/>
    <cellStyle name="40% - Accent6 9 3 3 2" xfId="37471" xr:uid="{00000000-0005-0000-0000-000013A00000}"/>
    <cellStyle name="40% - Accent6 9 3 4" xfId="26379" xr:uid="{00000000-0005-0000-0000-000014A00000}"/>
    <cellStyle name="40% - Accent6 9 4" xfId="2300" xr:uid="{00000000-0005-0000-0000-000015A00000}"/>
    <cellStyle name="40% - Accent6 9 4 2" xfId="6883" xr:uid="{00000000-0005-0000-0000-000016A00000}"/>
    <cellStyle name="40% - Accent6 9 4 2 2" xfId="17980" xr:uid="{00000000-0005-0000-0000-000017A00000}"/>
    <cellStyle name="40% - Accent6 9 4 2 2 2" xfId="40244" xr:uid="{00000000-0005-0000-0000-000018A00000}"/>
    <cellStyle name="40% - Accent6 9 4 2 3" xfId="29152" xr:uid="{00000000-0005-0000-0000-000019A00000}"/>
    <cellStyle name="40% - Accent6 9 4 3" xfId="13397" xr:uid="{00000000-0005-0000-0000-00001AA00000}"/>
    <cellStyle name="40% - Accent6 9 4 3 2" xfId="35662" xr:uid="{00000000-0005-0000-0000-00001BA00000}"/>
    <cellStyle name="40% - Accent6 9 4 4" xfId="24570" xr:uid="{00000000-0005-0000-0000-00001CA00000}"/>
    <cellStyle name="40% - Accent6 9 5" xfId="5034" xr:uid="{00000000-0005-0000-0000-00001DA00000}"/>
    <cellStyle name="40% - Accent6 9 5 2" xfId="16131" xr:uid="{00000000-0005-0000-0000-00001EA00000}"/>
    <cellStyle name="40% - Accent6 9 5 2 2" xfId="38395" xr:uid="{00000000-0005-0000-0000-00001FA00000}"/>
    <cellStyle name="40% - Accent6 9 5 3" xfId="27303" xr:uid="{00000000-0005-0000-0000-000020A00000}"/>
    <cellStyle name="40% - Accent6 9 6" xfId="443" xr:uid="{00000000-0005-0000-0000-000021A00000}"/>
    <cellStyle name="40% - Accent6 9 6 2" xfId="11559" xr:uid="{00000000-0005-0000-0000-000022A00000}"/>
    <cellStyle name="40% - Accent6 9 6 2 2" xfId="33825" xr:uid="{00000000-0005-0000-0000-000023A00000}"/>
    <cellStyle name="40% - Accent6 9 6 3" xfId="22733" xr:uid="{00000000-0005-0000-0000-000024A00000}"/>
    <cellStyle name="40% - Accent6 9 7" xfId="11336" xr:uid="{00000000-0005-0000-0000-000025A00000}"/>
    <cellStyle name="40% - Accent6 9 7 2" xfId="33602" xr:uid="{00000000-0005-0000-0000-000026A00000}"/>
    <cellStyle name="40% - Accent6 9 8" xfId="22510" xr:uid="{00000000-0005-0000-0000-000027A00000}"/>
    <cellStyle name="40% - Accent6 90" xfId="9772" xr:uid="{00000000-0005-0000-0000-000028A00000}"/>
    <cellStyle name="40% - Accent6 90 2" xfId="20868" xr:uid="{00000000-0005-0000-0000-000029A00000}"/>
    <cellStyle name="40% - Accent6 90 2 2" xfId="43132" xr:uid="{00000000-0005-0000-0000-00002AA00000}"/>
    <cellStyle name="40% - Accent6 90 3" xfId="32040" xr:uid="{00000000-0005-0000-0000-00002BA00000}"/>
    <cellStyle name="40% - Accent6 91" xfId="9798" xr:uid="{00000000-0005-0000-0000-00002CA00000}"/>
    <cellStyle name="40% - Accent6 91 2" xfId="20894" xr:uid="{00000000-0005-0000-0000-00002DA00000}"/>
    <cellStyle name="40% - Accent6 91 2 2" xfId="43158" xr:uid="{00000000-0005-0000-0000-00002EA00000}"/>
    <cellStyle name="40% - Accent6 91 3" xfId="32066" xr:uid="{00000000-0005-0000-0000-00002FA00000}"/>
    <cellStyle name="40% - Accent6 92" xfId="9824" xr:uid="{00000000-0005-0000-0000-000030A00000}"/>
    <cellStyle name="40% - Accent6 92 2" xfId="20920" xr:uid="{00000000-0005-0000-0000-000031A00000}"/>
    <cellStyle name="40% - Accent6 92 2 2" xfId="43184" xr:uid="{00000000-0005-0000-0000-000032A00000}"/>
    <cellStyle name="40% - Accent6 92 3" xfId="32092" xr:uid="{00000000-0005-0000-0000-000033A00000}"/>
    <cellStyle name="40% - Accent6 93" xfId="9850" xr:uid="{00000000-0005-0000-0000-000034A00000}"/>
    <cellStyle name="40% - Accent6 93 2" xfId="20946" xr:uid="{00000000-0005-0000-0000-000035A00000}"/>
    <cellStyle name="40% - Accent6 93 2 2" xfId="43210" xr:uid="{00000000-0005-0000-0000-000036A00000}"/>
    <cellStyle name="40% - Accent6 93 3" xfId="32118" xr:uid="{00000000-0005-0000-0000-000037A00000}"/>
    <cellStyle name="40% - Accent6 94" xfId="9876" xr:uid="{00000000-0005-0000-0000-000038A00000}"/>
    <cellStyle name="40% - Accent6 94 2" xfId="20972" xr:uid="{00000000-0005-0000-0000-000039A00000}"/>
    <cellStyle name="40% - Accent6 94 2 2" xfId="43236" xr:uid="{00000000-0005-0000-0000-00003AA00000}"/>
    <cellStyle name="40% - Accent6 94 3" xfId="32144" xr:uid="{00000000-0005-0000-0000-00003BA00000}"/>
    <cellStyle name="40% - Accent6 95" xfId="9902" xr:uid="{00000000-0005-0000-0000-00003CA00000}"/>
    <cellStyle name="40% - Accent6 95 2" xfId="20998" xr:uid="{00000000-0005-0000-0000-00003DA00000}"/>
    <cellStyle name="40% - Accent6 95 2 2" xfId="43262" xr:uid="{00000000-0005-0000-0000-00003EA00000}"/>
    <cellStyle name="40% - Accent6 95 3" xfId="32170" xr:uid="{00000000-0005-0000-0000-00003FA00000}"/>
    <cellStyle name="40% - Accent6 96" xfId="9915" xr:uid="{00000000-0005-0000-0000-000040A00000}"/>
    <cellStyle name="40% - Accent6 96 2" xfId="21011" xr:uid="{00000000-0005-0000-0000-000041A00000}"/>
    <cellStyle name="40% - Accent6 96 2 2" xfId="43275" xr:uid="{00000000-0005-0000-0000-000042A00000}"/>
    <cellStyle name="40% - Accent6 96 3" xfId="32183" xr:uid="{00000000-0005-0000-0000-000043A00000}"/>
    <cellStyle name="40% - Accent6 97" xfId="9941" xr:uid="{00000000-0005-0000-0000-000044A00000}"/>
    <cellStyle name="40% - Accent6 97 2" xfId="21037" xr:uid="{00000000-0005-0000-0000-000045A00000}"/>
    <cellStyle name="40% - Accent6 97 2 2" xfId="43301" xr:uid="{00000000-0005-0000-0000-000046A00000}"/>
    <cellStyle name="40% - Accent6 97 3" xfId="32209" xr:uid="{00000000-0005-0000-0000-000047A00000}"/>
    <cellStyle name="40% - Accent6 98" xfId="9954" xr:uid="{00000000-0005-0000-0000-000048A00000}"/>
    <cellStyle name="40% - Accent6 98 2" xfId="21050" xr:uid="{00000000-0005-0000-0000-000049A00000}"/>
    <cellStyle name="40% - Accent6 98 2 2" xfId="43314" xr:uid="{00000000-0005-0000-0000-00004AA00000}"/>
    <cellStyle name="40% - Accent6 98 3" xfId="32222" xr:uid="{00000000-0005-0000-0000-00004BA00000}"/>
    <cellStyle name="40% - Accent6 99" xfId="9967" xr:uid="{00000000-0005-0000-0000-00004CA00000}"/>
    <cellStyle name="40% - Accent6 99 2" xfId="21063" xr:uid="{00000000-0005-0000-0000-00004DA00000}"/>
    <cellStyle name="40% - Accent6 99 2 2" xfId="43327" xr:uid="{00000000-0005-0000-0000-00004EA00000}"/>
    <cellStyle name="40% - Accent6 99 3" xfId="32235" xr:uid="{00000000-0005-0000-0000-00004FA00000}"/>
    <cellStyle name="60% - Accent1" xfId="74" builtinId="32" customBuiltin="1"/>
    <cellStyle name="60% - Accent1 2" xfId="25" xr:uid="{00000000-0005-0000-0000-000051A00000}"/>
    <cellStyle name="60% - Accent2" xfId="78" builtinId="36" customBuiltin="1"/>
    <cellStyle name="60% - Accent2 2" xfId="26" xr:uid="{00000000-0005-0000-0000-000053A00000}"/>
    <cellStyle name="60% - Accent3" xfId="82" builtinId="40" customBuiltin="1"/>
    <cellStyle name="60% - Accent3 2" xfId="27" xr:uid="{00000000-0005-0000-0000-000055A00000}"/>
    <cellStyle name="60% - Accent4" xfId="86" builtinId="44" customBuiltin="1"/>
    <cellStyle name="60% - Accent4 2" xfId="28" xr:uid="{00000000-0005-0000-0000-000057A00000}"/>
    <cellStyle name="60% - Accent5" xfId="90" builtinId="48" customBuiltin="1"/>
    <cellStyle name="60% - Accent5 2" xfId="29" xr:uid="{00000000-0005-0000-0000-000059A00000}"/>
    <cellStyle name="60% - Accent6" xfId="94" builtinId="52" customBuiltin="1"/>
    <cellStyle name="60% - Accent6 2" xfId="30" xr:uid="{00000000-0005-0000-0000-00005BA00000}"/>
    <cellStyle name="Accent1" xfId="71" builtinId="29" customBuiltin="1"/>
    <cellStyle name="Accent1 2" xfId="31" xr:uid="{00000000-0005-0000-0000-00005DA00000}"/>
    <cellStyle name="Accent2" xfId="75" builtinId="33" customBuiltin="1"/>
    <cellStyle name="Accent2 2" xfId="32" xr:uid="{00000000-0005-0000-0000-00005FA00000}"/>
    <cellStyle name="Accent3" xfId="79" builtinId="37" customBuiltin="1"/>
    <cellStyle name="Accent3 2" xfId="33" xr:uid="{00000000-0005-0000-0000-000061A00000}"/>
    <cellStyle name="Accent4" xfId="83" builtinId="41" customBuiltin="1"/>
    <cellStyle name="Accent4 2" xfId="34" xr:uid="{00000000-0005-0000-0000-000063A00000}"/>
    <cellStyle name="Accent5" xfId="87" builtinId="45" customBuiltin="1"/>
    <cellStyle name="Accent5 2" xfId="35" xr:uid="{00000000-0005-0000-0000-000065A00000}"/>
    <cellStyle name="Accent6" xfId="91" builtinId="49" customBuiltin="1"/>
    <cellStyle name="Accent6 2" xfId="36" xr:uid="{00000000-0005-0000-0000-000067A00000}"/>
    <cellStyle name="Bad" xfId="61" builtinId="27" customBuiltin="1"/>
    <cellStyle name="Bad 2" xfId="37" xr:uid="{00000000-0005-0000-0000-000069A00000}"/>
    <cellStyle name="Calculation" xfId="65" builtinId="22" customBuiltin="1"/>
    <cellStyle name="Calculation 2" xfId="38" xr:uid="{00000000-0005-0000-0000-00006BA00000}"/>
    <cellStyle name="Check Cell" xfId="67" builtinId="23" customBuiltin="1"/>
    <cellStyle name="Check Cell 2" xfId="39" xr:uid="{00000000-0005-0000-0000-00006DA00000}"/>
    <cellStyle name="Comma" xfId="11177" builtinId="3"/>
    <cellStyle name="Comma 2" xfId="2077" xr:uid="{00000000-0005-0000-0000-00006FA00000}"/>
    <cellStyle name="Comma 2 2" xfId="13175" xr:uid="{00000000-0005-0000-0000-000070A00000}"/>
    <cellStyle name="Comma 2 2 2" xfId="35440" xr:uid="{00000000-0005-0000-0000-000071A00000}"/>
    <cellStyle name="Comma 2 3" xfId="24348" xr:uid="{00000000-0005-0000-0000-000072A00000}"/>
    <cellStyle name="Comma 3" xfId="5737" xr:uid="{00000000-0005-0000-0000-000073A00000}"/>
    <cellStyle name="Comma 3 2" xfId="16834" xr:uid="{00000000-0005-0000-0000-000074A00000}"/>
    <cellStyle name="Comma 3 2 2" xfId="39098" xr:uid="{00000000-0005-0000-0000-000075A00000}"/>
    <cellStyle name="Comma 3 3" xfId="28006" xr:uid="{00000000-0005-0000-0000-000076A00000}"/>
    <cellStyle name="Comma 4" xfId="1140" xr:uid="{00000000-0005-0000-0000-000077A00000}"/>
    <cellStyle name="Comma 4 2" xfId="12249" xr:uid="{00000000-0005-0000-0000-000078A00000}"/>
    <cellStyle name="Comma 4 2 2" xfId="34515" xr:uid="{00000000-0005-0000-0000-000079A00000}"/>
    <cellStyle name="Comma 4 3" xfId="23423" xr:uid="{00000000-0005-0000-0000-00007AA00000}"/>
    <cellStyle name="Comma 5" xfId="22354" xr:uid="{00000000-0005-0000-0000-00007BA00000}"/>
    <cellStyle name="Comma 5 2" xfId="44617" xr:uid="{00000000-0005-0000-0000-00007CA00000}"/>
    <cellStyle name="Comma 6" xfId="33445" xr:uid="{00000000-0005-0000-0000-00007DA00000}"/>
    <cellStyle name="Explanatory Text" xfId="69" builtinId="53" customBuiltin="1"/>
    <cellStyle name="Explanatory Text 2" xfId="40" xr:uid="{00000000-0005-0000-0000-00007FA00000}"/>
    <cellStyle name="Good" xfId="60" builtinId="26" customBuiltin="1"/>
    <cellStyle name="Good 2" xfId="41" xr:uid="{00000000-0005-0000-0000-000081A00000}"/>
    <cellStyle name="Heading 1" xfId="56" builtinId="16" customBuiltin="1"/>
    <cellStyle name="Heading 1 2" xfId="42" xr:uid="{00000000-0005-0000-0000-000083A00000}"/>
    <cellStyle name="Heading 2" xfId="57" builtinId="17" customBuiltin="1"/>
    <cellStyle name="Heading 2 2" xfId="43" xr:uid="{00000000-0005-0000-0000-000085A00000}"/>
    <cellStyle name="Heading 3" xfId="58" builtinId="18" customBuiltin="1"/>
    <cellStyle name="Heading 3 2" xfId="44" xr:uid="{00000000-0005-0000-0000-000087A00000}"/>
    <cellStyle name="Heading 4" xfId="59" builtinId="19" customBuiltin="1"/>
    <cellStyle name="Heading 4 2" xfId="45" xr:uid="{00000000-0005-0000-0000-000089A00000}"/>
    <cellStyle name="Input" xfId="63" builtinId="20" customBuiltin="1"/>
    <cellStyle name="Input 2" xfId="46" xr:uid="{00000000-0005-0000-0000-00008BA00000}"/>
    <cellStyle name="Linked Cell" xfId="66" builtinId="24" customBuiltin="1"/>
    <cellStyle name="Linked Cell 2" xfId="47" xr:uid="{00000000-0005-0000-0000-00008DA00000}"/>
    <cellStyle name="Neutral" xfId="62" builtinId="28" customBuiltin="1"/>
    <cellStyle name="Neutral 2" xfId="48" xr:uid="{00000000-0005-0000-0000-00008FA00000}"/>
    <cellStyle name="Normal" xfId="0" builtinId="0" customBuiltin="1"/>
    <cellStyle name="Normal 10" xfId="798" xr:uid="{00000000-0005-0000-0000-000091A00000}"/>
    <cellStyle name="Normal 10 2" xfId="1735" xr:uid="{00000000-0005-0000-0000-000092A00000}"/>
    <cellStyle name="Normal 11" xfId="851" xr:uid="{00000000-0005-0000-0000-000093A00000}"/>
    <cellStyle name="Normal 11 2" xfId="1788" xr:uid="{00000000-0005-0000-0000-000094A00000}"/>
    <cellStyle name="Normal 12" xfId="904" xr:uid="{00000000-0005-0000-0000-000095A00000}"/>
    <cellStyle name="Normal 12 2" xfId="1841" xr:uid="{00000000-0005-0000-0000-000096A00000}"/>
    <cellStyle name="Normal 13" xfId="970" xr:uid="{00000000-0005-0000-0000-000097A00000}"/>
    <cellStyle name="Normal 13 2" xfId="1907" xr:uid="{00000000-0005-0000-0000-000098A00000}"/>
    <cellStyle name="Normal 14" xfId="1141" xr:uid="{00000000-0005-0000-0000-000099A00000}"/>
    <cellStyle name="Normal 14 2" xfId="2078" xr:uid="{00000000-0005-0000-0000-00009AA00000}"/>
    <cellStyle name="Normal 15" xfId="1246" xr:uid="{00000000-0005-0000-0000-00009BA00000}"/>
    <cellStyle name="Normal 15 2" xfId="12354" xr:uid="{00000000-0005-0000-0000-00009CA00000}"/>
    <cellStyle name="Normal 16" xfId="4916" xr:uid="{00000000-0005-0000-0000-00009DA00000}"/>
    <cellStyle name="Normal 16 2" xfId="16013" xr:uid="{00000000-0005-0000-0000-00009EA00000}"/>
    <cellStyle name="Normal 17" xfId="9499" xr:uid="{00000000-0005-0000-0000-00009FA00000}"/>
    <cellStyle name="Normal 18" xfId="333" xr:uid="{00000000-0005-0000-0000-0000A0A00000}"/>
    <cellStyle name="Normal 19" xfId="11178" xr:uid="{00000000-0005-0000-0000-0000A1A00000}"/>
    <cellStyle name="Normal 19 2" xfId="33446" xr:uid="{00000000-0005-0000-0000-0000A2A00000}"/>
    <cellStyle name="Normal 2" xfId="49" xr:uid="{00000000-0005-0000-0000-0000A3A00000}"/>
    <cellStyle name="Normal 2 2" xfId="109" xr:uid="{00000000-0005-0000-0000-0000A4A00000}"/>
    <cellStyle name="Normal 2 2 2" xfId="11231" xr:uid="{00000000-0005-0000-0000-0000A5A00000}"/>
    <cellStyle name="Normal 2 3" xfId="350" xr:uid="{00000000-0005-0000-0000-0000A6A00000}"/>
    <cellStyle name="Normal 2 4" xfId="11203" xr:uid="{00000000-0005-0000-0000-0000A7A00000}"/>
    <cellStyle name="Normal 20" xfId="21961" xr:uid="{00000000-0005-0000-0000-0000A8A00000}"/>
    <cellStyle name="Normal 20 2" xfId="44225" xr:uid="{00000000-0005-0000-0000-0000A9A00000}"/>
    <cellStyle name="Normal 21" xfId="22352" xr:uid="{00000000-0005-0000-0000-0000AAA00000}"/>
    <cellStyle name="Normal 22" xfId="22353" xr:uid="{00000000-0005-0000-0000-0000ABA00000}"/>
    <cellStyle name="Normal 22 2" xfId="44616" xr:uid="{00000000-0005-0000-0000-0000ACA00000}"/>
    <cellStyle name="Normal 3" xfId="95" xr:uid="{00000000-0005-0000-0000-0000ADA00000}"/>
    <cellStyle name="Normal 3 2" xfId="1259" xr:uid="{00000000-0005-0000-0000-0000AEA00000}"/>
    <cellStyle name="Normal 3 2 2" xfId="3080" xr:uid="{00000000-0005-0000-0000-0000AFA00000}"/>
    <cellStyle name="Normal 3 2 2 2" xfId="7663" xr:uid="{00000000-0005-0000-0000-0000B0A00000}"/>
    <cellStyle name="Normal 3 2 2 2 2" xfId="18760" xr:uid="{00000000-0005-0000-0000-0000B1A00000}"/>
    <cellStyle name="Normal 3 2 2 2 2 2" xfId="41024" xr:uid="{00000000-0005-0000-0000-0000B2A00000}"/>
    <cellStyle name="Normal 3 2 2 2 3" xfId="29932" xr:uid="{00000000-0005-0000-0000-0000B3A00000}"/>
    <cellStyle name="Normal 3 2 2 3" xfId="14177" xr:uid="{00000000-0005-0000-0000-0000B4A00000}"/>
    <cellStyle name="Normal 3 2 2 3 2" xfId="36442" xr:uid="{00000000-0005-0000-0000-0000B5A00000}"/>
    <cellStyle name="Normal 3 2 2 4" xfId="25350" xr:uid="{00000000-0005-0000-0000-0000B6A00000}"/>
    <cellStyle name="Normal 3 2 3" xfId="5854" xr:uid="{00000000-0005-0000-0000-0000B7A00000}"/>
    <cellStyle name="Normal 3 2 3 2" xfId="16951" xr:uid="{00000000-0005-0000-0000-0000B8A00000}"/>
    <cellStyle name="Normal 3 2 3 2 2" xfId="39215" xr:uid="{00000000-0005-0000-0000-0000B9A00000}"/>
    <cellStyle name="Normal 3 2 3 3" xfId="28123" xr:uid="{00000000-0005-0000-0000-0000BAA00000}"/>
    <cellStyle name="Normal 3 2 4" xfId="12367" xr:uid="{00000000-0005-0000-0000-0000BBA00000}"/>
    <cellStyle name="Normal 3 2 4 2" xfId="34632" xr:uid="{00000000-0005-0000-0000-0000BCA00000}"/>
    <cellStyle name="Normal 3 2 5" xfId="23540" xr:uid="{00000000-0005-0000-0000-0000BDA00000}"/>
    <cellStyle name="Normal 3 3" xfId="4004" xr:uid="{00000000-0005-0000-0000-0000BEA00000}"/>
    <cellStyle name="Normal 3 3 2" xfId="8587" xr:uid="{00000000-0005-0000-0000-0000BFA00000}"/>
    <cellStyle name="Normal 3 3 2 2" xfId="19684" xr:uid="{00000000-0005-0000-0000-0000C0A00000}"/>
    <cellStyle name="Normal 3 3 2 2 2" xfId="41948" xr:uid="{00000000-0005-0000-0000-0000C1A00000}"/>
    <cellStyle name="Normal 3 3 2 3" xfId="30856" xr:uid="{00000000-0005-0000-0000-0000C2A00000}"/>
    <cellStyle name="Normal 3 3 3" xfId="15101" xr:uid="{00000000-0005-0000-0000-0000C3A00000}"/>
    <cellStyle name="Normal 3 3 3 2" xfId="37366" xr:uid="{00000000-0005-0000-0000-0000C4A00000}"/>
    <cellStyle name="Normal 3 3 4" xfId="26274" xr:uid="{00000000-0005-0000-0000-0000C5A00000}"/>
    <cellStyle name="Normal 3 4" xfId="2195" xr:uid="{00000000-0005-0000-0000-0000C6A00000}"/>
    <cellStyle name="Normal 3 4 2" xfId="6778" xr:uid="{00000000-0005-0000-0000-0000C7A00000}"/>
    <cellStyle name="Normal 3 4 2 2" xfId="17875" xr:uid="{00000000-0005-0000-0000-0000C8A00000}"/>
    <cellStyle name="Normal 3 4 2 2 2" xfId="40139" xr:uid="{00000000-0005-0000-0000-0000C9A00000}"/>
    <cellStyle name="Normal 3 4 2 3" xfId="29047" xr:uid="{00000000-0005-0000-0000-0000CAA00000}"/>
    <cellStyle name="Normal 3 4 3" xfId="13292" xr:uid="{00000000-0005-0000-0000-0000CBA00000}"/>
    <cellStyle name="Normal 3 4 3 2" xfId="35557" xr:uid="{00000000-0005-0000-0000-0000CCA00000}"/>
    <cellStyle name="Normal 3 4 4" xfId="24465" xr:uid="{00000000-0005-0000-0000-0000CDA00000}"/>
    <cellStyle name="Normal 3 5" xfId="4929" xr:uid="{00000000-0005-0000-0000-0000CEA00000}"/>
    <cellStyle name="Normal 3 5 2" xfId="16026" xr:uid="{00000000-0005-0000-0000-0000CFA00000}"/>
    <cellStyle name="Normal 3 5 2 2" xfId="38290" xr:uid="{00000000-0005-0000-0000-0000D0A00000}"/>
    <cellStyle name="Normal 3 5 3" xfId="27198" xr:uid="{00000000-0005-0000-0000-0000D1A00000}"/>
    <cellStyle name="Normal 3 6" xfId="332" xr:uid="{00000000-0005-0000-0000-0000D2A00000}"/>
    <cellStyle name="Normal 3 6 2" xfId="11453" xr:uid="{00000000-0005-0000-0000-0000D3A00000}"/>
    <cellStyle name="Normal 3 6 2 2" xfId="33719" xr:uid="{00000000-0005-0000-0000-0000D4A00000}"/>
    <cellStyle name="Normal 3 6 3" xfId="22627" xr:uid="{00000000-0005-0000-0000-0000D5A00000}"/>
    <cellStyle name="Normal 4" xfId="150" xr:uid="{00000000-0005-0000-0000-0000D6A00000}"/>
    <cellStyle name="Normal 4 2" xfId="1260" xr:uid="{00000000-0005-0000-0000-0000D7A00000}"/>
    <cellStyle name="Normal 4 3" xfId="349" xr:uid="{00000000-0005-0000-0000-0000D8A00000}"/>
    <cellStyle name="Normal 5" xfId="377" xr:uid="{00000000-0005-0000-0000-0000D9A00000}"/>
    <cellStyle name="Normal 5 2" xfId="1301" xr:uid="{00000000-0005-0000-0000-0000DAA00000}"/>
    <cellStyle name="Normal 6" xfId="391" xr:uid="{00000000-0005-0000-0000-0000DBA00000}"/>
    <cellStyle name="Normal 6 2" xfId="1315" xr:uid="{00000000-0005-0000-0000-0000DCA00000}"/>
    <cellStyle name="Normal 7" xfId="561" xr:uid="{00000000-0005-0000-0000-0000DDA00000}"/>
    <cellStyle name="Normal 7 2" xfId="1498" xr:uid="{00000000-0005-0000-0000-0000DEA00000}"/>
    <cellStyle name="Normal 8" xfId="627" xr:uid="{00000000-0005-0000-0000-0000DFA00000}"/>
    <cellStyle name="Normal 8 2" xfId="1564" xr:uid="{00000000-0005-0000-0000-0000E0A00000}"/>
    <cellStyle name="Normal 9" xfId="732" xr:uid="{00000000-0005-0000-0000-0000E1A00000}"/>
    <cellStyle name="Normal 9 2" xfId="1669" xr:uid="{00000000-0005-0000-0000-0000E2A00000}"/>
    <cellStyle name="Note 10" xfId="203" xr:uid="{00000000-0005-0000-0000-0000E3A00000}"/>
    <cellStyle name="Note 10 2" xfId="1355" xr:uid="{00000000-0005-0000-0000-0000E4A00000}"/>
    <cellStyle name="Note 10 2 2" xfId="3173" xr:uid="{00000000-0005-0000-0000-0000E5A00000}"/>
    <cellStyle name="Note 10 2 2 2" xfId="7756" xr:uid="{00000000-0005-0000-0000-0000E6A00000}"/>
    <cellStyle name="Note 10 2 2 2 2" xfId="18853" xr:uid="{00000000-0005-0000-0000-0000E7A00000}"/>
    <cellStyle name="Note 10 2 2 2 2 2" xfId="41117" xr:uid="{00000000-0005-0000-0000-0000E8A00000}"/>
    <cellStyle name="Note 10 2 2 2 3" xfId="30025" xr:uid="{00000000-0005-0000-0000-0000E9A00000}"/>
    <cellStyle name="Note 10 2 2 3" xfId="14270" xr:uid="{00000000-0005-0000-0000-0000EAA00000}"/>
    <cellStyle name="Note 10 2 2 3 2" xfId="36535" xr:uid="{00000000-0005-0000-0000-0000EBA00000}"/>
    <cellStyle name="Note 10 2 2 4" xfId="25443" xr:uid="{00000000-0005-0000-0000-0000ECA00000}"/>
    <cellStyle name="Note 10 2 3" xfId="5947" xr:uid="{00000000-0005-0000-0000-0000EDA00000}"/>
    <cellStyle name="Note 10 2 3 2" xfId="17044" xr:uid="{00000000-0005-0000-0000-0000EEA00000}"/>
    <cellStyle name="Note 10 2 3 2 2" xfId="39308" xr:uid="{00000000-0005-0000-0000-0000EFA00000}"/>
    <cellStyle name="Note 10 2 3 3" xfId="28216" xr:uid="{00000000-0005-0000-0000-0000F0A00000}"/>
    <cellStyle name="Note 10 2 4" xfId="12460" xr:uid="{00000000-0005-0000-0000-0000F1A00000}"/>
    <cellStyle name="Note 10 2 4 2" xfId="34725" xr:uid="{00000000-0005-0000-0000-0000F2A00000}"/>
    <cellStyle name="Note 10 2 5" xfId="23633" xr:uid="{00000000-0005-0000-0000-0000F3A00000}"/>
    <cellStyle name="Note 10 3" xfId="4097" xr:uid="{00000000-0005-0000-0000-0000F4A00000}"/>
    <cellStyle name="Note 10 3 2" xfId="8680" xr:uid="{00000000-0005-0000-0000-0000F5A00000}"/>
    <cellStyle name="Note 10 3 2 2" xfId="19777" xr:uid="{00000000-0005-0000-0000-0000F6A00000}"/>
    <cellStyle name="Note 10 3 2 2 2" xfId="42041" xr:uid="{00000000-0005-0000-0000-0000F7A00000}"/>
    <cellStyle name="Note 10 3 2 3" xfId="30949" xr:uid="{00000000-0005-0000-0000-0000F8A00000}"/>
    <cellStyle name="Note 10 3 3" xfId="15194" xr:uid="{00000000-0005-0000-0000-0000F9A00000}"/>
    <cellStyle name="Note 10 3 3 2" xfId="37459" xr:uid="{00000000-0005-0000-0000-0000FAA00000}"/>
    <cellStyle name="Note 10 3 4" xfId="26367" xr:uid="{00000000-0005-0000-0000-0000FBA00000}"/>
    <cellStyle name="Note 10 4" xfId="2288" xr:uid="{00000000-0005-0000-0000-0000FCA00000}"/>
    <cellStyle name="Note 10 4 2" xfId="6871" xr:uid="{00000000-0005-0000-0000-0000FDA00000}"/>
    <cellStyle name="Note 10 4 2 2" xfId="17968" xr:uid="{00000000-0005-0000-0000-0000FEA00000}"/>
    <cellStyle name="Note 10 4 2 2 2" xfId="40232" xr:uid="{00000000-0005-0000-0000-0000FFA00000}"/>
    <cellStyle name="Note 10 4 2 3" xfId="29140" xr:uid="{00000000-0005-0000-0000-000000A10000}"/>
    <cellStyle name="Note 10 4 3" xfId="13385" xr:uid="{00000000-0005-0000-0000-000001A10000}"/>
    <cellStyle name="Note 10 4 3 2" xfId="35650" xr:uid="{00000000-0005-0000-0000-000002A10000}"/>
    <cellStyle name="Note 10 4 4" xfId="24558" xr:uid="{00000000-0005-0000-0000-000003A10000}"/>
    <cellStyle name="Note 10 5" xfId="5022" xr:uid="{00000000-0005-0000-0000-000004A10000}"/>
    <cellStyle name="Note 10 5 2" xfId="16119" xr:uid="{00000000-0005-0000-0000-000005A10000}"/>
    <cellStyle name="Note 10 5 2 2" xfId="38383" xr:uid="{00000000-0005-0000-0000-000006A10000}"/>
    <cellStyle name="Note 10 5 3" xfId="27291" xr:uid="{00000000-0005-0000-0000-000007A10000}"/>
    <cellStyle name="Note 10 6" xfId="431" xr:uid="{00000000-0005-0000-0000-000008A10000}"/>
    <cellStyle name="Note 10 6 2" xfId="11547" xr:uid="{00000000-0005-0000-0000-000009A10000}"/>
    <cellStyle name="Note 10 6 2 2" xfId="33813" xr:uid="{00000000-0005-0000-0000-00000AA10000}"/>
    <cellStyle name="Note 10 6 3" xfId="22721" xr:uid="{00000000-0005-0000-0000-00000BA10000}"/>
    <cellStyle name="Note 10 7" xfId="11324" xr:uid="{00000000-0005-0000-0000-00000CA10000}"/>
    <cellStyle name="Note 10 7 2" xfId="33590" xr:uid="{00000000-0005-0000-0000-00000DA10000}"/>
    <cellStyle name="Note 10 8" xfId="22498" xr:uid="{00000000-0005-0000-0000-00000EA10000}"/>
    <cellStyle name="Note 100" xfId="10007" xr:uid="{00000000-0005-0000-0000-00000FA10000}"/>
    <cellStyle name="Note 100 2" xfId="21103" xr:uid="{00000000-0005-0000-0000-000010A10000}"/>
    <cellStyle name="Note 100 2 2" xfId="43367" xr:uid="{00000000-0005-0000-0000-000011A10000}"/>
    <cellStyle name="Note 100 3" xfId="32275" xr:uid="{00000000-0005-0000-0000-000012A10000}"/>
    <cellStyle name="Note 101" xfId="10020" xr:uid="{00000000-0005-0000-0000-000013A10000}"/>
    <cellStyle name="Note 101 2" xfId="21116" xr:uid="{00000000-0005-0000-0000-000014A10000}"/>
    <cellStyle name="Note 101 2 2" xfId="43380" xr:uid="{00000000-0005-0000-0000-000015A10000}"/>
    <cellStyle name="Note 101 3" xfId="32288" xr:uid="{00000000-0005-0000-0000-000016A10000}"/>
    <cellStyle name="Note 102" xfId="10033" xr:uid="{00000000-0005-0000-0000-000017A10000}"/>
    <cellStyle name="Note 102 2" xfId="21129" xr:uid="{00000000-0005-0000-0000-000018A10000}"/>
    <cellStyle name="Note 102 2 2" xfId="43393" xr:uid="{00000000-0005-0000-0000-000019A10000}"/>
    <cellStyle name="Note 102 3" xfId="32301" xr:uid="{00000000-0005-0000-0000-00001AA10000}"/>
    <cellStyle name="Note 103" xfId="10046" xr:uid="{00000000-0005-0000-0000-00001BA10000}"/>
    <cellStyle name="Note 103 2" xfId="21142" xr:uid="{00000000-0005-0000-0000-00001CA10000}"/>
    <cellStyle name="Note 103 2 2" xfId="43406" xr:uid="{00000000-0005-0000-0000-00001DA10000}"/>
    <cellStyle name="Note 103 3" xfId="32314" xr:uid="{00000000-0005-0000-0000-00001EA10000}"/>
    <cellStyle name="Note 104" xfId="10059" xr:uid="{00000000-0005-0000-0000-00001FA10000}"/>
    <cellStyle name="Note 104 2" xfId="21155" xr:uid="{00000000-0005-0000-0000-000020A10000}"/>
    <cellStyle name="Note 104 2 2" xfId="43419" xr:uid="{00000000-0005-0000-0000-000021A10000}"/>
    <cellStyle name="Note 104 3" xfId="32327" xr:uid="{00000000-0005-0000-0000-000022A10000}"/>
    <cellStyle name="Note 105" xfId="10072" xr:uid="{00000000-0005-0000-0000-000023A10000}"/>
    <cellStyle name="Note 105 2" xfId="21168" xr:uid="{00000000-0005-0000-0000-000024A10000}"/>
    <cellStyle name="Note 105 2 2" xfId="43432" xr:uid="{00000000-0005-0000-0000-000025A10000}"/>
    <cellStyle name="Note 105 3" xfId="32340" xr:uid="{00000000-0005-0000-0000-000026A10000}"/>
    <cellStyle name="Note 106" xfId="10085" xr:uid="{00000000-0005-0000-0000-000027A10000}"/>
    <cellStyle name="Note 106 2" xfId="21181" xr:uid="{00000000-0005-0000-0000-000028A10000}"/>
    <cellStyle name="Note 106 2 2" xfId="43445" xr:uid="{00000000-0005-0000-0000-000029A10000}"/>
    <cellStyle name="Note 106 3" xfId="32353" xr:uid="{00000000-0005-0000-0000-00002AA10000}"/>
    <cellStyle name="Note 107" xfId="10098" xr:uid="{00000000-0005-0000-0000-00002BA10000}"/>
    <cellStyle name="Note 107 2" xfId="21194" xr:uid="{00000000-0005-0000-0000-00002CA10000}"/>
    <cellStyle name="Note 107 2 2" xfId="43458" xr:uid="{00000000-0005-0000-0000-00002DA10000}"/>
    <cellStyle name="Note 107 3" xfId="32366" xr:uid="{00000000-0005-0000-0000-00002EA10000}"/>
    <cellStyle name="Note 108" xfId="10111" xr:uid="{00000000-0005-0000-0000-00002FA10000}"/>
    <cellStyle name="Note 108 2" xfId="21207" xr:uid="{00000000-0005-0000-0000-000030A10000}"/>
    <cellStyle name="Note 108 2 2" xfId="43471" xr:uid="{00000000-0005-0000-0000-000031A10000}"/>
    <cellStyle name="Note 108 3" xfId="32379" xr:uid="{00000000-0005-0000-0000-000032A10000}"/>
    <cellStyle name="Note 109" xfId="10124" xr:uid="{00000000-0005-0000-0000-000033A10000}"/>
    <cellStyle name="Note 109 2" xfId="21220" xr:uid="{00000000-0005-0000-0000-000034A10000}"/>
    <cellStyle name="Note 109 2 2" xfId="43484" xr:uid="{00000000-0005-0000-0000-000035A10000}"/>
    <cellStyle name="Note 109 3" xfId="32392" xr:uid="{00000000-0005-0000-0000-000036A10000}"/>
    <cellStyle name="Note 11" xfId="216" xr:uid="{00000000-0005-0000-0000-000037A10000}"/>
    <cellStyle name="Note 11 2" xfId="1368" xr:uid="{00000000-0005-0000-0000-000038A10000}"/>
    <cellStyle name="Note 11 2 2" xfId="3186" xr:uid="{00000000-0005-0000-0000-000039A10000}"/>
    <cellStyle name="Note 11 2 2 2" xfId="7769" xr:uid="{00000000-0005-0000-0000-00003AA10000}"/>
    <cellStyle name="Note 11 2 2 2 2" xfId="18866" xr:uid="{00000000-0005-0000-0000-00003BA10000}"/>
    <cellStyle name="Note 11 2 2 2 2 2" xfId="41130" xr:uid="{00000000-0005-0000-0000-00003CA10000}"/>
    <cellStyle name="Note 11 2 2 2 3" xfId="30038" xr:uid="{00000000-0005-0000-0000-00003DA10000}"/>
    <cellStyle name="Note 11 2 2 3" xfId="14283" xr:uid="{00000000-0005-0000-0000-00003EA10000}"/>
    <cellStyle name="Note 11 2 2 3 2" xfId="36548" xr:uid="{00000000-0005-0000-0000-00003FA10000}"/>
    <cellStyle name="Note 11 2 2 4" xfId="25456" xr:uid="{00000000-0005-0000-0000-000040A10000}"/>
    <cellStyle name="Note 11 2 3" xfId="5960" xr:uid="{00000000-0005-0000-0000-000041A10000}"/>
    <cellStyle name="Note 11 2 3 2" xfId="17057" xr:uid="{00000000-0005-0000-0000-000042A10000}"/>
    <cellStyle name="Note 11 2 3 2 2" xfId="39321" xr:uid="{00000000-0005-0000-0000-000043A10000}"/>
    <cellStyle name="Note 11 2 3 3" xfId="28229" xr:uid="{00000000-0005-0000-0000-000044A10000}"/>
    <cellStyle name="Note 11 2 4" xfId="12473" xr:uid="{00000000-0005-0000-0000-000045A10000}"/>
    <cellStyle name="Note 11 2 4 2" xfId="34738" xr:uid="{00000000-0005-0000-0000-000046A10000}"/>
    <cellStyle name="Note 11 2 5" xfId="23646" xr:uid="{00000000-0005-0000-0000-000047A10000}"/>
    <cellStyle name="Note 11 3" xfId="4110" xr:uid="{00000000-0005-0000-0000-000048A10000}"/>
    <cellStyle name="Note 11 3 2" xfId="8693" xr:uid="{00000000-0005-0000-0000-000049A10000}"/>
    <cellStyle name="Note 11 3 2 2" xfId="19790" xr:uid="{00000000-0005-0000-0000-00004AA10000}"/>
    <cellStyle name="Note 11 3 2 2 2" xfId="42054" xr:uid="{00000000-0005-0000-0000-00004BA10000}"/>
    <cellStyle name="Note 11 3 2 3" xfId="30962" xr:uid="{00000000-0005-0000-0000-00004CA10000}"/>
    <cellStyle name="Note 11 3 3" xfId="15207" xr:uid="{00000000-0005-0000-0000-00004DA10000}"/>
    <cellStyle name="Note 11 3 3 2" xfId="37472" xr:uid="{00000000-0005-0000-0000-00004EA10000}"/>
    <cellStyle name="Note 11 3 4" xfId="26380" xr:uid="{00000000-0005-0000-0000-00004FA10000}"/>
    <cellStyle name="Note 11 4" xfId="2301" xr:uid="{00000000-0005-0000-0000-000050A10000}"/>
    <cellStyle name="Note 11 4 2" xfId="6884" xr:uid="{00000000-0005-0000-0000-000051A10000}"/>
    <cellStyle name="Note 11 4 2 2" xfId="17981" xr:uid="{00000000-0005-0000-0000-000052A10000}"/>
    <cellStyle name="Note 11 4 2 2 2" xfId="40245" xr:uid="{00000000-0005-0000-0000-000053A10000}"/>
    <cellStyle name="Note 11 4 2 3" xfId="29153" xr:uid="{00000000-0005-0000-0000-000054A10000}"/>
    <cellStyle name="Note 11 4 3" xfId="13398" xr:uid="{00000000-0005-0000-0000-000055A10000}"/>
    <cellStyle name="Note 11 4 3 2" xfId="35663" xr:uid="{00000000-0005-0000-0000-000056A10000}"/>
    <cellStyle name="Note 11 4 4" xfId="24571" xr:uid="{00000000-0005-0000-0000-000057A10000}"/>
    <cellStyle name="Note 11 5" xfId="5035" xr:uid="{00000000-0005-0000-0000-000058A10000}"/>
    <cellStyle name="Note 11 5 2" xfId="16132" xr:uid="{00000000-0005-0000-0000-000059A10000}"/>
    <cellStyle name="Note 11 5 2 2" xfId="38396" xr:uid="{00000000-0005-0000-0000-00005AA10000}"/>
    <cellStyle name="Note 11 5 3" xfId="27304" xr:uid="{00000000-0005-0000-0000-00005BA10000}"/>
    <cellStyle name="Note 11 6" xfId="444" xr:uid="{00000000-0005-0000-0000-00005CA10000}"/>
    <cellStyle name="Note 11 6 2" xfId="11560" xr:uid="{00000000-0005-0000-0000-00005DA10000}"/>
    <cellStyle name="Note 11 6 2 2" xfId="33826" xr:uid="{00000000-0005-0000-0000-00005EA10000}"/>
    <cellStyle name="Note 11 6 3" xfId="22734" xr:uid="{00000000-0005-0000-0000-00005FA10000}"/>
    <cellStyle name="Note 11 7" xfId="11337" xr:uid="{00000000-0005-0000-0000-000060A10000}"/>
    <cellStyle name="Note 11 7 2" xfId="33603" xr:uid="{00000000-0005-0000-0000-000061A10000}"/>
    <cellStyle name="Note 11 8" xfId="22511" xr:uid="{00000000-0005-0000-0000-000062A10000}"/>
    <cellStyle name="Note 110" xfId="10137" xr:uid="{00000000-0005-0000-0000-000063A10000}"/>
    <cellStyle name="Note 110 2" xfId="21233" xr:uid="{00000000-0005-0000-0000-000064A10000}"/>
    <cellStyle name="Note 110 2 2" xfId="43497" xr:uid="{00000000-0005-0000-0000-000065A10000}"/>
    <cellStyle name="Note 110 3" xfId="32405" xr:uid="{00000000-0005-0000-0000-000066A10000}"/>
    <cellStyle name="Note 111" xfId="10150" xr:uid="{00000000-0005-0000-0000-000067A10000}"/>
    <cellStyle name="Note 111 2" xfId="21246" xr:uid="{00000000-0005-0000-0000-000068A10000}"/>
    <cellStyle name="Note 111 2 2" xfId="43510" xr:uid="{00000000-0005-0000-0000-000069A10000}"/>
    <cellStyle name="Note 111 3" xfId="32418" xr:uid="{00000000-0005-0000-0000-00006AA10000}"/>
    <cellStyle name="Note 112" xfId="10163" xr:uid="{00000000-0005-0000-0000-00006BA10000}"/>
    <cellStyle name="Note 112 2" xfId="21259" xr:uid="{00000000-0005-0000-0000-00006CA10000}"/>
    <cellStyle name="Note 112 2 2" xfId="43523" xr:uid="{00000000-0005-0000-0000-00006DA10000}"/>
    <cellStyle name="Note 112 3" xfId="32431" xr:uid="{00000000-0005-0000-0000-00006EA10000}"/>
    <cellStyle name="Note 113" xfId="10176" xr:uid="{00000000-0005-0000-0000-00006FA10000}"/>
    <cellStyle name="Note 113 2" xfId="21272" xr:uid="{00000000-0005-0000-0000-000070A10000}"/>
    <cellStyle name="Note 113 2 2" xfId="43536" xr:uid="{00000000-0005-0000-0000-000071A10000}"/>
    <cellStyle name="Note 113 3" xfId="32444" xr:uid="{00000000-0005-0000-0000-000072A10000}"/>
    <cellStyle name="Note 114" xfId="10189" xr:uid="{00000000-0005-0000-0000-000073A10000}"/>
    <cellStyle name="Note 114 2" xfId="21285" xr:uid="{00000000-0005-0000-0000-000074A10000}"/>
    <cellStyle name="Note 114 2 2" xfId="43549" xr:uid="{00000000-0005-0000-0000-000075A10000}"/>
    <cellStyle name="Note 114 3" xfId="32457" xr:uid="{00000000-0005-0000-0000-000076A10000}"/>
    <cellStyle name="Note 115" xfId="10202" xr:uid="{00000000-0005-0000-0000-000077A10000}"/>
    <cellStyle name="Note 115 2" xfId="21298" xr:uid="{00000000-0005-0000-0000-000078A10000}"/>
    <cellStyle name="Note 115 2 2" xfId="43562" xr:uid="{00000000-0005-0000-0000-000079A10000}"/>
    <cellStyle name="Note 115 3" xfId="32470" xr:uid="{00000000-0005-0000-0000-00007AA10000}"/>
    <cellStyle name="Note 116" xfId="10215" xr:uid="{00000000-0005-0000-0000-00007BA10000}"/>
    <cellStyle name="Note 116 2" xfId="21311" xr:uid="{00000000-0005-0000-0000-00007CA10000}"/>
    <cellStyle name="Note 116 2 2" xfId="43575" xr:uid="{00000000-0005-0000-0000-00007DA10000}"/>
    <cellStyle name="Note 116 3" xfId="32483" xr:uid="{00000000-0005-0000-0000-00007EA10000}"/>
    <cellStyle name="Note 117" xfId="10228" xr:uid="{00000000-0005-0000-0000-00007FA10000}"/>
    <cellStyle name="Note 117 2" xfId="21324" xr:uid="{00000000-0005-0000-0000-000080A10000}"/>
    <cellStyle name="Note 117 2 2" xfId="43588" xr:uid="{00000000-0005-0000-0000-000081A10000}"/>
    <cellStyle name="Note 117 3" xfId="32496" xr:uid="{00000000-0005-0000-0000-000082A10000}"/>
    <cellStyle name="Note 118" xfId="10241" xr:uid="{00000000-0005-0000-0000-000083A10000}"/>
    <cellStyle name="Note 118 2" xfId="21337" xr:uid="{00000000-0005-0000-0000-000084A10000}"/>
    <cellStyle name="Note 118 2 2" xfId="43601" xr:uid="{00000000-0005-0000-0000-000085A10000}"/>
    <cellStyle name="Note 118 3" xfId="32509" xr:uid="{00000000-0005-0000-0000-000086A10000}"/>
    <cellStyle name="Note 119" xfId="10267" xr:uid="{00000000-0005-0000-0000-000087A10000}"/>
    <cellStyle name="Note 119 2" xfId="21363" xr:uid="{00000000-0005-0000-0000-000088A10000}"/>
    <cellStyle name="Note 119 2 2" xfId="43627" xr:uid="{00000000-0005-0000-0000-000089A10000}"/>
    <cellStyle name="Note 119 3" xfId="32535" xr:uid="{00000000-0005-0000-0000-00008AA10000}"/>
    <cellStyle name="Note 12" xfId="229" xr:uid="{00000000-0005-0000-0000-00008BA10000}"/>
    <cellStyle name="Note 12 2" xfId="1381" xr:uid="{00000000-0005-0000-0000-00008CA10000}"/>
    <cellStyle name="Note 12 2 2" xfId="3199" xr:uid="{00000000-0005-0000-0000-00008DA10000}"/>
    <cellStyle name="Note 12 2 2 2" xfId="7782" xr:uid="{00000000-0005-0000-0000-00008EA10000}"/>
    <cellStyle name="Note 12 2 2 2 2" xfId="18879" xr:uid="{00000000-0005-0000-0000-00008FA10000}"/>
    <cellStyle name="Note 12 2 2 2 2 2" xfId="41143" xr:uid="{00000000-0005-0000-0000-000090A10000}"/>
    <cellStyle name="Note 12 2 2 2 3" xfId="30051" xr:uid="{00000000-0005-0000-0000-000091A10000}"/>
    <cellStyle name="Note 12 2 2 3" xfId="14296" xr:uid="{00000000-0005-0000-0000-000092A10000}"/>
    <cellStyle name="Note 12 2 2 3 2" xfId="36561" xr:uid="{00000000-0005-0000-0000-000093A10000}"/>
    <cellStyle name="Note 12 2 2 4" xfId="25469" xr:uid="{00000000-0005-0000-0000-000094A10000}"/>
    <cellStyle name="Note 12 2 3" xfId="5973" xr:uid="{00000000-0005-0000-0000-000095A10000}"/>
    <cellStyle name="Note 12 2 3 2" xfId="17070" xr:uid="{00000000-0005-0000-0000-000096A10000}"/>
    <cellStyle name="Note 12 2 3 2 2" xfId="39334" xr:uid="{00000000-0005-0000-0000-000097A10000}"/>
    <cellStyle name="Note 12 2 3 3" xfId="28242" xr:uid="{00000000-0005-0000-0000-000098A10000}"/>
    <cellStyle name="Note 12 2 4" xfId="12486" xr:uid="{00000000-0005-0000-0000-000099A10000}"/>
    <cellStyle name="Note 12 2 4 2" xfId="34751" xr:uid="{00000000-0005-0000-0000-00009AA10000}"/>
    <cellStyle name="Note 12 2 5" xfId="23659" xr:uid="{00000000-0005-0000-0000-00009BA10000}"/>
    <cellStyle name="Note 12 3" xfId="4123" xr:uid="{00000000-0005-0000-0000-00009CA10000}"/>
    <cellStyle name="Note 12 3 2" xfId="8706" xr:uid="{00000000-0005-0000-0000-00009DA10000}"/>
    <cellStyle name="Note 12 3 2 2" xfId="19803" xr:uid="{00000000-0005-0000-0000-00009EA10000}"/>
    <cellStyle name="Note 12 3 2 2 2" xfId="42067" xr:uid="{00000000-0005-0000-0000-00009FA10000}"/>
    <cellStyle name="Note 12 3 2 3" xfId="30975" xr:uid="{00000000-0005-0000-0000-0000A0A10000}"/>
    <cellStyle name="Note 12 3 3" xfId="15220" xr:uid="{00000000-0005-0000-0000-0000A1A10000}"/>
    <cellStyle name="Note 12 3 3 2" xfId="37485" xr:uid="{00000000-0005-0000-0000-0000A2A10000}"/>
    <cellStyle name="Note 12 3 4" xfId="26393" xr:uid="{00000000-0005-0000-0000-0000A3A10000}"/>
    <cellStyle name="Note 12 4" xfId="2314" xr:uid="{00000000-0005-0000-0000-0000A4A10000}"/>
    <cellStyle name="Note 12 4 2" xfId="6897" xr:uid="{00000000-0005-0000-0000-0000A5A10000}"/>
    <cellStyle name="Note 12 4 2 2" xfId="17994" xr:uid="{00000000-0005-0000-0000-0000A6A10000}"/>
    <cellStyle name="Note 12 4 2 2 2" xfId="40258" xr:uid="{00000000-0005-0000-0000-0000A7A10000}"/>
    <cellStyle name="Note 12 4 2 3" xfId="29166" xr:uid="{00000000-0005-0000-0000-0000A8A10000}"/>
    <cellStyle name="Note 12 4 3" xfId="13411" xr:uid="{00000000-0005-0000-0000-0000A9A10000}"/>
    <cellStyle name="Note 12 4 3 2" xfId="35676" xr:uid="{00000000-0005-0000-0000-0000AAA10000}"/>
    <cellStyle name="Note 12 4 4" xfId="24584" xr:uid="{00000000-0005-0000-0000-0000ABA10000}"/>
    <cellStyle name="Note 12 5" xfId="5048" xr:uid="{00000000-0005-0000-0000-0000ACA10000}"/>
    <cellStyle name="Note 12 5 2" xfId="16145" xr:uid="{00000000-0005-0000-0000-0000ADA10000}"/>
    <cellStyle name="Note 12 5 2 2" xfId="38409" xr:uid="{00000000-0005-0000-0000-0000AEA10000}"/>
    <cellStyle name="Note 12 5 3" xfId="27317" xr:uid="{00000000-0005-0000-0000-0000AFA10000}"/>
    <cellStyle name="Note 12 6" xfId="457" xr:uid="{00000000-0005-0000-0000-0000B0A10000}"/>
    <cellStyle name="Note 12 6 2" xfId="11573" xr:uid="{00000000-0005-0000-0000-0000B1A10000}"/>
    <cellStyle name="Note 12 6 2 2" xfId="33839" xr:uid="{00000000-0005-0000-0000-0000B2A10000}"/>
    <cellStyle name="Note 12 6 3" xfId="22747" xr:uid="{00000000-0005-0000-0000-0000B3A10000}"/>
    <cellStyle name="Note 12 7" xfId="11350" xr:uid="{00000000-0005-0000-0000-0000B4A10000}"/>
    <cellStyle name="Note 12 7 2" xfId="33616" xr:uid="{00000000-0005-0000-0000-0000B5A10000}"/>
    <cellStyle name="Note 12 8" xfId="22524" xr:uid="{00000000-0005-0000-0000-0000B6A10000}"/>
    <cellStyle name="Note 120" xfId="10293" xr:uid="{00000000-0005-0000-0000-0000B7A10000}"/>
    <cellStyle name="Note 120 2" xfId="21389" xr:uid="{00000000-0005-0000-0000-0000B8A10000}"/>
    <cellStyle name="Note 120 2 2" xfId="43653" xr:uid="{00000000-0005-0000-0000-0000B9A10000}"/>
    <cellStyle name="Note 120 3" xfId="32561" xr:uid="{00000000-0005-0000-0000-0000BAA10000}"/>
    <cellStyle name="Note 121" xfId="10306" xr:uid="{00000000-0005-0000-0000-0000BBA10000}"/>
    <cellStyle name="Note 121 2" xfId="21402" xr:uid="{00000000-0005-0000-0000-0000BCA10000}"/>
    <cellStyle name="Note 121 2 2" xfId="43666" xr:uid="{00000000-0005-0000-0000-0000BDA10000}"/>
    <cellStyle name="Note 121 3" xfId="32574" xr:uid="{00000000-0005-0000-0000-0000BEA10000}"/>
    <cellStyle name="Note 122" xfId="10319" xr:uid="{00000000-0005-0000-0000-0000BFA10000}"/>
    <cellStyle name="Note 122 2" xfId="21415" xr:uid="{00000000-0005-0000-0000-0000C0A10000}"/>
    <cellStyle name="Note 122 2 2" xfId="43679" xr:uid="{00000000-0005-0000-0000-0000C1A10000}"/>
    <cellStyle name="Note 122 3" xfId="32587" xr:uid="{00000000-0005-0000-0000-0000C2A10000}"/>
    <cellStyle name="Note 123" xfId="10345" xr:uid="{00000000-0005-0000-0000-0000C3A10000}"/>
    <cellStyle name="Note 123 2" xfId="21441" xr:uid="{00000000-0005-0000-0000-0000C4A10000}"/>
    <cellStyle name="Note 123 2 2" xfId="43705" xr:uid="{00000000-0005-0000-0000-0000C5A10000}"/>
    <cellStyle name="Note 123 3" xfId="32613" xr:uid="{00000000-0005-0000-0000-0000C6A10000}"/>
    <cellStyle name="Note 124" xfId="10371" xr:uid="{00000000-0005-0000-0000-0000C7A10000}"/>
    <cellStyle name="Note 124 2" xfId="21467" xr:uid="{00000000-0005-0000-0000-0000C8A10000}"/>
    <cellStyle name="Note 124 2 2" xfId="43731" xr:uid="{00000000-0005-0000-0000-0000C9A10000}"/>
    <cellStyle name="Note 124 3" xfId="32639" xr:uid="{00000000-0005-0000-0000-0000CAA10000}"/>
    <cellStyle name="Note 125" xfId="10397" xr:uid="{00000000-0005-0000-0000-0000CBA10000}"/>
    <cellStyle name="Note 125 2" xfId="21493" xr:uid="{00000000-0005-0000-0000-0000CCA10000}"/>
    <cellStyle name="Note 125 2 2" xfId="43757" xr:uid="{00000000-0005-0000-0000-0000CDA10000}"/>
    <cellStyle name="Note 125 3" xfId="32665" xr:uid="{00000000-0005-0000-0000-0000CEA10000}"/>
    <cellStyle name="Note 126" xfId="10423" xr:uid="{00000000-0005-0000-0000-0000CFA10000}"/>
    <cellStyle name="Note 126 2" xfId="21519" xr:uid="{00000000-0005-0000-0000-0000D0A10000}"/>
    <cellStyle name="Note 126 2 2" xfId="43783" xr:uid="{00000000-0005-0000-0000-0000D1A10000}"/>
    <cellStyle name="Note 126 3" xfId="32691" xr:uid="{00000000-0005-0000-0000-0000D2A10000}"/>
    <cellStyle name="Note 127" xfId="10449" xr:uid="{00000000-0005-0000-0000-0000D3A10000}"/>
    <cellStyle name="Note 127 2" xfId="21545" xr:uid="{00000000-0005-0000-0000-0000D4A10000}"/>
    <cellStyle name="Note 127 2 2" xfId="43809" xr:uid="{00000000-0005-0000-0000-0000D5A10000}"/>
    <cellStyle name="Note 127 3" xfId="32717" xr:uid="{00000000-0005-0000-0000-0000D6A10000}"/>
    <cellStyle name="Note 128" xfId="10475" xr:uid="{00000000-0005-0000-0000-0000D7A10000}"/>
    <cellStyle name="Note 128 2" xfId="21571" xr:uid="{00000000-0005-0000-0000-0000D8A10000}"/>
    <cellStyle name="Note 128 2 2" xfId="43835" xr:uid="{00000000-0005-0000-0000-0000D9A10000}"/>
    <cellStyle name="Note 128 3" xfId="32743" xr:uid="{00000000-0005-0000-0000-0000DAA10000}"/>
    <cellStyle name="Note 129" xfId="10501" xr:uid="{00000000-0005-0000-0000-0000DBA10000}"/>
    <cellStyle name="Note 129 2" xfId="21597" xr:uid="{00000000-0005-0000-0000-0000DCA10000}"/>
    <cellStyle name="Note 129 2 2" xfId="43861" xr:uid="{00000000-0005-0000-0000-0000DDA10000}"/>
    <cellStyle name="Note 129 3" xfId="32769" xr:uid="{00000000-0005-0000-0000-0000DEA10000}"/>
    <cellStyle name="Note 13" xfId="242" xr:uid="{00000000-0005-0000-0000-0000DFA10000}"/>
    <cellStyle name="Note 13 2" xfId="1394" xr:uid="{00000000-0005-0000-0000-0000E0A10000}"/>
    <cellStyle name="Note 13 2 2" xfId="3212" xr:uid="{00000000-0005-0000-0000-0000E1A10000}"/>
    <cellStyle name="Note 13 2 2 2" xfId="7795" xr:uid="{00000000-0005-0000-0000-0000E2A10000}"/>
    <cellStyle name="Note 13 2 2 2 2" xfId="18892" xr:uid="{00000000-0005-0000-0000-0000E3A10000}"/>
    <cellStyle name="Note 13 2 2 2 2 2" xfId="41156" xr:uid="{00000000-0005-0000-0000-0000E4A10000}"/>
    <cellStyle name="Note 13 2 2 2 3" xfId="30064" xr:uid="{00000000-0005-0000-0000-0000E5A10000}"/>
    <cellStyle name="Note 13 2 2 3" xfId="14309" xr:uid="{00000000-0005-0000-0000-0000E6A10000}"/>
    <cellStyle name="Note 13 2 2 3 2" xfId="36574" xr:uid="{00000000-0005-0000-0000-0000E7A10000}"/>
    <cellStyle name="Note 13 2 2 4" xfId="25482" xr:uid="{00000000-0005-0000-0000-0000E8A10000}"/>
    <cellStyle name="Note 13 2 3" xfId="5986" xr:uid="{00000000-0005-0000-0000-0000E9A10000}"/>
    <cellStyle name="Note 13 2 3 2" xfId="17083" xr:uid="{00000000-0005-0000-0000-0000EAA10000}"/>
    <cellStyle name="Note 13 2 3 2 2" xfId="39347" xr:uid="{00000000-0005-0000-0000-0000EBA10000}"/>
    <cellStyle name="Note 13 2 3 3" xfId="28255" xr:uid="{00000000-0005-0000-0000-0000ECA10000}"/>
    <cellStyle name="Note 13 2 4" xfId="12499" xr:uid="{00000000-0005-0000-0000-0000EDA10000}"/>
    <cellStyle name="Note 13 2 4 2" xfId="34764" xr:uid="{00000000-0005-0000-0000-0000EEA10000}"/>
    <cellStyle name="Note 13 2 5" xfId="23672" xr:uid="{00000000-0005-0000-0000-0000EFA10000}"/>
    <cellStyle name="Note 13 3" xfId="4136" xr:uid="{00000000-0005-0000-0000-0000F0A10000}"/>
    <cellStyle name="Note 13 3 2" xfId="8719" xr:uid="{00000000-0005-0000-0000-0000F1A10000}"/>
    <cellStyle name="Note 13 3 2 2" xfId="19816" xr:uid="{00000000-0005-0000-0000-0000F2A10000}"/>
    <cellStyle name="Note 13 3 2 2 2" xfId="42080" xr:uid="{00000000-0005-0000-0000-0000F3A10000}"/>
    <cellStyle name="Note 13 3 2 3" xfId="30988" xr:uid="{00000000-0005-0000-0000-0000F4A10000}"/>
    <cellStyle name="Note 13 3 3" xfId="15233" xr:uid="{00000000-0005-0000-0000-0000F5A10000}"/>
    <cellStyle name="Note 13 3 3 2" xfId="37498" xr:uid="{00000000-0005-0000-0000-0000F6A10000}"/>
    <cellStyle name="Note 13 3 4" xfId="26406" xr:uid="{00000000-0005-0000-0000-0000F7A10000}"/>
    <cellStyle name="Note 13 4" xfId="2327" xr:uid="{00000000-0005-0000-0000-0000F8A10000}"/>
    <cellStyle name="Note 13 4 2" xfId="6910" xr:uid="{00000000-0005-0000-0000-0000F9A10000}"/>
    <cellStyle name="Note 13 4 2 2" xfId="18007" xr:uid="{00000000-0005-0000-0000-0000FAA10000}"/>
    <cellStyle name="Note 13 4 2 2 2" xfId="40271" xr:uid="{00000000-0005-0000-0000-0000FBA10000}"/>
    <cellStyle name="Note 13 4 2 3" xfId="29179" xr:uid="{00000000-0005-0000-0000-0000FCA10000}"/>
    <cellStyle name="Note 13 4 3" xfId="13424" xr:uid="{00000000-0005-0000-0000-0000FDA10000}"/>
    <cellStyle name="Note 13 4 3 2" xfId="35689" xr:uid="{00000000-0005-0000-0000-0000FEA10000}"/>
    <cellStyle name="Note 13 4 4" xfId="24597" xr:uid="{00000000-0005-0000-0000-0000FFA10000}"/>
    <cellStyle name="Note 13 5" xfId="5061" xr:uid="{00000000-0005-0000-0000-000000A20000}"/>
    <cellStyle name="Note 13 5 2" xfId="16158" xr:uid="{00000000-0005-0000-0000-000001A20000}"/>
    <cellStyle name="Note 13 5 2 2" xfId="38422" xr:uid="{00000000-0005-0000-0000-000002A20000}"/>
    <cellStyle name="Note 13 5 3" xfId="27330" xr:uid="{00000000-0005-0000-0000-000003A20000}"/>
    <cellStyle name="Note 13 6" xfId="470" xr:uid="{00000000-0005-0000-0000-000004A20000}"/>
    <cellStyle name="Note 13 6 2" xfId="11586" xr:uid="{00000000-0005-0000-0000-000005A20000}"/>
    <cellStyle name="Note 13 6 2 2" xfId="33852" xr:uid="{00000000-0005-0000-0000-000006A20000}"/>
    <cellStyle name="Note 13 6 3" xfId="22760" xr:uid="{00000000-0005-0000-0000-000007A20000}"/>
    <cellStyle name="Note 13 7" xfId="11363" xr:uid="{00000000-0005-0000-0000-000008A20000}"/>
    <cellStyle name="Note 13 7 2" xfId="33629" xr:uid="{00000000-0005-0000-0000-000009A20000}"/>
    <cellStyle name="Note 13 8" xfId="22537" xr:uid="{00000000-0005-0000-0000-00000AA20000}"/>
    <cellStyle name="Note 130" xfId="10527" xr:uid="{00000000-0005-0000-0000-00000BA20000}"/>
    <cellStyle name="Note 130 2" xfId="21623" xr:uid="{00000000-0005-0000-0000-00000CA20000}"/>
    <cellStyle name="Note 130 2 2" xfId="43887" xr:uid="{00000000-0005-0000-0000-00000DA20000}"/>
    <cellStyle name="Note 130 3" xfId="32795" xr:uid="{00000000-0005-0000-0000-00000EA20000}"/>
    <cellStyle name="Note 131" xfId="10540" xr:uid="{00000000-0005-0000-0000-00000FA20000}"/>
    <cellStyle name="Note 131 2" xfId="21636" xr:uid="{00000000-0005-0000-0000-000010A20000}"/>
    <cellStyle name="Note 131 2 2" xfId="43900" xr:uid="{00000000-0005-0000-0000-000011A20000}"/>
    <cellStyle name="Note 131 3" xfId="32808" xr:uid="{00000000-0005-0000-0000-000012A20000}"/>
    <cellStyle name="Note 132" xfId="10553" xr:uid="{00000000-0005-0000-0000-000013A20000}"/>
    <cellStyle name="Note 132 2" xfId="21649" xr:uid="{00000000-0005-0000-0000-000014A20000}"/>
    <cellStyle name="Note 132 2 2" xfId="43913" xr:uid="{00000000-0005-0000-0000-000015A20000}"/>
    <cellStyle name="Note 132 3" xfId="32821" xr:uid="{00000000-0005-0000-0000-000016A20000}"/>
    <cellStyle name="Note 133" xfId="10566" xr:uid="{00000000-0005-0000-0000-000017A20000}"/>
    <cellStyle name="Note 133 2" xfId="21662" xr:uid="{00000000-0005-0000-0000-000018A20000}"/>
    <cellStyle name="Note 133 2 2" xfId="43926" xr:uid="{00000000-0005-0000-0000-000019A20000}"/>
    <cellStyle name="Note 133 3" xfId="32834" xr:uid="{00000000-0005-0000-0000-00001AA20000}"/>
    <cellStyle name="Note 134" xfId="10579" xr:uid="{00000000-0005-0000-0000-00001BA20000}"/>
    <cellStyle name="Note 134 2" xfId="21675" xr:uid="{00000000-0005-0000-0000-00001CA20000}"/>
    <cellStyle name="Note 134 2 2" xfId="43939" xr:uid="{00000000-0005-0000-0000-00001DA20000}"/>
    <cellStyle name="Note 134 3" xfId="32847" xr:uid="{00000000-0005-0000-0000-00001EA20000}"/>
    <cellStyle name="Note 135" xfId="10605" xr:uid="{00000000-0005-0000-0000-00001FA20000}"/>
    <cellStyle name="Note 135 2" xfId="21701" xr:uid="{00000000-0005-0000-0000-000020A20000}"/>
    <cellStyle name="Note 135 2 2" xfId="43965" xr:uid="{00000000-0005-0000-0000-000021A20000}"/>
    <cellStyle name="Note 135 3" xfId="32873" xr:uid="{00000000-0005-0000-0000-000022A20000}"/>
    <cellStyle name="Note 136" xfId="10618" xr:uid="{00000000-0005-0000-0000-000023A20000}"/>
    <cellStyle name="Note 136 2" xfId="21714" xr:uid="{00000000-0005-0000-0000-000024A20000}"/>
    <cellStyle name="Note 136 2 2" xfId="43978" xr:uid="{00000000-0005-0000-0000-000025A20000}"/>
    <cellStyle name="Note 136 3" xfId="32886" xr:uid="{00000000-0005-0000-0000-000026A20000}"/>
    <cellStyle name="Note 137" xfId="10631" xr:uid="{00000000-0005-0000-0000-000027A20000}"/>
    <cellStyle name="Note 137 2" xfId="21727" xr:uid="{00000000-0005-0000-0000-000028A20000}"/>
    <cellStyle name="Note 137 2 2" xfId="43991" xr:uid="{00000000-0005-0000-0000-000029A20000}"/>
    <cellStyle name="Note 137 3" xfId="32899" xr:uid="{00000000-0005-0000-0000-00002AA20000}"/>
    <cellStyle name="Note 138" xfId="10644" xr:uid="{00000000-0005-0000-0000-00002BA20000}"/>
    <cellStyle name="Note 138 2" xfId="21740" xr:uid="{00000000-0005-0000-0000-00002CA20000}"/>
    <cellStyle name="Note 138 2 2" xfId="44004" xr:uid="{00000000-0005-0000-0000-00002DA20000}"/>
    <cellStyle name="Note 138 3" xfId="32912" xr:uid="{00000000-0005-0000-0000-00002EA20000}"/>
    <cellStyle name="Note 139" xfId="10657" xr:uid="{00000000-0005-0000-0000-00002FA20000}"/>
    <cellStyle name="Note 139 2" xfId="21753" xr:uid="{00000000-0005-0000-0000-000030A20000}"/>
    <cellStyle name="Note 139 2 2" xfId="44017" xr:uid="{00000000-0005-0000-0000-000031A20000}"/>
    <cellStyle name="Note 139 3" xfId="32925" xr:uid="{00000000-0005-0000-0000-000032A20000}"/>
    <cellStyle name="Note 14" xfId="255" xr:uid="{00000000-0005-0000-0000-000033A20000}"/>
    <cellStyle name="Note 14 2" xfId="1407" xr:uid="{00000000-0005-0000-0000-000034A20000}"/>
    <cellStyle name="Note 14 2 2" xfId="3225" xr:uid="{00000000-0005-0000-0000-000035A20000}"/>
    <cellStyle name="Note 14 2 2 2" xfId="7808" xr:uid="{00000000-0005-0000-0000-000036A20000}"/>
    <cellStyle name="Note 14 2 2 2 2" xfId="18905" xr:uid="{00000000-0005-0000-0000-000037A20000}"/>
    <cellStyle name="Note 14 2 2 2 2 2" xfId="41169" xr:uid="{00000000-0005-0000-0000-000038A20000}"/>
    <cellStyle name="Note 14 2 2 2 3" xfId="30077" xr:uid="{00000000-0005-0000-0000-000039A20000}"/>
    <cellStyle name="Note 14 2 2 3" xfId="14322" xr:uid="{00000000-0005-0000-0000-00003AA20000}"/>
    <cellStyle name="Note 14 2 2 3 2" xfId="36587" xr:uid="{00000000-0005-0000-0000-00003BA20000}"/>
    <cellStyle name="Note 14 2 2 4" xfId="25495" xr:uid="{00000000-0005-0000-0000-00003CA20000}"/>
    <cellStyle name="Note 14 2 3" xfId="5999" xr:uid="{00000000-0005-0000-0000-00003DA20000}"/>
    <cellStyle name="Note 14 2 3 2" xfId="17096" xr:uid="{00000000-0005-0000-0000-00003EA20000}"/>
    <cellStyle name="Note 14 2 3 2 2" xfId="39360" xr:uid="{00000000-0005-0000-0000-00003FA20000}"/>
    <cellStyle name="Note 14 2 3 3" xfId="28268" xr:uid="{00000000-0005-0000-0000-000040A20000}"/>
    <cellStyle name="Note 14 2 4" xfId="12512" xr:uid="{00000000-0005-0000-0000-000041A20000}"/>
    <cellStyle name="Note 14 2 4 2" xfId="34777" xr:uid="{00000000-0005-0000-0000-000042A20000}"/>
    <cellStyle name="Note 14 2 5" xfId="23685" xr:uid="{00000000-0005-0000-0000-000043A20000}"/>
    <cellStyle name="Note 14 3" xfId="4149" xr:uid="{00000000-0005-0000-0000-000044A20000}"/>
    <cellStyle name="Note 14 3 2" xfId="8732" xr:uid="{00000000-0005-0000-0000-000045A20000}"/>
    <cellStyle name="Note 14 3 2 2" xfId="19829" xr:uid="{00000000-0005-0000-0000-000046A20000}"/>
    <cellStyle name="Note 14 3 2 2 2" xfId="42093" xr:uid="{00000000-0005-0000-0000-000047A20000}"/>
    <cellStyle name="Note 14 3 2 3" xfId="31001" xr:uid="{00000000-0005-0000-0000-000048A20000}"/>
    <cellStyle name="Note 14 3 3" xfId="15246" xr:uid="{00000000-0005-0000-0000-000049A20000}"/>
    <cellStyle name="Note 14 3 3 2" xfId="37511" xr:uid="{00000000-0005-0000-0000-00004AA20000}"/>
    <cellStyle name="Note 14 3 4" xfId="26419" xr:uid="{00000000-0005-0000-0000-00004BA20000}"/>
    <cellStyle name="Note 14 4" xfId="2340" xr:uid="{00000000-0005-0000-0000-00004CA20000}"/>
    <cellStyle name="Note 14 4 2" xfId="6923" xr:uid="{00000000-0005-0000-0000-00004DA20000}"/>
    <cellStyle name="Note 14 4 2 2" xfId="18020" xr:uid="{00000000-0005-0000-0000-00004EA20000}"/>
    <cellStyle name="Note 14 4 2 2 2" xfId="40284" xr:uid="{00000000-0005-0000-0000-00004FA20000}"/>
    <cellStyle name="Note 14 4 2 3" xfId="29192" xr:uid="{00000000-0005-0000-0000-000050A20000}"/>
    <cellStyle name="Note 14 4 3" xfId="13437" xr:uid="{00000000-0005-0000-0000-000051A20000}"/>
    <cellStyle name="Note 14 4 3 2" xfId="35702" xr:uid="{00000000-0005-0000-0000-000052A20000}"/>
    <cellStyle name="Note 14 4 4" xfId="24610" xr:uid="{00000000-0005-0000-0000-000053A20000}"/>
    <cellStyle name="Note 14 5" xfId="5074" xr:uid="{00000000-0005-0000-0000-000054A20000}"/>
    <cellStyle name="Note 14 5 2" xfId="16171" xr:uid="{00000000-0005-0000-0000-000055A20000}"/>
    <cellStyle name="Note 14 5 2 2" xfId="38435" xr:uid="{00000000-0005-0000-0000-000056A20000}"/>
    <cellStyle name="Note 14 5 3" xfId="27343" xr:uid="{00000000-0005-0000-0000-000057A20000}"/>
    <cellStyle name="Note 14 6" xfId="483" xr:uid="{00000000-0005-0000-0000-000058A20000}"/>
    <cellStyle name="Note 14 6 2" xfId="11599" xr:uid="{00000000-0005-0000-0000-000059A20000}"/>
    <cellStyle name="Note 14 6 2 2" xfId="33865" xr:uid="{00000000-0005-0000-0000-00005AA20000}"/>
    <cellStyle name="Note 14 6 3" xfId="22773" xr:uid="{00000000-0005-0000-0000-00005BA20000}"/>
    <cellStyle name="Note 14 7" xfId="11376" xr:uid="{00000000-0005-0000-0000-00005CA20000}"/>
    <cellStyle name="Note 14 7 2" xfId="33642" xr:uid="{00000000-0005-0000-0000-00005DA20000}"/>
    <cellStyle name="Note 14 8" xfId="22550" xr:uid="{00000000-0005-0000-0000-00005EA20000}"/>
    <cellStyle name="Note 140" xfId="10670" xr:uid="{00000000-0005-0000-0000-00005FA20000}"/>
    <cellStyle name="Note 140 2" xfId="21766" xr:uid="{00000000-0005-0000-0000-000060A20000}"/>
    <cellStyle name="Note 140 2 2" xfId="44030" xr:uid="{00000000-0005-0000-0000-000061A20000}"/>
    <cellStyle name="Note 140 3" xfId="32938" xr:uid="{00000000-0005-0000-0000-000062A20000}"/>
    <cellStyle name="Note 141" xfId="10683" xr:uid="{00000000-0005-0000-0000-000063A20000}"/>
    <cellStyle name="Note 141 2" xfId="21779" xr:uid="{00000000-0005-0000-0000-000064A20000}"/>
    <cellStyle name="Note 141 2 2" xfId="44043" xr:uid="{00000000-0005-0000-0000-000065A20000}"/>
    <cellStyle name="Note 141 3" xfId="32951" xr:uid="{00000000-0005-0000-0000-000066A20000}"/>
    <cellStyle name="Note 142" xfId="10696" xr:uid="{00000000-0005-0000-0000-000067A20000}"/>
    <cellStyle name="Note 142 2" xfId="21792" xr:uid="{00000000-0005-0000-0000-000068A20000}"/>
    <cellStyle name="Note 142 2 2" xfId="44056" xr:uid="{00000000-0005-0000-0000-000069A20000}"/>
    <cellStyle name="Note 142 3" xfId="32964" xr:uid="{00000000-0005-0000-0000-00006AA20000}"/>
    <cellStyle name="Note 143" xfId="10709" xr:uid="{00000000-0005-0000-0000-00006BA20000}"/>
    <cellStyle name="Note 143 2" xfId="21805" xr:uid="{00000000-0005-0000-0000-00006CA20000}"/>
    <cellStyle name="Note 143 2 2" xfId="44069" xr:uid="{00000000-0005-0000-0000-00006DA20000}"/>
    <cellStyle name="Note 143 3" xfId="32977" xr:uid="{00000000-0005-0000-0000-00006EA20000}"/>
    <cellStyle name="Note 144" xfId="10722" xr:uid="{00000000-0005-0000-0000-00006FA20000}"/>
    <cellStyle name="Note 144 2" xfId="21818" xr:uid="{00000000-0005-0000-0000-000070A20000}"/>
    <cellStyle name="Note 144 2 2" xfId="44082" xr:uid="{00000000-0005-0000-0000-000071A20000}"/>
    <cellStyle name="Note 144 3" xfId="32990" xr:uid="{00000000-0005-0000-0000-000072A20000}"/>
    <cellStyle name="Note 145" xfId="10735" xr:uid="{00000000-0005-0000-0000-000073A20000}"/>
    <cellStyle name="Note 145 2" xfId="21831" xr:uid="{00000000-0005-0000-0000-000074A20000}"/>
    <cellStyle name="Note 145 2 2" xfId="44095" xr:uid="{00000000-0005-0000-0000-000075A20000}"/>
    <cellStyle name="Note 145 3" xfId="33003" xr:uid="{00000000-0005-0000-0000-000076A20000}"/>
    <cellStyle name="Note 146" xfId="10748" xr:uid="{00000000-0005-0000-0000-000077A20000}"/>
    <cellStyle name="Note 146 2" xfId="21844" xr:uid="{00000000-0005-0000-0000-000078A20000}"/>
    <cellStyle name="Note 146 2 2" xfId="44108" xr:uid="{00000000-0005-0000-0000-000079A20000}"/>
    <cellStyle name="Note 146 3" xfId="33016" xr:uid="{00000000-0005-0000-0000-00007AA20000}"/>
    <cellStyle name="Note 147" xfId="10761" xr:uid="{00000000-0005-0000-0000-00007BA20000}"/>
    <cellStyle name="Note 147 2" xfId="21857" xr:uid="{00000000-0005-0000-0000-00007CA20000}"/>
    <cellStyle name="Note 147 2 2" xfId="44121" xr:uid="{00000000-0005-0000-0000-00007DA20000}"/>
    <cellStyle name="Note 147 3" xfId="33029" xr:uid="{00000000-0005-0000-0000-00007EA20000}"/>
    <cellStyle name="Note 148" xfId="10787" xr:uid="{00000000-0005-0000-0000-00007FA20000}"/>
    <cellStyle name="Note 148 2" xfId="21883" xr:uid="{00000000-0005-0000-0000-000080A20000}"/>
    <cellStyle name="Note 148 2 2" xfId="44147" xr:uid="{00000000-0005-0000-0000-000081A20000}"/>
    <cellStyle name="Note 148 3" xfId="33055" xr:uid="{00000000-0005-0000-0000-000082A20000}"/>
    <cellStyle name="Note 149" xfId="10800" xr:uid="{00000000-0005-0000-0000-000083A20000}"/>
    <cellStyle name="Note 149 2" xfId="21896" xr:uid="{00000000-0005-0000-0000-000084A20000}"/>
    <cellStyle name="Note 149 2 2" xfId="44160" xr:uid="{00000000-0005-0000-0000-000085A20000}"/>
    <cellStyle name="Note 149 3" xfId="33068" xr:uid="{00000000-0005-0000-0000-000086A20000}"/>
    <cellStyle name="Note 15" xfId="294" xr:uid="{00000000-0005-0000-0000-000087A20000}"/>
    <cellStyle name="Note 15 2" xfId="1420" xr:uid="{00000000-0005-0000-0000-000088A20000}"/>
    <cellStyle name="Note 15 2 2" xfId="3238" xr:uid="{00000000-0005-0000-0000-000089A20000}"/>
    <cellStyle name="Note 15 2 2 2" xfId="7821" xr:uid="{00000000-0005-0000-0000-00008AA20000}"/>
    <cellStyle name="Note 15 2 2 2 2" xfId="18918" xr:uid="{00000000-0005-0000-0000-00008BA20000}"/>
    <cellStyle name="Note 15 2 2 2 2 2" xfId="41182" xr:uid="{00000000-0005-0000-0000-00008CA20000}"/>
    <cellStyle name="Note 15 2 2 2 3" xfId="30090" xr:uid="{00000000-0005-0000-0000-00008DA20000}"/>
    <cellStyle name="Note 15 2 2 3" xfId="14335" xr:uid="{00000000-0005-0000-0000-00008EA20000}"/>
    <cellStyle name="Note 15 2 2 3 2" xfId="36600" xr:uid="{00000000-0005-0000-0000-00008FA20000}"/>
    <cellStyle name="Note 15 2 2 4" xfId="25508" xr:uid="{00000000-0005-0000-0000-000090A20000}"/>
    <cellStyle name="Note 15 2 3" xfId="6012" xr:uid="{00000000-0005-0000-0000-000091A20000}"/>
    <cellStyle name="Note 15 2 3 2" xfId="17109" xr:uid="{00000000-0005-0000-0000-000092A20000}"/>
    <cellStyle name="Note 15 2 3 2 2" xfId="39373" xr:uid="{00000000-0005-0000-0000-000093A20000}"/>
    <cellStyle name="Note 15 2 3 3" xfId="28281" xr:uid="{00000000-0005-0000-0000-000094A20000}"/>
    <cellStyle name="Note 15 2 4" xfId="12525" xr:uid="{00000000-0005-0000-0000-000095A20000}"/>
    <cellStyle name="Note 15 2 4 2" xfId="34790" xr:uid="{00000000-0005-0000-0000-000096A20000}"/>
    <cellStyle name="Note 15 2 5" xfId="23698" xr:uid="{00000000-0005-0000-0000-000097A20000}"/>
    <cellStyle name="Note 15 3" xfId="4162" xr:uid="{00000000-0005-0000-0000-000098A20000}"/>
    <cellStyle name="Note 15 3 2" xfId="8745" xr:uid="{00000000-0005-0000-0000-000099A20000}"/>
    <cellStyle name="Note 15 3 2 2" xfId="19842" xr:uid="{00000000-0005-0000-0000-00009AA20000}"/>
    <cellStyle name="Note 15 3 2 2 2" xfId="42106" xr:uid="{00000000-0005-0000-0000-00009BA20000}"/>
    <cellStyle name="Note 15 3 2 3" xfId="31014" xr:uid="{00000000-0005-0000-0000-00009CA20000}"/>
    <cellStyle name="Note 15 3 3" xfId="15259" xr:uid="{00000000-0005-0000-0000-00009DA20000}"/>
    <cellStyle name="Note 15 3 3 2" xfId="37524" xr:uid="{00000000-0005-0000-0000-00009EA20000}"/>
    <cellStyle name="Note 15 3 4" xfId="26432" xr:uid="{00000000-0005-0000-0000-00009FA20000}"/>
    <cellStyle name="Note 15 4" xfId="2353" xr:uid="{00000000-0005-0000-0000-0000A0A20000}"/>
    <cellStyle name="Note 15 4 2" xfId="6936" xr:uid="{00000000-0005-0000-0000-0000A1A20000}"/>
    <cellStyle name="Note 15 4 2 2" xfId="18033" xr:uid="{00000000-0005-0000-0000-0000A2A20000}"/>
    <cellStyle name="Note 15 4 2 2 2" xfId="40297" xr:uid="{00000000-0005-0000-0000-0000A3A20000}"/>
    <cellStyle name="Note 15 4 2 3" xfId="29205" xr:uid="{00000000-0005-0000-0000-0000A4A20000}"/>
    <cellStyle name="Note 15 4 3" xfId="13450" xr:uid="{00000000-0005-0000-0000-0000A5A20000}"/>
    <cellStyle name="Note 15 4 3 2" xfId="35715" xr:uid="{00000000-0005-0000-0000-0000A6A20000}"/>
    <cellStyle name="Note 15 4 4" xfId="24623" xr:uid="{00000000-0005-0000-0000-0000A7A20000}"/>
    <cellStyle name="Note 15 5" xfId="5087" xr:uid="{00000000-0005-0000-0000-0000A8A20000}"/>
    <cellStyle name="Note 15 5 2" xfId="16184" xr:uid="{00000000-0005-0000-0000-0000A9A20000}"/>
    <cellStyle name="Note 15 5 2 2" xfId="38448" xr:uid="{00000000-0005-0000-0000-0000AAA20000}"/>
    <cellStyle name="Note 15 5 3" xfId="27356" xr:uid="{00000000-0005-0000-0000-0000ABA20000}"/>
    <cellStyle name="Note 15 6" xfId="496" xr:uid="{00000000-0005-0000-0000-0000ACA20000}"/>
    <cellStyle name="Note 15 6 2" xfId="11612" xr:uid="{00000000-0005-0000-0000-0000ADA20000}"/>
    <cellStyle name="Note 15 6 2 2" xfId="33878" xr:uid="{00000000-0005-0000-0000-0000AEA20000}"/>
    <cellStyle name="Note 15 6 3" xfId="22786" xr:uid="{00000000-0005-0000-0000-0000AFA20000}"/>
    <cellStyle name="Note 15 7" xfId="11415" xr:uid="{00000000-0005-0000-0000-0000B0A20000}"/>
    <cellStyle name="Note 15 7 2" xfId="33681" xr:uid="{00000000-0005-0000-0000-0000B1A20000}"/>
    <cellStyle name="Note 15 8" xfId="22589" xr:uid="{00000000-0005-0000-0000-0000B2A20000}"/>
    <cellStyle name="Note 150" xfId="10813" xr:uid="{00000000-0005-0000-0000-0000B3A20000}"/>
    <cellStyle name="Note 150 2" xfId="21909" xr:uid="{00000000-0005-0000-0000-0000B4A20000}"/>
    <cellStyle name="Note 150 2 2" xfId="44173" xr:uid="{00000000-0005-0000-0000-0000B5A20000}"/>
    <cellStyle name="Note 150 3" xfId="33081" xr:uid="{00000000-0005-0000-0000-0000B6A20000}"/>
    <cellStyle name="Note 151" xfId="10826" xr:uid="{00000000-0005-0000-0000-0000B7A20000}"/>
    <cellStyle name="Note 151 2" xfId="21922" xr:uid="{00000000-0005-0000-0000-0000B8A20000}"/>
    <cellStyle name="Note 151 2 2" xfId="44186" xr:uid="{00000000-0005-0000-0000-0000B9A20000}"/>
    <cellStyle name="Note 151 3" xfId="33094" xr:uid="{00000000-0005-0000-0000-0000BAA20000}"/>
    <cellStyle name="Note 152" xfId="10839" xr:uid="{00000000-0005-0000-0000-0000BBA20000}"/>
    <cellStyle name="Note 152 2" xfId="33107" xr:uid="{00000000-0005-0000-0000-0000BCA20000}"/>
    <cellStyle name="Note 153" xfId="10852" xr:uid="{00000000-0005-0000-0000-0000BDA20000}"/>
    <cellStyle name="Note 153 2" xfId="33120" xr:uid="{00000000-0005-0000-0000-0000BEA20000}"/>
    <cellStyle name="Note 154" xfId="10865" xr:uid="{00000000-0005-0000-0000-0000BFA20000}"/>
    <cellStyle name="Note 154 2" xfId="33133" xr:uid="{00000000-0005-0000-0000-0000C0A20000}"/>
    <cellStyle name="Note 155" xfId="10878" xr:uid="{00000000-0005-0000-0000-0000C1A20000}"/>
    <cellStyle name="Note 155 2" xfId="33146" xr:uid="{00000000-0005-0000-0000-0000C2A20000}"/>
    <cellStyle name="Note 156" xfId="10891" xr:uid="{00000000-0005-0000-0000-0000C3A20000}"/>
    <cellStyle name="Note 156 2" xfId="33159" xr:uid="{00000000-0005-0000-0000-0000C4A20000}"/>
    <cellStyle name="Note 157" xfId="10904" xr:uid="{00000000-0005-0000-0000-0000C5A20000}"/>
    <cellStyle name="Note 157 2" xfId="33172" xr:uid="{00000000-0005-0000-0000-0000C6A20000}"/>
    <cellStyle name="Note 158" xfId="10917" xr:uid="{00000000-0005-0000-0000-0000C7A20000}"/>
    <cellStyle name="Note 158 2" xfId="33185" xr:uid="{00000000-0005-0000-0000-0000C8A20000}"/>
    <cellStyle name="Note 159" xfId="10930" xr:uid="{00000000-0005-0000-0000-0000C9A20000}"/>
    <cellStyle name="Note 159 2" xfId="33198" xr:uid="{00000000-0005-0000-0000-0000CAA20000}"/>
    <cellStyle name="Note 16" xfId="320" xr:uid="{00000000-0005-0000-0000-0000CBA20000}"/>
    <cellStyle name="Note 16 2" xfId="1433" xr:uid="{00000000-0005-0000-0000-0000CCA20000}"/>
    <cellStyle name="Note 16 2 2" xfId="3251" xr:uid="{00000000-0005-0000-0000-0000CDA20000}"/>
    <cellStyle name="Note 16 2 2 2" xfId="7834" xr:uid="{00000000-0005-0000-0000-0000CEA20000}"/>
    <cellStyle name="Note 16 2 2 2 2" xfId="18931" xr:uid="{00000000-0005-0000-0000-0000CFA20000}"/>
    <cellStyle name="Note 16 2 2 2 2 2" xfId="41195" xr:uid="{00000000-0005-0000-0000-0000D0A20000}"/>
    <cellStyle name="Note 16 2 2 2 3" xfId="30103" xr:uid="{00000000-0005-0000-0000-0000D1A20000}"/>
    <cellStyle name="Note 16 2 2 3" xfId="14348" xr:uid="{00000000-0005-0000-0000-0000D2A20000}"/>
    <cellStyle name="Note 16 2 2 3 2" xfId="36613" xr:uid="{00000000-0005-0000-0000-0000D3A20000}"/>
    <cellStyle name="Note 16 2 2 4" xfId="25521" xr:uid="{00000000-0005-0000-0000-0000D4A20000}"/>
    <cellStyle name="Note 16 2 3" xfId="6025" xr:uid="{00000000-0005-0000-0000-0000D5A20000}"/>
    <cellStyle name="Note 16 2 3 2" xfId="17122" xr:uid="{00000000-0005-0000-0000-0000D6A20000}"/>
    <cellStyle name="Note 16 2 3 2 2" xfId="39386" xr:uid="{00000000-0005-0000-0000-0000D7A20000}"/>
    <cellStyle name="Note 16 2 3 3" xfId="28294" xr:uid="{00000000-0005-0000-0000-0000D8A20000}"/>
    <cellStyle name="Note 16 2 4" xfId="12538" xr:uid="{00000000-0005-0000-0000-0000D9A20000}"/>
    <cellStyle name="Note 16 2 4 2" xfId="34803" xr:uid="{00000000-0005-0000-0000-0000DAA20000}"/>
    <cellStyle name="Note 16 2 5" xfId="23711" xr:uid="{00000000-0005-0000-0000-0000DBA20000}"/>
    <cellStyle name="Note 16 3" xfId="4175" xr:uid="{00000000-0005-0000-0000-0000DCA20000}"/>
    <cellStyle name="Note 16 3 2" xfId="8758" xr:uid="{00000000-0005-0000-0000-0000DDA20000}"/>
    <cellStyle name="Note 16 3 2 2" xfId="19855" xr:uid="{00000000-0005-0000-0000-0000DEA20000}"/>
    <cellStyle name="Note 16 3 2 2 2" xfId="42119" xr:uid="{00000000-0005-0000-0000-0000DFA20000}"/>
    <cellStyle name="Note 16 3 2 3" xfId="31027" xr:uid="{00000000-0005-0000-0000-0000E0A20000}"/>
    <cellStyle name="Note 16 3 3" xfId="15272" xr:uid="{00000000-0005-0000-0000-0000E1A20000}"/>
    <cellStyle name="Note 16 3 3 2" xfId="37537" xr:uid="{00000000-0005-0000-0000-0000E2A20000}"/>
    <cellStyle name="Note 16 3 4" xfId="26445" xr:uid="{00000000-0005-0000-0000-0000E3A20000}"/>
    <cellStyle name="Note 16 4" xfId="2366" xr:uid="{00000000-0005-0000-0000-0000E4A20000}"/>
    <cellStyle name="Note 16 4 2" xfId="6949" xr:uid="{00000000-0005-0000-0000-0000E5A20000}"/>
    <cellStyle name="Note 16 4 2 2" xfId="18046" xr:uid="{00000000-0005-0000-0000-0000E6A20000}"/>
    <cellStyle name="Note 16 4 2 2 2" xfId="40310" xr:uid="{00000000-0005-0000-0000-0000E7A20000}"/>
    <cellStyle name="Note 16 4 2 3" xfId="29218" xr:uid="{00000000-0005-0000-0000-0000E8A20000}"/>
    <cellStyle name="Note 16 4 3" xfId="13463" xr:uid="{00000000-0005-0000-0000-0000E9A20000}"/>
    <cellStyle name="Note 16 4 3 2" xfId="35728" xr:uid="{00000000-0005-0000-0000-0000EAA20000}"/>
    <cellStyle name="Note 16 4 4" xfId="24636" xr:uid="{00000000-0005-0000-0000-0000EBA20000}"/>
    <cellStyle name="Note 16 5" xfId="5100" xr:uid="{00000000-0005-0000-0000-0000ECA20000}"/>
    <cellStyle name="Note 16 5 2" xfId="16197" xr:uid="{00000000-0005-0000-0000-0000EDA20000}"/>
    <cellStyle name="Note 16 5 2 2" xfId="38461" xr:uid="{00000000-0005-0000-0000-0000EEA20000}"/>
    <cellStyle name="Note 16 5 3" xfId="27369" xr:uid="{00000000-0005-0000-0000-0000EFA20000}"/>
    <cellStyle name="Note 16 6" xfId="11441" xr:uid="{00000000-0005-0000-0000-0000F0A20000}"/>
    <cellStyle name="Note 16 6 2" xfId="33707" xr:uid="{00000000-0005-0000-0000-0000F1A20000}"/>
    <cellStyle name="Note 16 7" xfId="22615" xr:uid="{00000000-0005-0000-0000-0000F2A20000}"/>
    <cellStyle name="Note 160" xfId="10943" xr:uid="{00000000-0005-0000-0000-0000F3A20000}"/>
    <cellStyle name="Note 160 2" xfId="33211" xr:uid="{00000000-0005-0000-0000-0000F4A20000}"/>
    <cellStyle name="Note 161" xfId="10956" xr:uid="{00000000-0005-0000-0000-0000F5A20000}"/>
    <cellStyle name="Note 161 2" xfId="33224" xr:uid="{00000000-0005-0000-0000-0000F6A20000}"/>
    <cellStyle name="Note 162" xfId="10969" xr:uid="{00000000-0005-0000-0000-0000F7A20000}"/>
    <cellStyle name="Note 162 2" xfId="33237" xr:uid="{00000000-0005-0000-0000-0000F8A20000}"/>
    <cellStyle name="Note 163" xfId="10982" xr:uid="{00000000-0005-0000-0000-0000F9A20000}"/>
    <cellStyle name="Note 163 2" xfId="33250" xr:uid="{00000000-0005-0000-0000-0000FAA20000}"/>
    <cellStyle name="Note 164" xfId="10995" xr:uid="{00000000-0005-0000-0000-0000FBA20000}"/>
    <cellStyle name="Note 164 2" xfId="33263" xr:uid="{00000000-0005-0000-0000-0000FCA20000}"/>
    <cellStyle name="Note 165" xfId="11008" xr:uid="{00000000-0005-0000-0000-0000FDA20000}"/>
    <cellStyle name="Note 165 2" xfId="33276" xr:uid="{00000000-0005-0000-0000-0000FEA20000}"/>
    <cellStyle name="Note 166" xfId="11021" xr:uid="{00000000-0005-0000-0000-0000FFA20000}"/>
    <cellStyle name="Note 166 2" xfId="33289" xr:uid="{00000000-0005-0000-0000-000000A30000}"/>
    <cellStyle name="Note 167" xfId="11034" xr:uid="{00000000-0005-0000-0000-000001A30000}"/>
    <cellStyle name="Note 167 2" xfId="33302" xr:uid="{00000000-0005-0000-0000-000002A30000}"/>
    <cellStyle name="Note 168" xfId="11047" xr:uid="{00000000-0005-0000-0000-000003A30000}"/>
    <cellStyle name="Note 168 2" xfId="33315" xr:uid="{00000000-0005-0000-0000-000004A30000}"/>
    <cellStyle name="Note 169" xfId="11060" xr:uid="{00000000-0005-0000-0000-000005A30000}"/>
    <cellStyle name="Note 169 2" xfId="33328" xr:uid="{00000000-0005-0000-0000-000006A30000}"/>
    <cellStyle name="Note 17" xfId="509" xr:uid="{00000000-0005-0000-0000-000007A30000}"/>
    <cellStyle name="Note 17 2" xfId="1446" xr:uid="{00000000-0005-0000-0000-000008A30000}"/>
    <cellStyle name="Note 17 2 2" xfId="3264" xr:uid="{00000000-0005-0000-0000-000009A30000}"/>
    <cellStyle name="Note 17 2 2 2" xfId="7847" xr:uid="{00000000-0005-0000-0000-00000AA30000}"/>
    <cellStyle name="Note 17 2 2 2 2" xfId="18944" xr:uid="{00000000-0005-0000-0000-00000BA30000}"/>
    <cellStyle name="Note 17 2 2 2 2 2" xfId="41208" xr:uid="{00000000-0005-0000-0000-00000CA30000}"/>
    <cellStyle name="Note 17 2 2 2 3" xfId="30116" xr:uid="{00000000-0005-0000-0000-00000DA30000}"/>
    <cellStyle name="Note 17 2 2 3" xfId="14361" xr:uid="{00000000-0005-0000-0000-00000EA30000}"/>
    <cellStyle name="Note 17 2 2 3 2" xfId="36626" xr:uid="{00000000-0005-0000-0000-00000FA30000}"/>
    <cellStyle name="Note 17 2 2 4" xfId="25534" xr:uid="{00000000-0005-0000-0000-000010A30000}"/>
    <cellStyle name="Note 17 2 3" xfId="6038" xr:uid="{00000000-0005-0000-0000-000011A30000}"/>
    <cellStyle name="Note 17 2 3 2" xfId="17135" xr:uid="{00000000-0005-0000-0000-000012A30000}"/>
    <cellStyle name="Note 17 2 3 2 2" xfId="39399" xr:uid="{00000000-0005-0000-0000-000013A30000}"/>
    <cellStyle name="Note 17 2 3 3" xfId="28307" xr:uid="{00000000-0005-0000-0000-000014A30000}"/>
    <cellStyle name="Note 17 2 4" xfId="12551" xr:uid="{00000000-0005-0000-0000-000015A30000}"/>
    <cellStyle name="Note 17 2 4 2" xfId="34816" xr:uid="{00000000-0005-0000-0000-000016A30000}"/>
    <cellStyle name="Note 17 2 5" xfId="23724" xr:uid="{00000000-0005-0000-0000-000017A30000}"/>
    <cellStyle name="Note 17 3" xfId="4188" xr:uid="{00000000-0005-0000-0000-000018A30000}"/>
    <cellStyle name="Note 17 3 2" xfId="8771" xr:uid="{00000000-0005-0000-0000-000019A30000}"/>
    <cellStyle name="Note 17 3 2 2" xfId="19868" xr:uid="{00000000-0005-0000-0000-00001AA30000}"/>
    <cellStyle name="Note 17 3 2 2 2" xfId="42132" xr:uid="{00000000-0005-0000-0000-00001BA30000}"/>
    <cellStyle name="Note 17 3 2 3" xfId="31040" xr:uid="{00000000-0005-0000-0000-00001CA30000}"/>
    <cellStyle name="Note 17 3 3" xfId="15285" xr:uid="{00000000-0005-0000-0000-00001DA30000}"/>
    <cellStyle name="Note 17 3 3 2" xfId="37550" xr:uid="{00000000-0005-0000-0000-00001EA30000}"/>
    <cellStyle name="Note 17 3 4" xfId="26458" xr:uid="{00000000-0005-0000-0000-00001FA30000}"/>
    <cellStyle name="Note 17 4" xfId="2379" xr:uid="{00000000-0005-0000-0000-000020A30000}"/>
    <cellStyle name="Note 17 4 2" xfId="6962" xr:uid="{00000000-0005-0000-0000-000021A30000}"/>
    <cellStyle name="Note 17 4 2 2" xfId="18059" xr:uid="{00000000-0005-0000-0000-000022A30000}"/>
    <cellStyle name="Note 17 4 2 2 2" xfId="40323" xr:uid="{00000000-0005-0000-0000-000023A30000}"/>
    <cellStyle name="Note 17 4 2 3" xfId="29231" xr:uid="{00000000-0005-0000-0000-000024A30000}"/>
    <cellStyle name="Note 17 4 3" xfId="13476" xr:uid="{00000000-0005-0000-0000-000025A30000}"/>
    <cellStyle name="Note 17 4 3 2" xfId="35741" xr:uid="{00000000-0005-0000-0000-000026A30000}"/>
    <cellStyle name="Note 17 4 4" xfId="24649" xr:uid="{00000000-0005-0000-0000-000027A30000}"/>
    <cellStyle name="Note 17 5" xfId="5113" xr:uid="{00000000-0005-0000-0000-000028A30000}"/>
    <cellStyle name="Note 17 5 2" xfId="16210" xr:uid="{00000000-0005-0000-0000-000029A30000}"/>
    <cellStyle name="Note 17 5 2 2" xfId="38474" xr:uid="{00000000-0005-0000-0000-00002AA30000}"/>
    <cellStyle name="Note 17 5 3" xfId="27382" xr:uid="{00000000-0005-0000-0000-00002BA30000}"/>
    <cellStyle name="Note 17 6" xfId="11625" xr:uid="{00000000-0005-0000-0000-00002CA30000}"/>
    <cellStyle name="Note 17 6 2" xfId="33891" xr:uid="{00000000-0005-0000-0000-00002DA30000}"/>
    <cellStyle name="Note 17 7" xfId="22799" xr:uid="{00000000-0005-0000-0000-00002EA30000}"/>
    <cellStyle name="Note 170" xfId="11073" xr:uid="{00000000-0005-0000-0000-00002FA30000}"/>
    <cellStyle name="Note 170 2" xfId="33341" xr:uid="{00000000-0005-0000-0000-000030A30000}"/>
    <cellStyle name="Note 171" xfId="11086" xr:uid="{00000000-0005-0000-0000-000031A30000}"/>
    <cellStyle name="Note 171 2" xfId="33354" xr:uid="{00000000-0005-0000-0000-000032A30000}"/>
    <cellStyle name="Note 172" xfId="11099" xr:uid="{00000000-0005-0000-0000-000033A30000}"/>
    <cellStyle name="Note 172 2" xfId="33367" xr:uid="{00000000-0005-0000-0000-000034A30000}"/>
    <cellStyle name="Note 173" xfId="11112" xr:uid="{00000000-0005-0000-0000-000035A30000}"/>
    <cellStyle name="Note 173 2" xfId="33380" xr:uid="{00000000-0005-0000-0000-000036A30000}"/>
    <cellStyle name="Note 174" xfId="11125" xr:uid="{00000000-0005-0000-0000-000037A30000}"/>
    <cellStyle name="Note 174 2" xfId="33393" xr:uid="{00000000-0005-0000-0000-000038A30000}"/>
    <cellStyle name="Note 175" xfId="11138" xr:uid="{00000000-0005-0000-0000-000039A30000}"/>
    <cellStyle name="Note 175 2" xfId="33406" xr:uid="{00000000-0005-0000-0000-00003AA30000}"/>
    <cellStyle name="Note 176" xfId="11151" xr:uid="{00000000-0005-0000-0000-00003BA30000}"/>
    <cellStyle name="Note 176 2" xfId="33419" xr:uid="{00000000-0005-0000-0000-00003CA30000}"/>
    <cellStyle name="Note 177" xfId="11164" xr:uid="{00000000-0005-0000-0000-00003DA30000}"/>
    <cellStyle name="Note 177 2" xfId="33432" xr:uid="{00000000-0005-0000-0000-00003EA30000}"/>
    <cellStyle name="Note 178" xfId="21935" xr:uid="{00000000-0005-0000-0000-00003FA30000}"/>
    <cellStyle name="Note 178 2" xfId="44199" xr:uid="{00000000-0005-0000-0000-000040A30000}"/>
    <cellStyle name="Note 179" xfId="21948" xr:uid="{00000000-0005-0000-0000-000041A30000}"/>
    <cellStyle name="Note 179 2" xfId="44212" xr:uid="{00000000-0005-0000-0000-000042A30000}"/>
    <cellStyle name="Note 18" xfId="522" xr:uid="{00000000-0005-0000-0000-000043A30000}"/>
    <cellStyle name="Note 18 2" xfId="1459" xr:uid="{00000000-0005-0000-0000-000044A30000}"/>
    <cellStyle name="Note 18 2 2" xfId="3277" xr:uid="{00000000-0005-0000-0000-000045A30000}"/>
    <cellStyle name="Note 18 2 2 2" xfId="7860" xr:uid="{00000000-0005-0000-0000-000046A30000}"/>
    <cellStyle name="Note 18 2 2 2 2" xfId="18957" xr:uid="{00000000-0005-0000-0000-000047A30000}"/>
    <cellStyle name="Note 18 2 2 2 2 2" xfId="41221" xr:uid="{00000000-0005-0000-0000-000048A30000}"/>
    <cellStyle name="Note 18 2 2 2 3" xfId="30129" xr:uid="{00000000-0005-0000-0000-000049A30000}"/>
    <cellStyle name="Note 18 2 2 3" xfId="14374" xr:uid="{00000000-0005-0000-0000-00004AA30000}"/>
    <cellStyle name="Note 18 2 2 3 2" xfId="36639" xr:uid="{00000000-0005-0000-0000-00004BA30000}"/>
    <cellStyle name="Note 18 2 2 4" xfId="25547" xr:uid="{00000000-0005-0000-0000-00004CA30000}"/>
    <cellStyle name="Note 18 2 3" xfId="6051" xr:uid="{00000000-0005-0000-0000-00004DA30000}"/>
    <cellStyle name="Note 18 2 3 2" xfId="17148" xr:uid="{00000000-0005-0000-0000-00004EA30000}"/>
    <cellStyle name="Note 18 2 3 2 2" xfId="39412" xr:uid="{00000000-0005-0000-0000-00004FA30000}"/>
    <cellStyle name="Note 18 2 3 3" xfId="28320" xr:uid="{00000000-0005-0000-0000-000050A30000}"/>
    <cellStyle name="Note 18 2 4" xfId="12564" xr:uid="{00000000-0005-0000-0000-000051A30000}"/>
    <cellStyle name="Note 18 2 4 2" xfId="34829" xr:uid="{00000000-0005-0000-0000-000052A30000}"/>
    <cellStyle name="Note 18 2 5" xfId="23737" xr:uid="{00000000-0005-0000-0000-000053A30000}"/>
    <cellStyle name="Note 18 3" xfId="4201" xr:uid="{00000000-0005-0000-0000-000054A30000}"/>
    <cellStyle name="Note 18 3 2" xfId="8784" xr:uid="{00000000-0005-0000-0000-000055A30000}"/>
    <cellStyle name="Note 18 3 2 2" xfId="19881" xr:uid="{00000000-0005-0000-0000-000056A30000}"/>
    <cellStyle name="Note 18 3 2 2 2" xfId="42145" xr:uid="{00000000-0005-0000-0000-000057A30000}"/>
    <cellStyle name="Note 18 3 2 3" xfId="31053" xr:uid="{00000000-0005-0000-0000-000058A30000}"/>
    <cellStyle name="Note 18 3 3" xfId="15298" xr:uid="{00000000-0005-0000-0000-000059A30000}"/>
    <cellStyle name="Note 18 3 3 2" xfId="37563" xr:uid="{00000000-0005-0000-0000-00005AA30000}"/>
    <cellStyle name="Note 18 3 4" xfId="26471" xr:uid="{00000000-0005-0000-0000-00005BA30000}"/>
    <cellStyle name="Note 18 4" xfId="2392" xr:uid="{00000000-0005-0000-0000-00005CA30000}"/>
    <cellStyle name="Note 18 4 2" xfId="6975" xr:uid="{00000000-0005-0000-0000-00005DA30000}"/>
    <cellStyle name="Note 18 4 2 2" xfId="18072" xr:uid="{00000000-0005-0000-0000-00005EA30000}"/>
    <cellStyle name="Note 18 4 2 2 2" xfId="40336" xr:uid="{00000000-0005-0000-0000-00005FA30000}"/>
    <cellStyle name="Note 18 4 2 3" xfId="29244" xr:uid="{00000000-0005-0000-0000-000060A30000}"/>
    <cellStyle name="Note 18 4 3" xfId="13489" xr:uid="{00000000-0005-0000-0000-000061A30000}"/>
    <cellStyle name="Note 18 4 3 2" xfId="35754" xr:uid="{00000000-0005-0000-0000-000062A30000}"/>
    <cellStyle name="Note 18 4 4" xfId="24662" xr:uid="{00000000-0005-0000-0000-000063A30000}"/>
    <cellStyle name="Note 18 5" xfId="5126" xr:uid="{00000000-0005-0000-0000-000064A30000}"/>
    <cellStyle name="Note 18 5 2" xfId="16223" xr:uid="{00000000-0005-0000-0000-000065A30000}"/>
    <cellStyle name="Note 18 5 2 2" xfId="38487" xr:uid="{00000000-0005-0000-0000-000066A30000}"/>
    <cellStyle name="Note 18 5 3" xfId="27395" xr:uid="{00000000-0005-0000-0000-000067A30000}"/>
    <cellStyle name="Note 18 6" xfId="11638" xr:uid="{00000000-0005-0000-0000-000068A30000}"/>
    <cellStyle name="Note 18 6 2" xfId="33904" xr:uid="{00000000-0005-0000-0000-000069A30000}"/>
    <cellStyle name="Note 18 7" xfId="22812" xr:uid="{00000000-0005-0000-0000-00006AA30000}"/>
    <cellStyle name="Note 180" xfId="21962" xr:uid="{00000000-0005-0000-0000-00006BA30000}"/>
    <cellStyle name="Note 180 2" xfId="44226" xr:uid="{00000000-0005-0000-0000-00006CA30000}"/>
    <cellStyle name="Note 181" xfId="21975" xr:uid="{00000000-0005-0000-0000-00006DA30000}"/>
    <cellStyle name="Note 181 2" xfId="44239" xr:uid="{00000000-0005-0000-0000-00006EA30000}"/>
    <cellStyle name="Note 182" xfId="21988" xr:uid="{00000000-0005-0000-0000-00006FA30000}"/>
    <cellStyle name="Note 182 2" xfId="44252" xr:uid="{00000000-0005-0000-0000-000070A30000}"/>
    <cellStyle name="Note 183" xfId="22001" xr:uid="{00000000-0005-0000-0000-000071A30000}"/>
    <cellStyle name="Note 183 2" xfId="44265" xr:uid="{00000000-0005-0000-0000-000072A30000}"/>
    <cellStyle name="Note 184" xfId="22014" xr:uid="{00000000-0005-0000-0000-000073A30000}"/>
    <cellStyle name="Note 184 2" xfId="44278" xr:uid="{00000000-0005-0000-0000-000074A30000}"/>
    <cellStyle name="Note 185" xfId="22027" xr:uid="{00000000-0005-0000-0000-000075A30000}"/>
    <cellStyle name="Note 185 2" xfId="44291" xr:uid="{00000000-0005-0000-0000-000076A30000}"/>
    <cellStyle name="Note 186" xfId="22040" xr:uid="{00000000-0005-0000-0000-000077A30000}"/>
    <cellStyle name="Note 186 2" xfId="44304" xr:uid="{00000000-0005-0000-0000-000078A30000}"/>
    <cellStyle name="Note 187" xfId="22053" xr:uid="{00000000-0005-0000-0000-000079A30000}"/>
    <cellStyle name="Note 187 2" xfId="44317" xr:uid="{00000000-0005-0000-0000-00007AA30000}"/>
    <cellStyle name="Note 188" xfId="22066" xr:uid="{00000000-0005-0000-0000-00007BA30000}"/>
    <cellStyle name="Note 188 2" xfId="44330" xr:uid="{00000000-0005-0000-0000-00007CA30000}"/>
    <cellStyle name="Note 189" xfId="22079" xr:uid="{00000000-0005-0000-0000-00007DA30000}"/>
    <cellStyle name="Note 189 2" xfId="44343" xr:uid="{00000000-0005-0000-0000-00007EA30000}"/>
    <cellStyle name="Note 19" xfId="535" xr:uid="{00000000-0005-0000-0000-00007FA30000}"/>
    <cellStyle name="Note 19 2" xfId="1472" xr:uid="{00000000-0005-0000-0000-000080A30000}"/>
    <cellStyle name="Note 19 2 2" xfId="3290" xr:uid="{00000000-0005-0000-0000-000081A30000}"/>
    <cellStyle name="Note 19 2 2 2" xfId="7873" xr:uid="{00000000-0005-0000-0000-000082A30000}"/>
    <cellStyle name="Note 19 2 2 2 2" xfId="18970" xr:uid="{00000000-0005-0000-0000-000083A30000}"/>
    <cellStyle name="Note 19 2 2 2 2 2" xfId="41234" xr:uid="{00000000-0005-0000-0000-000084A30000}"/>
    <cellStyle name="Note 19 2 2 2 3" xfId="30142" xr:uid="{00000000-0005-0000-0000-000085A30000}"/>
    <cellStyle name="Note 19 2 2 3" xfId="14387" xr:uid="{00000000-0005-0000-0000-000086A30000}"/>
    <cellStyle name="Note 19 2 2 3 2" xfId="36652" xr:uid="{00000000-0005-0000-0000-000087A30000}"/>
    <cellStyle name="Note 19 2 2 4" xfId="25560" xr:uid="{00000000-0005-0000-0000-000088A30000}"/>
    <cellStyle name="Note 19 2 3" xfId="6064" xr:uid="{00000000-0005-0000-0000-000089A30000}"/>
    <cellStyle name="Note 19 2 3 2" xfId="17161" xr:uid="{00000000-0005-0000-0000-00008AA30000}"/>
    <cellStyle name="Note 19 2 3 2 2" xfId="39425" xr:uid="{00000000-0005-0000-0000-00008BA30000}"/>
    <cellStyle name="Note 19 2 3 3" xfId="28333" xr:uid="{00000000-0005-0000-0000-00008CA30000}"/>
    <cellStyle name="Note 19 2 4" xfId="12577" xr:uid="{00000000-0005-0000-0000-00008DA30000}"/>
    <cellStyle name="Note 19 2 4 2" xfId="34842" xr:uid="{00000000-0005-0000-0000-00008EA30000}"/>
    <cellStyle name="Note 19 2 5" xfId="23750" xr:uid="{00000000-0005-0000-0000-00008FA30000}"/>
    <cellStyle name="Note 19 3" xfId="4214" xr:uid="{00000000-0005-0000-0000-000090A30000}"/>
    <cellStyle name="Note 19 3 2" xfId="8797" xr:uid="{00000000-0005-0000-0000-000091A30000}"/>
    <cellStyle name="Note 19 3 2 2" xfId="19894" xr:uid="{00000000-0005-0000-0000-000092A30000}"/>
    <cellStyle name="Note 19 3 2 2 2" xfId="42158" xr:uid="{00000000-0005-0000-0000-000093A30000}"/>
    <cellStyle name="Note 19 3 2 3" xfId="31066" xr:uid="{00000000-0005-0000-0000-000094A30000}"/>
    <cellStyle name="Note 19 3 3" xfId="15311" xr:uid="{00000000-0005-0000-0000-000095A30000}"/>
    <cellStyle name="Note 19 3 3 2" xfId="37576" xr:uid="{00000000-0005-0000-0000-000096A30000}"/>
    <cellStyle name="Note 19 3 4" xfId="26484" xr:uid="{00000000-0005-0000-0000-000097A30000}"/>
    <cellStyle name="Note 19 4" xfId="2405" xr:uid="{00000000-0005-0000-0000-000098A30000}"/>
    <cellStyle name="Note 19 4 2" xfId="6988" xr:uid="{00000000-0005-0000-0000-000099A30000}"/>
    <cellStyle name="Note 19 4 2 2" xfId="18085" xr:uid="{00000000-0005-0000-0000-00009AA30000}"/>
    <cellStyle name="Note 19 4 2 2 2" xfId="40349" xr:uid="{00000000-0005-0000-0000-00009BA30000}"/>
    <cellStyle name="Note 19 4 2 3" xfId="29257" xr:uid="{00000000-0005-0000-0000-00009CA30000}"/>
    <cellStyle name="Note 19 4 3" xfId="13502" xr:uid="{00000000-0005-0000-0000-00009DA30000}"/>
    <cellStyle name="Note 19 4 3 2" xfId="35767" xr:uid="{00000000-0005-0000-0000-00009EA30000}"/>
    <cellStyle name="Note 19 4 4" xfId="24675" xr:uid="{00000000-0005-0000-0000-00009FA30000}"/>
    <cellStyle name="Note 19 5" xfId="5139" xr:uid="{00000000-0005-0000-0000-0000A0A30000}"/>
    <cellStyle name="Note 19 5 2" xfId="16236" xr:uid="{00000000-0005-0000-0000-0000A1A30000}"/>
    <cellStyle name="Note 19 5 2 2" xfId="38500" xr:uid="{00000000-0005-0000-0000-0000A2A30000}"/>
    <cellStyle name="Note 19 5 3" xfId="27408" xr:uid="{00000000-0005-0000-0000-0000A3A30000}"/>
    <cellStyle name="Note 19 6" xfId="11651" xr:uid="{00000000-0005-0000-0000-0000A4A30000}"/>
    <cellStyle name="Note 19 6 2" xfId="33917" xr:uid="{00000000-0005-0000-0000-0000A5A30000}"/>
    <cellStyle name="Note 19 7" xfId="22825" xr:uid="{00000000-0005-0000-0000-0000A6A30000}"/>
    <cellStyle name="Note 190" xfId="22092" xr:uid="{00000000-0005-0000-0000-0000A7A30000}"/>
    <cellStyle name="Note 190 2" xfId="44356" xr:uid="{00000000-0005-0000-0000-0000A8A30000}"/>
    <cellStyle name="Note 191" xfId="22105" xr:uid="{00000000-0005-0000-0000-0000A9A30000}"/>
    <cellStyle name="Note 191 2" xfId="44369" xr:uid="{00000000-0005-0000-0000-0000AAA30000}"/>
    <cellStyle name="Note 192" xfId="22118" xr:uid="{00000000-0005-0000-0000-0000ABA30000}"/>
    <cellStyle name="Note 192 2" xfId="44382" xr:uid="{00000000-0005-0000-0000-0000ACA30000}"/>
    <cellStyle name="Note 193" xfId="22131" xr:uid="{00000000-0005-0000-0000-0000ADA30000}"/>
    <cellStyle name="Note 193 2" xfId="44395" xr:uid="{00000000-0005-0000-0000-0000AEA30000}"/>
    <cellStyle name="Note 194" xfId="22144" xr:uid="{00000000-0005-0000-0000-0000AFA30000}"/>
    <cellStyle name="Note 194 2" xfId="44408" xr:uid="{00000000-0005-0000-0000-0000B0A30000}"/>
    <cellStyle name="Note 195" xfId="22157" xr:uid="{00000000-0005-0000-0000-0000B1A30000}"/>
    <cellStyle name="Note 195 2" xfId="44421" xr:uid="{00000000-0005-0000-0000-0000B2A30000}"/>
    <cellStyle name="Note 196" xfId="22170" xr:uid="{00000000-0005-0000-0000-0000B3A30000}"/>
    <cellStyle name="Note 196 2" xfId="44434" xr:uid="{00000000-0005-0000-0000-0000B4A30000}"/>
    <cellStyle name="Note 197" xfId="22183" xr:uid="{00000000-0005-0000-0000-0000B5A30000}"/>
    <cellStyle name="Note 197 2" xfId="44447" xr:uid="{00000000-0005-0000-0000-0000B6A30000}"/>
    <cellStyle name="Note 198" xfId="22196" xr:uid="{00000000-0005-0000-0000-0000B7A30000}"/>
    <cellStyle name="Note 198 2" xfId="44460" xr:uid="{00000000-0005-0000-0000-0000B8A30000}"/>
    <cellStyle name="Note 199" xfId="22209" xr:uid="{00000000-0005-0000-0000-0000B9A30000}"/>
    <cellStyle name="Note 199 2" xfId="44473" xr:uid="{00000000-0005-0000-0000-0000BAA30000}"/>
    <cellStyle name="Note 2" xfId="50" xr:uid="{00000000-0005-0000-0000-0000BBA30000}"/>
    <cellStyle name="Note 2 10" xfId="9591" xr:uid="{00000000-0005-0000-0000-0000BCA30000}"/>
    <cellStyle name="Note 2 10 2" xfId="20687" xr:uid="{00000000-0005-0000-0000-0000BDA30000}"/>
    <cellStyle name="Note 2 10 2 2" xfId="42951" xr:uid="{00000000-0005-0000-0000-0000BEA30000}"/>
    <cellStyle name="Note 2 10 3" xfId="31859" xr:uid="{00000000-0005-0000-0000-0000BFA30000}"/>
    <cellStyle name="Note 2 11" xfId="9617" xr:uid="{00000000-0005-0000-0000-0000C0A30000}"/>
    <cellStyle name="Note 2 11 2" xfId="20713" xr:uid="{00000000-0005-0000-0000-0000C1A30000}"/>
    <cellStyle name="Note 2 11 2 2" xfId="42977" xr:uid="{00000000-0005-0000-0000-0000C2A30000}"/>
    <cellStyle name="Note 2 11 3" xfId="31885" xr:uid="{00000000-0005-0000-0000-0000C3A30000}"/>
    <cellStyle name="Note 2 12" xfId="9643" xr:uid="{00000000-0005-0000-0000-0000C4A30000}"/>
    <cellStyle name="Note 2 12 2" xfId="20739" xr:uid="{00000000-0005-0000-0000-0000C5A30000}"/>
    <cellStyle name="Note 2 12 2 2" xfId="43003" xr:uid="{00000000-0005-0000-0000-0000C6A30000}"/>
    <cellStyle name="Note 2 12 3" xfId="31911" xr:uid="{00000000-0005-0000-0000-0000C7A30000}"/>
    <cellStyle name="Note 2 13" xfId="9669" xr:uid="{00000000-0005-0000-0000-0000C8A30000}"/>
    <cellStyle name="Note 2 13 2" xfId="20765" xr:uid="{00000000-0005-0000-0000-0000C9A30000}"/>
    <cellStyle name="Note 2 13 2 2" xfId="43029" xr:uid="{00000000-0005-0000-0000-0000CAA30000}"/>
    <cellStyle name="Note 2 13 3" xfId="31937" xr:uid="{00000000-0005-0000-0000-0000CBA30000}"/>
    <cellStyle name="Note 2 14" xfId="9695" xr:uid="{00000000-0005-0000-0000-0000CCA30000}"/>
    <cellStyle name="Note 2 14 2" xfId="20791" xr:uid="{00000000-0005-0000-0000-0000CDA30000}"/>
    <cellStyle name="Note 2 14 2 2" xfId="43055" xr:uid="{00000000-0005-0000-0000-0000CEA30000}"/>
    <cellStyle name="Note 2 14 3" xfId="31963" xr:uid="{00000000-0005-0000-0000-0000CFA30000}"/>
    <cellStyle name="Note 2 15" xfId="9721" xr:uid="{00000000-0005-0000-0000-0000D0A30000}"/>
    <cellStyle name="Note 2 15 2" xfId="20817" xr:uid="{00000000-0005-0000-0000-0000D1A30000}"/>
    <cellStyle name="Note 2 15 2 2" xfId="43081" xr:uid="{00000000-0005-0000-0000-0000D2A30000}"/>
    <cellStyle name="Note 2 15 3" xfId="31989" xr:uid="{00000000-0005-0000-0000-0000D3A30000}"/>
    <cellStyle name="Note 2 16" xfId="9747" xr:uid="{00000000-0005-0000-0000-0000D4A30000}"/>
    <cellStyle name="Note 2 16 2" xfId="20843" xr:uid="{00000000-0005-0000-0000-0000D5A30000}"/>
    <cellStyle name="Note 2 16 2 2" xfId="43107" xr:uid="{00000000-0005-0000-0000-0000D6A30000}"/>
    <cellStyle name="Note 2 16 3" xfId="32015" xr:uid="{00000000-0005-0000-0000-0000D7A30000}"/>
    <cellStyle name="Note 2 17" xfId="9773" xr:uid="{00000000-0005-0000-0000-0000D8A30000}"/>
    <cellStyle name="Note 2 17 2" xfId="20869" xr:uid="{00000000-0005-0000-0000-0000D9A30000}"/>
    <cellStyle name="Note 2 17 2 2" xfId="43133" xr:uid="{00000000-0005-0000-0000-0000DAA30000}"/>
    <cellStyle name="Note 2 17 3" xfId="32041" xr:uid="{00000000-0005-0000-0000-0000DBA30000}"/>
    <cellStyle name="Note 2 18" xfId="9799" xr:uid="{00000000-0005-0000-0000-0000DCA30000}"/>
    <cellStyle name="Note 2 18 2" xfId="20895" xr:uid="{00000000-0005-0000-0000-0000DDA30000}"/>
    <cellStyle name="Note 2 18 2 2" xfId="43159" xr:uid="{00000000-0005-0000-0000-0000DEA30000}"/>
    <cellStyle name="Note 2 18 3" xfId="32067" xr:uid="{00000000-0005-0000-0000-0000DFA30000}"/>
    <cellStyle name="Note 2 19" xfId="9825" xr:uid="{00000000-0005-0000-0000-0000E0A30000}"/>
    <cellStyle name="Note 2 19 2" xfId="20921" xr:uid="{00000000-0005-0000-0000-0000E1A30000}"/>
    <cellStyle name="Note 2 19 2 2" xfId="43185" xr:uid="{00000000-0005-0000-0000-0000E2A30000}"/>
    <cellStyle name="Note 2 19 3" xfId="32093" xr:uid="{00000000-0005-0000-0000-0000E3A30000}"/>
    <cellStyle name="Note 2 2" xfId="110" xr:uid="{00000000-0005-0000-0000-0000E4A30000}"/>
    <cellStyle name="Note 2 2 2" xfId="3081" xr:uid="{00000000-0005-0000-0000-0000E5A30000}"/>
    <cellStyle name="Note 2 2 2 2" xfId="7664" xr:uid="{00000000-0005-0000-0000-0000E6A30000}"/>
    <cellStyle name="Note 2 2 2 2 2" xfId="18761" xr:uid="{00000000-0005-0000-0000-0000E7A30000}"/>
    <cellStyle name="Note 2 2 2 2 2 2" xfId="41025" xr:uid="{00000000-0005-0000-0000-0000E8A30000}"/>
    <cellStyle name="Note 2 2 2 2 3" xfId="29933" xr:uid="{00000000-0005-0000-0000-0000E9A30000}"/>
    <cellStyle name="Note 2 2 2 3" xfId="14178" xr:uid="{00000000-0005-0000-0000-0000EAA30000}"/>
    <cellStyle name="Note 2 2 2 3 2" xfId="36443" xr:uid="{00000000-0005-0000-0000-0000EBA30000}"/>
    <cellStyle name="Note 2 2 2 4" xfId="25351" xr:uid="{00000000-0005-0000-0000-0000ECA30000}"/>
    <cellStyle name="Note 2 2 3" xfId="5855" xr:uid="{00000000-0005-0000-0000-0000EDA30000}"/>
    <cellStyle name="Note 2 2 3 2" xfId="16952" xr:uid="{00000000-0005-0000-0000-0000EEA30000}"/>
    <cellStyle name="Note 2 2 3 2 2" xfId="39216" xr:uid="{00000000-0005-0000-0000-0000EFA30000}"/>
    <cellStyle name="Note 2 2 3 3" xfId="28124" xr:uid="{00000000-0005-0000-0000-0000F0A30000}"/>
    <cellStyle name="Note 2 2 4" xfId="1261" xr:uid="{00000000-0005-0000-0000-0000F1A30000}"/>
    <cellStyle name="Note 2 2 4 2" xfId="12368" xr:uid="{00000000-0005-0000-0000-0000F2A30000}"/>
    <cellStyle name="Note 2 2 4 2 2" xfId="34633" xr:uid="{00000000-0005-0000-0000-0000F3A30000}"/>
    <cellStyle name="Note 2 2 4 3" xfId="23541" xr:uid="{00000000-0005-0000-0000-0000F4A30000}"/>
    <cellStyle name="Note 2 2 5" xfId="11232" xr:uid="{00000000-0005-0000-0000-0000F5A30000}"/>
    <cellStyle name="Note 2 2 5 2" xfId="33498" xr:uid="{00000000-0005-0000-0000-0000F6A30000}"/>
    <cellStyle name="Note 2 2 6" xfId="22406" xr:uid="{00000000-0005-0000-0000-0000F7A30000}"/>
    <cellStyle name="Note 2 20" xfId="9851" xr:uid="{00000000-0005-0000-0000-0000F8A30000}"/>
    <cellStyle name="Note 2 20 2" xfId="20947" xr:uid="{00000000-0005-0000-0000-0000F9A30000}"/>
    <cellStyle name="Note 2 20 2 2" xfId="43211" xr:uid="{00000000-0005-0000-0000-0000FAA30000}"/>
    <cellStyle name="Note 2 20 3" xfId="32119" xr:uid="{00000000-0005-0000-0000-0000FBA30000}"/>
    <cellStyle name="Note 2 21" xfId="9877" xr:uid="{00000000-0005-0000-0000-0000FCA30000}"/>
    <cellStyle name="Note 2 21 2" xfId="20973" xr:uid="{00000000-0005-0000-0000-0000FDA30000}"/>
    <cellStyle name="Note 2 21 2 2" xfId="43237" xr:uid="{00000000-0005-0000-0000-0000FEA30000}"/>
    <cellStyle name="Note 2 21 3" xfId="32145" xr:uid="{00000000-0005-0000-0000-0000FFA30000}"/>
    <cellStyle name="Note 2 22" xfId="9916" xr:uid="{00000000-0005-0000-0000-000000A40000}"/>
    <cellStyle name="Note 2 22 2" xfId="21012" xr:uid="{00000000-0005-0000-0000-000001A40000}"/>
    <cellStyle name="Note 2 22 2 2" xfId="43276" xr:uid="{00000000-0005-0000-0000-000002A40000}"/>
    <cellStyle name="Note 2 22 3" xfId="32184" xr:uid="{00000000-0005-0000-0000-000003A40000}"/>
    <cellStyle name="Note 2 23" xfId="10254" xr:uid="{00000000-0005-0000-0000-000004A40000}"/>
    <cellStyle name="Note 2 23 2" xfId="21350" xr:uid="{00000000-0005-0000-0000-000005A40000}"/>
    <cellStyle name="Note 2 23 2 2" xfId="43614" xr:uid="{00000000-0005-0000-0000-000006A40000}"/>
    <cellStyle name="Note 2 23 3" xfId="32522" xr:uid="{00000000-0005-0000-0000-000007A40000}"/>
    <cellStyle name="Note 2 24" xfId="10280" xr:uid="{00000000-0005-0000-0000-000008A40000}"/>
    <cellStyle name="Note 2 24 2" xfId="21376" xr:uid="{00000000-0005-0000-0000-000009A40000}"/>
    <cellStyle name="Note 2 24 2 2" xfId="43640" xr:uid="{00000000-0005-0000-0000-00000AA40000}"/>
    <cellStyle name="Note 2 24 3" xfId="32548" xr:uid="{00000000-0005-0000-0000-00000BA40000}"/>
    <cellStyle name="Note 2 25" xfId="10332" xr:uid="{00000000-0005-0000-0000-00000CA40000}"/>
    <cellStyle name="Note 2 25 2" xfId="21428" xr:uid="{00000000-0005-0000-0000-00000DA40000}"/>
    <cellStyle name="Note 2 25 2 2" xfId="43692" xr:uid="{00000000-0005-0000-0000-00000EA40000}"/>
    <cellStyle name="Note 2 25 3" xfId="32600" xr:uid="{00000000-0005-0000-0000-00000FA40000}"/>
    <cellStyle name="Note 2 26" xfId="10358" xr:uid="{00000000-0005-0000-0000-000010A40000}"/>
    <cellStyle name="Note 2 26 2" xfId="21454" xr:uid="{00000000-0005-0000-0000-000011A40000}"/>
    <cellStyle name="Note 2 26 2 2" xfId="43718" xr:uid="{00000000-0005-0000-0000-000012A40000}"/>
    <cellStyle name="Note 2 26 3" xfId="32626" xr:uid="{00000000-0005-0000-0000-000013A40000}"/>
    <cellStyle name="Note 2 27" xfId="10384" xr:uid="{00000000-0005-0000-0000-000014A40000}"/>
    <cellStyle name="Note 2 27 2" xfId="21480" xr:uid="{00000000-0005-0000-0000-000015A40000}"/>
    <cellStyle name="Note 2 27 2 2" xfId="43744" xr:uid="{00000000-0005-0000-0000-000016A40000}"/>
    <cellStyle name="Note 2 27 3" xfId="32652" xr:uid="{00000000-0005-0000-0000-000017A40000}"/>
    <cellStyle name="Note 2 28" xfId="10410" xr:uid="{00000000-0005-0000-0000-000018A40000}"/>
    <cellStyle name="Note 2 28 2" xfId="21506" xr:uid="{00000000-0005-0000-0000-000019A40000}"/>
    <cellStyle name="Note 2 28 2 2" xfId="43770" xr:uid="{00000000-0005-0000-0000-00001AA40000}"/>
    <cellStyle name="Note 2 28 3" xfId="32678" xr:uid="{00000000-0005-0000-0000-00001BA40000}"/>
    <cellStyle name="Note 2 29" xfId="10436" xr:uid="{00000000-0005-0000-0000-00001CA40000}"/>
    <cellStyle name="Note 2 29 2" xfId="21532" xr:uid="{00000000-0005-0000-0000-00001DA40000}"/>
    <cellStyle name="Note 2 29 2 2" xfId="43796" xr:uid="{00000000-0005-0000-0000-00001EA40000}"/>
    <cellStyle name="Note 2 29 3" xfId="32704" xr:uid="{00000000-0005-0000-0000-00001FA40000}"/>
    <cellStyle name="Note 2 3" xfId="137" xr:uid="{00000000-0005-0000-0000-000020A40000}"/>
    <cellStyle name="Note 2 3 2" xfId="8588" xr:uid="{00000000-0005-0000-0000-000021A40000}"/>
    <cellStyle name="Note 2 3 2 2" xfId="19685" xr:uid="{00000000-0005-0000-0000-000022A40000}"/>
    <cellStyle name="Note 2 3 2 2 2" xfId="41949" xr:uid="{00000000-0005-0000-0000-000023A40000}"/>
    <cellStyle name="Note 2 3 2 3" xfId="30857" xr:uid="{00000000-0005-0000-0000-000024A40000}"/>
    <cellStyle name="Note 2 3 3" xfId="4005" xr:uid="{00000000-0005-0000-0000-000025A40000}"/>
    <cellStyle name="Note 2 3 3 2" xfId="15102" xr:uid="{00000000-0005-0000-0000-000026A40000}"/>
    <cellStyle name="Note 2 3 3 2 2" xfId="37367" xr:uid="{00000000-0005-0000-0000-000027A40000}"/>
    <cellStyle name="Note 2 3 3 3" xfId="26275" xr:uid="{00000000-0005-0000-0000-000028A40000}"/>
    <cellStyle name="Note 2 3 4" xfId="11259" xr:uid="{00000000-0005-0000-0000-000029A40000}"/>
    <cellStyle name="Note 2 3 4 2" xfId="33525" xr:uid="{00000000-0005-0000-0000-00002AA40000}"/>
    <cellStyle name="Note 2 3 5" xfId="22433" xr:uid="{00000000-0005-0000-0000-00002BA40000}"/>
    <cellStyle name="Note 2 30" xfId="10462" xr:uid="{00000000-0005-0000-0000-00002CA40000}"/>
    <cellStyle name="Note 2 30 2" xfId="21558" xr:uid="{00000000-0005-0000-0000-00002DA40000}"/>
    <cellStyle name="Note 2 30 2 2" xfId="43822" xr:uid="{00000000-0005-0000-0000-00002EA40000}"/>
    <cellStyle name="Note 2 30 3" xfId="32730" xr:uid="{00000000-0005-0000-0000-00002FA40000}"/>
    <cellStyle name="Note 2 31" xfId="10488" xr:uid="{00000000-0005-0000-0000-000030A40000}"/>
    <cellStyle name="Note 2 31 2" xfId="21584" xr:uid="{00000000-0005-0000-0000-000031A40000}"/>
    <cellStyle name="Note 2 31 2 2" xfId="43848" xr:uid="{00000000-0005-0000-0000-000032A40000}"/>
    <cellStyle name="Note 2 31 3" xfId="32756" xr:uid="{00000000-0005-0000-0000-000033A40000}"/>
    <cellStyle name="Note 2 32" xfId="10514" xr:uid="{00000000-0005-0000-0000-000034A40000}"/>
    <cellStyle name="Note 2 32 2" xfId="21610" xr:uid="{00000000-0005-0000-0000-000035A40000}"/>
    <cellStyle name="Note 2 32 2 2" xfId="43874" xr:uid="{00000000-0005-0000-0000-000036A40000}"/>
    <cellStyle name="Note 2 32 3" xfId="32782" xr:uid="{00000000-0005-0000-0000-000037A40000}"/>
    <cellStyle name="Note 2 33" xfId="10592" xr:uid="{00000000-0005-0000-0000-000038A40000}"/>
    <cellStyle name="Note 2 33 2" xfId="21688" xr:uid="{00000000-0005-0000-0000-000039A40000}"/>
    <cellStyle name="Note 2 33 2 2" xfId="43952" xr:uid="{00000000-0005-0000-0000-00003AA40000}"/>
    <cellStyle name="Note 2 33 3" xfId="32860" xr:uid="{00000000-0005-0000-0000-00003BA40000}"/>
    <cellStyle name="Note 2 34" xfId="10774" xr:uid="{00000000-0005-0000-0000-00003CA40000}"/>
    <cellStyle name="Note 2 34 2" xfId="21870" xr:uid="{00000000-0005-0000-0000-00003DA40000}"/>
    <cellStyle name="Note 2 34 2 2" xfId="44134" xr:uid="{00000000-0005-0000-0000-00003EA40000}"/>
    <cellStyle name="Note 2 34 3" xfId="33042" xr:uid="{00000000-0005-0000-0000-00003FA40000}"/>
    <cellStyle name="Note 2 35" xfId="11204" xr:uid="{00000000-0005-0000-0000-000040A40000}"/>
    <cellStyle name="Note 2 35 2" xfId="33471" xr:uid="{00000000-0005-0000-0000-000041A40000}"/>
    <cellStyle name="Note 2 36" xfId="22379" xr:uid="{00000000-0005-0000-0000-000042A40000}"/>
    <cellStyle name="Note 2 4" xfId="164" xr:uid="{00000000-0005-0000-0000-000043A40000}"/>
    <cellStyle name="Note 2 4 2" xfId="6779" xr:uid="{00000000-0005-0000-0000-000044A40000}"/>
    <cellStyle name="Note 2 4 2 2" xfId="17876" xr:uid="{00000000-0005-0000-0000-000045A40000}"/>
    <cellStyle name="Note 2 4 2 2 2" xfId="40140" xr:uid="{00000000-0005-0000-0000-000046A40000}"/>
    <cellStyle name="Note 2 4 2 3" xfId="29048" xr:uid="{00000000-0005-0000-0000-000047A40000}"/>
    <cellStyle name="Note 2 4 3" xfId="2196" xr:uid="{00000000-0005-0000-0000-000048A40000}"/>
    <cellStyle name="Note 2 4 3 2" xfId="13293" xr:uid="{00000000-0005-0000-0000-000049A40000}"/>
    <cellStyle name="Note 2 4 3 2 2" xfId="35558" xr:uid="{00000000-0005-0000-0000-00004AA40000}"/>
    <cellStyle name="Note 2 4 3 3" xfId="24466" xr:uid="{00000000-0005-0000-0000-00004BA40000}"/>
    <cellStyle name="Note 2 4 4" xfId="11285" xr:uid="{00000000-0005-0000-0000-00004CA40000}"/>
    <cellStyle name="Note 2 4 4 2" xfId="33551" xr:uid="{00000000-0005-0000-0000-00004DA40000}"/>
    <cellStyle name="Note 2 4 5" xfId="22459" xr:uid="{00000000-0005-0000-0000-00004EA40000}"/>
    <cellStyle name="Note 2 5" xfId="268" xr:uid="{00000000-0005-0000-0000-00004FA40000}"/>
    <cellStyle name="Note 2 5 2" xfId="9473" xr:uid="{00000000-0005-0000-0000-000050A40000}"/>
    <cellStyle name="Note 2 5 2 2" xfId="20570" xr:uid="{00000000-0005-0000-0000-000051A40000}"/>
    <cellStyle name="Note 2 5 2 2 2" xfId="42834" xr:uid="{00000000-0005-0000-0000-000052A40000}"/>
    <cellStyle name="Note 2 5 2 3" xfId="31742" xr:uid="{00000000-0005-0000-0000-000053A40000}"/>
    <cellStyle name="Note 2 5 3" xfId="4890" xr:uid="{00000000-0005-0000-0000-000054A40000}"/>
    <cellStyle name="Note 2 5 3 2" xfId="15987" xr:uid="{00000000-0005-0000-0000-000055A40000}"/>
    <cellStyle name="Note 2 5 3 2 2" xfId="38252" xr:uid="{00000000-0005-0000-0000-000056A40000}"/>
    <cellStyle name="Note 2 5 3 3" xfId="27160" xr:uid="{00000000-0005-0000-0000-000057A40000}"/>
    <cellStyle name="Note 2 5 4" xfId="11389" xr:uid="{00000000-0005-0000-0000-000058A40000}"/>
    <cellStyle name="Note 2 5 4 2" xfId="33655" xr:uid="{00000000-0005-0000-0000-000059A40000}"/>
    <cellStyle name="Note 2 5 5" xfId="22563" xr:uid="{00000000-0005-0000-0000-00005AA40000}"/>
    <cellStyle name="Note 2 6" xfId="307" xr:uid="{00000000-0005-0000-0000-00005BA40000}"/>
    <cellStyle name="Note 2 6 2" xfId="4930" xr:uid="{00000000-0005-0000-0000-00005CA40000}"/>
    <cellStyle name="Note 2 6 2 2" xfId="16027" xr:uid="{00000000-0005-0000-0000-00005DA40000}"/>
    <cellStyle name="Note 2 6 2 2 2" xfId="38291" xr:uid="{00000000-0005-0000-0000-00005EA40000}"/>
    <cellStyle name="Note 2 6 2 3" xfId="27199" xr:uid="{00000000-0005-0000-0000-00005FA40000}"/>
    <cellStyle name="Note 2 6 3" xfId="11428" xr:uid="{00000000-0005-0000-0000-000060A40000}"/>
    <cellStyle name="Note 2 6 3 2" xfId="33694" xr:uid="{00000000-0005-0000-0000-000061A40000}"/>
    <cellStyle name="Note 2 6 4" xfId="22602" xr:uid="{00000000-0005-0000-0000-000062A40000}"/>
    <cellStyle name="Note 2 7" xfId="336" xr:uid="{00000000-0005-0000-0000-000063A40000}"/>
    <cellStyle name="Note 2 7 2" xfId="11456" xr:uid="{00000000-0005-0000-0000-000064A40000}"/>
    <cellStyle name="Note 2 7 2 2" xfId="33722" xr:uid="{00000000-0005-0000-0000-000065A40000}"/>
    <cellStyle name="Note 2 7 3" xfId="22630" xr:uid="{00000000-0005-0000-0000-000066A40000}"/>
    <cellStyle name="Note 2 8" xfId="9539" xr:uid="{00000000-0005-0000-0000-000067A40000}"/>
    <cellStyle name="Note 2 8 2" xfId="20635" xr:uid="{00000000-0005-0000-0000-000068A40000}"/>
    <cellStyle name="Note 2 8 2 2" xfId="42899" xr:uid="{00000000-0005-0000-0000-000069A40000}"/>
    <cellStyle name="Note 2 8 3" xfId="31807" xr:uid="{00000000-0005-0000-0000-00006AA40000}"/>
    <cellStyle name="Note 2 9" xfId="9565" xr:uid="{00000000-0005-0000-0000-00006BA40000}"/>
    <cellStyle name="Note 2 9 2" xfId="20661" xr:uid="{00000000-0005-0000-0000-00006CA40000}"/>
    <cellStyle name="Note 2 9 2 2" xfId="42925" xr:uid="{00000000-0005-0000-0000-00006DA40000}"/>
    <cellStyle name="Note 2 9 3" xfId="31833" xr:uid="{00000000-0005-0000-0000-00006EA40000}"/>
    <cellStyle name="Note 20" xfId="548" xr:uid="{00000000-0005-0000-0000-00006FA40000}"/>
    <cellStyle name="Note 20 2" xfId="1485" xr:uid="{00000000-0005-0000-0000-000070A40000}"/>
    <cellStyle name="Note 20 2 2" xfId="3303" xr:uid="{00000000-0005-0000-0000-000071A40000}"/>
    <cellStyle name="Note 20 2 2 2" xfId="7886" xr:uid="{00000000-0005-0000-0000-000072A40000}"/>
    <cellStyle name="Note 20 2 2 2 2" xfId="18983" xr:uid="{00000000-0005-0000-0000-000073A40000}"/>
    <cellStyle name="Note 20 2 2 2 2 2" xfId="41247" xr:uid="{00000000-0005-0000-0000-000074A40000}"/>
    <cellStyle name="Note 20 2 2 2 3" xfId="30155" xr:uid="{00000000-0005-0000-0000-000075A40000}"/>
    <cellStyle name="Note 20 2 2 3" xfId="14400" xr:uid="{00000000-0005-0000-0000-000076A40000}"/>
    <cellStyle name="Note 20 2 2 3 2" xfId="36665" xr:uid="{00000000-0005-0000-0000-000077A40000}"/>
    <cellStyle name="Note 20 2 2 4" xfId="25573" xr:uid="{00000000-0005-0000-0000-000078A40000}"/>
    <cellStyle name="Note 20 2 3" xfId="6077" xr:uid="{00000000-0005-0000-0000-000079A40000}"/>
    <cellStyle name="Note 20 2 3 2" xfId="17174" xr:uid="{00000000-0005-0000-0000-00007AA40000}"/>
    <cellStyle name="Note 20 2 3 2 2" xfId="39438" xr:uid="{00000000-0005-0000-0000-00007BA40000}"/>
    <cellStyle name="Note 20 2 3 3" xfId="28346" xr:uid="{00000000-0005-0000-0000-00007CA40000}"/>
    <cellStyle name="Note 20 2 4" xfId="12590" xr:uid="{00000000-0005-0000-0000-00007DA40000}"/>
    <cellStyle name="Note 20 2 4 2" xfId="34855" xr:uid="{00000000-0005-0000-0000-00007EA40000}"/>
    <cellStyle name="Note 20 2 5" xfId="23763" xr:uid="{00000000-0005-0000-0000-00007FA40000}"/>
    <cellStyle name="Note 20 3" xfId="4227" xr:uid="{00000000-0005-0000-0000-000080A40000}"/>
    <cellStyle name="Note 20 3 2" xfId="8810" xr:uid="{00000000-0005-0000-0000-000081A40000}"/>
    <cellStyle name="Note 20 3 2 2" xfId="19907" xr:uid="{00000000-0005-0000-0000-000082A40000}"/>
    <cellStyle name="Note 20 3 2 2 2" xfId="42171" xr:uid="{00000000-0005-0000-0000-000083A40000}"/>
    <cellStyle name="Note 20 3 2 3" xfId="31079" xr:uid="{00000000-0005-0000-0000-000084A40000}"/>
    <cellStyle name="Note 20 3 3" xfId="15324" xr:uid="{00000000-0005-0000-0000-000085A40000}"/>
    <cellStyle name="Note 20 3 3 2" xfId="37589" xr:uid="{00000000-0005-0000-0000-000086A40000}"/>
    <cellStyle name="Note 20 3 4" xfId="26497" xr:uid="{00000000-0005-0000-0000-000087A40000}"/>
    <cellStyle name="Note 20 4" xfId="2418" xr:uid="{00000000-0005-0000-0000-000088A40000}"/>
    <cellStyle name="Note 20 4 2" xfId="7001" xr:uid="{00000000-0005-0000-0000-000089A40000}"/>
    <cellStyle name="Note 20 4 2 2" xfId="18098" xr:uid="{00000000-0005-0000-0000-00008AA40000}"/>
    <cellStyle name="Note 20 4 2 2 2" xfId="40362" xr:uid="{00000000-0005-0000-0000-00008BA40000}"/>
    <cellStyle name="Note 20 4 2 3" xfId="29270" xr:uid="{00000000-0005-0000-0000-00008CA40000}"/>
    <cellStyle name="Note 20 4 3" xfId="13515" xr:uid="{00000000-0005-0000-0000-00008DA40000}"/>
    <cellStyle name="Note 20 4 3 2" xfId="35780" xr:uid="{00000000-0005-0000-0000-00008EA40000}"/>
    <cellStyle name="Note 20 4 4" xfId="24688" xr:uid="{00000000-0005-0000-0000-00008FA40000}"/>
    <cellStyle name="Note 20 5" xfId="5152" xr:uid="{00000000-0005-0000-0000-000090A40000}"/>
    <cellStyle name="Note 20 5 2" xfId="16249" xr:uid="{00000000-0005-0000-0000-000091A40000}"/>
    <cellStyle name="Note 20 5 2 2" xfId="38513" xr:uid="{00000000-0005-0000-0000-000092A40000}"/>
    <cellStyle name="Note 20 5 3" xfId="27421" xr:uid="{00000000-0005-0000-0000-000093A40000}"/>
    <cellStyle name="Note 20 6" xfId="11664" xr:uid="{00000000-0005-0000-0000-000094A40000}"/>
    <cellStyle name="Note 20 6 2" xfId="33930" xr:uid="{00000000-0005-0000-0000-000095A40000}"/>
    <cellStyle name="Note 20 7" xfId="22838" xr:uid="{00000000-0005-0000-0000-000096A40000}"/>
    <cellStyle name="Note 200" xfId="22222" xr:uid="{00000000-0005-0000-0000-000097A40000}"/>
    <cellStyle name="Note 200 2" xfId="44486" xr:uid="{00000000-0005-0000-0000-000098A40000}"/>
    <cellStyle name="Note 201" xfId="22235" xr:uid="{00000000-0005-0000-0000-000099A40000}"/>
    <cellStyle name="Note 201 2" xfId="44499" xr:uid="{00000000-0005-0000-0000-00009AA40000}"/>
    <cellStyle name="Note 202" xfId="22248" xr:uid="{00000000-0005-0000-0000-00009BA40000}"/>
    <cellStyle name="Note 202 2" xfId="44512" xr:uid="{00000000-0005-0000-0000-00009CA40000}"/>
    <cellStyle name="Note 203" xfId="22261" xr:uid="{00000000-0005-0000-0000-00009DA40000}"/>
    <cellStyle name="Note 203 2" xfId="44525" xr:uid="{00000000-0005-0000-0000-00009EA40000}"/>
    <cellStyle name="Note 204" xfId="22274" xr:uid="{00000000-0005-0000-0000-00009FA40000}"/>
    <cellStyle name="Note 204 2" xfId="44538" xr:uid="{00000000-0005-0000-0000-0000A0A40000}"/>
    <cellStyle name="Note 205" xfId="22287" xr:uid="{00000000-0005-0000-0000-0000A1A40000}"/>
    <cellStyle name="Note 205 2" xfId="44551" xr:uid="{00000000-0005-0000-0000-0000A2A40000}"/>
    <cellStyle name="Note 206" xfId="22300" xr:uid="{00000000-0005-0000-0000-0000A3A40000}"/>
    <cellStyle name="Note 206 2" xfId="44564" xr:uid="{00000000-0005-0000-0000-0000A4A40000}"/>
    <cellStyle name="Note 207" xfId="22313" xr:uid="{00000000-0005-0000-0000-0000A5A40000}"/>
    <cellStyle name="Note 207 2" xfId="44577" xr:uid="{00000000-0005-0000-0000-0000A6A40000}"/>
    <cellStyle name="Note 208" xfId="22326" xr:uid="{00000000-0005-0000-0000-0000A7A40000}"/>
    <cellStyle name="Note 208 2" xfId="44590" xr:uid="{00000000-0005-0000-0000-0000A8A40000}"/>
    <cellStyle name="Note 209" xfId="22339" xr:uid="{00000000-0005-0000-0000-0000A9A40000}"/>
    <cellStyle name="Note 209 2" xfId="44603" xr:uid="{00000000-0005-0000-0000-0000AAA40000}"/>
    <cellStyle name="Note 21" xfId="562" xr:uid="{00000000-0005-0000-0000-0000ABA40000}"/>
    <cellStyle name="Note 21 2" xfId="1499" xr:uid="{00000000-0005-0000-0000-0000ACA40000}"/>
    <cellStyle name="Note 21 2 2" xfId="3316" xr:uid="{00000000-0005-0000-0000-0000ADA40000}"/>
    <cellStyle name="Note 21 2 2 2" xfId="7899" xr:uid="{00000000-0005-0000-0000-0000AEA40000}"/>
    <cellStyle name="Note 21 2 2 2 2" xfId="18996" xr:uid="{00000000-0005-0000-0000-0000AFA40000}"/>
    <cellStyle name="Note 21 2 2 2 2 2" xfId="41260" xr:uid="{00000000-0005-0000-0000-0000B0A40000}"/>
    <cellStyle name="Note 21 2 2 2 3" xfId="30168" xr:uid="{00000000-0005-0000-0000-0000B1A40000}"/>
    <cellStyle name="Note 21 2 2 3" xfId="14413" xr:uid="{00000000-0005-0000-0000-0000B2A40000}"/>
    <cellStyle name="Note 21 2 2 3 2" xfId="36678" xr:uid="{00000000-0005-0000-0000-0000B3A40000}"/>
    <cellStyle name="Note 21 2 2 4" xfId="25586" xr:uid="{00000000-0005-0000-0000-0000B4A40000}"/>
    <cellStyle name="Note 21 2 3" xfId="6090" xr:uid="{00000000-0005-0000-0000-0000B5A40000}"/>
    <cellStyle name="Note 21 2 3 2" xfId="17187" xr:uid="{00000000-0005-0000-0000-0000B6A40000}"/>
    <cellStyle name="Note 21 2 3 2 2" xfId="39451" xr:uid="{00000000-0005-0000-0000-0000B7A40000}"/>
    <cellStyle name="Note 21 2 3 3" xfId="28359" xr:uid="{00000000-0005-0000-0000-0000B8A40000}"/>
    <cellStyle name="Note 21 2 4" xfId="12603" xr:uid="{00000000-0005-0000-0000-0000B9A40000}"/>
    <cellStyle name="Note 21 2 4 2" xfId="34868" xr:uid="{00000000-0005-0000-0000-0000BAA40000}"/>
    <cellStyle name="Note 21 2 5" xfId="23776" xr:uid="{00000000-0005-0000-0000-0000BBA40000}"/>
    <cellStyle name="Note 21 3" xfId="4240" xr:uid="{00000000-0005-0000-0000-0000BCA40000}"/>
    <cellStyle name="Note 21 3 2" xfId="8823" xr:uid="{00000000-0005-0000-0000-0000BDA40000}"/>
    <cellStyle name="Note 21 3 2 2" xfId="19920" xr:uid="{00000000-0005-0000-0000-0000BEA40000}"/>
    <cellStyle name="Note 21 3 2 2 2" xfId="42184" xr:uid="{00000000-0005-0000-0000-0000BFA40000}"/>
    <cellStyle name="Note 21 3 2 3" xfId="31092" xr:uid="{00000000-0005-0000-0000-0000C0A40000}"/>
    <cellStyle name="Note 21 3 3" xfId="15337" xr:uid="{00000000-0005-0000-0000-0000C1A40000}"/>
    <cellStyle name="Note 21 3 3 2" xfId="37602" xr:uid="{00000000-0005-0000-0000-0000C2A40000}"/>
    <cellStyle name="Note 21 3 4" xfId="26510" xr:uid="{00000000-0005-0000-0000-0000C3A40000}"/>
    <cellStyle name="Note 21 4" xfId="2431" xr:uid="{00000000-0005-0000-0000-0000C4A40000}"/>
    <cellStyle name="Note 21 4 2" xfId="7014" xr:uid="{00000000-0005-0000-0000-0000C5A40000}"/>
    <cellStyle name="Note 21 4 2 2" xfId="18111" xr:uid="{00000000-0005-0000-0000-0000C6A40000}"/>
    <cellStyle name="Note 21 4 2 2 2" xfId="40375" xr:uid="{00000000-0005-0000-0000-0000C7A40000}"/>
    <cellStyle name="Note 21 4 2 3" xfId="29283" xr:uid="{00000000-0005-0000-0000-0000C8A40000}"/>
    <cellStyle name="Note 21 4 3" xfId="13528" xr:uid="{00000000-0005-0000-0000-0000C9A40000}"/>
    <cellStyle name="Note 21 4 3 2" xfId="35793" xr:uid="{00000000-0005-0000-0000-0000CAA40000}"/>
    <cellStyle name="Note 21 4 4" xfId="24701" xr:uid="{00000000-0005-0000-0000-0000CBA40000}"/>
    <cellStyle name="Note 21 5" xfId="5165" xr:uid="{00000000-0005-0000-0000-0000CCA40000}"/>
    <cellStyle name="Note 21 5 2" xfId="16262" xr:uid="{00000000-0005-0000-0000-0000CDA40000}"/>
    <cellStyle name="Note 21 5 2 2" xfId="38526" xr:uid="{00000000-0005-0000-0000-0000CEA40000}"/>
    <cellStyle name="Note 21 5 3" xfId="27434" xr:uid="{00000000-0005-0000-0000-0000CFA40000}"/>
    <cellStyle name="Note 21 6" xfId="11677" xr:uid="{00000000-0005-0000-0000-0000D0A40000}"/>
    <cellStyle name="Note 21 6 2" xfId="33943" xr:uid="{00000000-0005-0000-0000-0000D1A40000}"/>
    <cellStyle name="Note 21 7" xfId="22851" xr:uid="{00000000-0005-0000-0000-0000D2A40000}"/>
    <cellStyle name="Note 22" xfId="575" xr:uid="{00000000-0005-0000-0000-0000D3A40000}"/>
    <cellStyle name="Note 22 2" xfId="1512" xr:uid="{00000000-0005-0000-0000-0000D4A40000}"/>
    <cellStyle name="Note 22 2 2" xfId="3329" xr:uid="{00000000-0005-0000-0000-0000D5A40000}"/>
    <cellStyle name="Note 22 2 2 2" xfId="7912" xr:uid="{00000000-0005-0000-0000-0000D6A40000}"/>
    <cellStyle name="Note 22 2 2 2 2" xfId="19009" xr:uid="{00000000-0005-0000-0000-0000D7A40000}"/>
    <cellStyle name="Note 22 2 2 2 2 2" xfId="41273" xr:uid="{00000000-0005-0000-0000-0000D8A40000}"/>
    <cellStyle name="Note 22 2 2 2 3" xfId="30181" xr:uid="{00000000-0005-0000-0000-0000D9A40000}"/>
    <cellStyle name="Note 22 2 2 3" xfId="14426" xr:uid="{00000000-0005-0000-0000-0000DAA40000}"/>
    <cellStyle name="Note 22 2 2 3 2" xfId="36691" xr:uid="{00000000-0005-0000-0000-0000DBA40000}"/>
    <cellStyle name="Note 22 2 2 4" xfId="25599" xr:uid="{00000000-0005-0000-0000-0000DCA40000}"/>
    <cellStyle name="Note 22 2 3" xfId="6103" xr:uid="{00000000-0005-0000-0000-0000DDA40000}"/>
    <cellStyle name="Note 22 2 3 2" xfId="17200" xr:uid="{00000000-0005-0000-0000-0000DEA40000}"/>
    <cellStyle name="Note 22 2 3 2 2" xfId="39464" xr:uid="{00000000-0005-0000-0000-0000DFA40000}"/>
    <cellStyle name="Note 22 2 3 3" xfId="28372" xr:uid="{00000000-0005-0000-0000-0000E0A40000}"/>
    <cellStyle name="Note 22 2 4" xfId="12616" xr:uid="{00000000-0005-0000-0000-0000E1A40000}"/>
    <cellStyle name="Note 22 2 4 2" xfId="34881" xr:uid="{00000000-0005-0000-0000-0000E2A40000}"/>
    <cellStyle name="Note 22 2 5" xfId="23789" xr:uid="{00000000-0005-0000-0000-0000E3A40000}"/>
    <cellStyle name="Note 22 3" xfId="4253" xr:uid="{00000000-0005-0000-0000-0000E4A40000}"/>
    <cellStyle name="Note 22 3 2" xfId="8836" xr:uid="{00000000-0005-0000-0000-0000E5A40000}"/>
    <cellStyle name="Note 22 3 2 2" xfId="19933" xr:uid="{00000000-0005-0000-0000-0000E6A40000}"/>
    <cellStyle name="Note 22 3 2 2 2" xfId="42197" xr:uid="{00000000-0005-0000-0000-0000E7A40000}"/>
    <cellStyle name="Note 22 3 2 3" xfId="31105" xr:uid="{00000000-0005-0000-0000-0000E8A40000}"/>
    <cellStyle name="Note 22 3 3" xfId="15350" xr:uid="{00000000-0005-0000-0000-0000E9A40000}"/>
    <cellStyle name="Note 22 3 3 2" xfId="37615" xr:uid="{00000000-0005-0000-0000-0000EAA40000}"/>
    <cellStyle name="Note 22 3 4" xfId="26523" xr:uid="{00000000-0005-0000-0000-0000EBA40000}"/>
    <cellStyle name="Note 22 4" xfId="2444" xr:uid="{00000000-0005-0000-0000-0000ECA40000}"/>
    <cellStyle name="Note 22 4 2" xfId="7027" xr:uid="{00000000-0005-0000-0000-0000EDA40000}"/>
    <cellStyle name="Note 22 4 2 2" xfId="18124" xr:uid="{00000000-0005-0000-0000-0000EEA40000}"/>
    <cellStyle name="Note 22 4 2 2 2" xfId="40388" xr:uid="{00000000-0005-0000-0000-0000EFA40000}"/>
    <cellStyle name="Note 22 4 2 3" xfId="29296" xr:uid="{00000000-0005-0000-0000-0000F0A40000}"/>
    <cellStyle name="Note 22 4 3" xfId="13541" xr:uid="{00000000-0005-0000-0000-0000F1A40000}"/>
    <cellStyle name="Note 22 4 3 2" xfId="35806" xr:uid="{00000000-0005-0000-0000-0000F2A40000}"/>
    <cellStyle name="Note 22 4 4" xfId="24714" xr:uid="{00000000-0005-0000-0000-0000F3A40000}"/>
    <cellStyle name="Note 22 5" xfId="5178" xr:uid="{00000000-0005-0000-0000-0000F4A40000}"/>
    <cellStyle name="Note 22 5 2" xfId="16275" xr:uid="{00000000-0005-0000-0000-0000F5A40000}"/>
    <cellStyle name="Note 22 5 2 2" xfId="38539" xr:uid="{00000000-0005-0000-0000-0000F6A40000}"/>
    <cellStyle name="Note 22 5 3" xfId="27447" xr:uid="{00000000-0005-0000-0000-0000F7A40000}"/>
    <cellStyle name="Note 22 6" xfId="11690" xr:uid="{00000000-0005-0000-0000-0000F8A40000}"/>
    <cellStyle name="Note 22 6 2" xfId="33956" xr:uid="{00000000-0005-0000-0000-0000F9A40000}"/>
    <cellStyle name="Note 22 7" xfId="22864" xr:uid="{00000000-0005-0000-0000-0000FAA40000}"/>
    <cellStyle name="Note 23" xfId="588" xr:uid="{00000000-0005-0000-0000-0000FBA40000}"/>
    <cellStyle name="Note 23 2" xfId="1525" xr:uid="{00000000-0005-0000-0000-0000FCA40000}"/>
    <cellStyle name="Note 23 2 2" xfId="3342" xr:uid="{00000000-0005-0000-0000-0000FDA40000}"/>
    <cellStyle name="Note 23 2 2 2" xfId="7925" xr:uid="{00000000-0005-0000-0000-0000FEA40000}"/>
    <cellStyle name="Note 23 2 2 2 2" xfId="19022" xr:uid="{00000000-0005-0000-0000-0000FFA40000}"/>
    <cellStyle name="Note 23 2 2 2 2 2" xfId="41286" xr:uid="{00000000-0005-0000-0000-000000A50000}"/>
    <cellStyle name="Note 23 2 2 2 3" xfId="30194" xr:uid="{00000000-0005-0000-0000-000001A50000}"/>
    <cellStyle name="Note 23 2 2 3" xfId="14439" xr:uid="{00000000-0005-0000-0000-000002A50000}"/>
    <cellStyle name="Note 23 2 2 3 2" xfId="36704" xr:uid="{00000000-0005-0000-0000-000003A50000}"/>
    <cellStyle name="Note 23 2 2 4" xfId="25612" xr:uid="{00000000-0005-0000-0000-000004A50000}"/>
    <cellStyle name="Note 23 2 3" xfId="6116" xr:uid="{00000000-0005-0000-0000-000005A50000}"/>
    <cellStyle name="Note 23 2 3 2" xfId="17213" xr:uid="{00000000-0005-0000-0000-000006A50000}"/>
    <cellStyle name="Note 23 2 3 2 2" xfId="39477" xr:uid="{00000000-0005-0000-0000-000007A50000}"/>
    <cellStyle name="Note 23 2 3 3" xfId="28385" xr:uid="{00000000-0005-0000-0000-000008A50000}"/>
    <cellStyle name="Note 23 2 4" xfId="12629" xr:uid="{00000000-0005-0000-0000-000009A50000}"/>
    <cellStyle name="Note 23 2 4 2" xfId="34894" xr:uid="{00000000-0005-0000-0000-00000AA50000}"/>
    <cellStyle name="Note 23 2 5" xfId="23802" xr:uid="{00000000-0005-0000-0000-00000BA50000}"/>
    <cellStyle name="Note 23 3" xfId="4266" xr:uid="{00000000-0005-0000-0000-00000CA50000}"/>
    <cellStyle name="Note 23 3 2" xfId="8849" xr:uid="{00000000-0005-0000-0000-00000DA50000}"/>
    <cellStyle name="Note 23 3 2 2" xfId="19946" xr:uid="{00000000-0005-0000-0000-00000EA50000}"/>
    <cellStyle name="Note 23 3 2 2 2" xfId="42210" xr:uid="{00000000-0005-0000-0000-00000FA50000}"/>
    <cellStyle name="Note 23 3 2 3" xfId="31118" xr:uid="{00000000-0005-0000-0000-000010A50000}"/>
    <cellStyle name="Note 23 3 3" xfId="15363" xr:uid="{00000000-0005-0000-0000-000011A50000}"/>
    <cellStyle name="Note 23 3 3 2" xfId="37628" xr:uid="{00000000-0005-0000-0000-000012A50000}"/>
    <cellStyle name="Note 23 3 4" xfId="26536" xr:uid="{00000000-0005-0000-0000-000013A50000}"/>
    <cellStyle name="Note 23 4" xfId="2457" xr:uid="{00000000-0005-0000-0000-000014A50000}"/>
    <cellStyle name="Note 23 4 2" xfId="7040" xr:uid="{00000000-0005-0000-0000-000015A50000}"/>
    <cellStyle name="Note 23 4 2 2" xfId="18137" xr:uid="{00000000-0005-0000-0000-000016A50000}"/>
    <cellStyle name="Note 23 4 2 2 2" xfId="40401" xr:uid="{00000000-0005-0000-0000-000017A50000}"/>
    <cellStyle name="Note 23 4 2 3" xfId="29309" xr:uid="{00000000-0005-0000-0000-000018A50000}"/>
    <cellStyle name="Note 23 4 3" xfId="13554" xr:uid="{00000000-0005-0000-0000-000019A50000}"/>
    <cellStyle name="Note 23 4 3 2" xfId="35819" xr:uid="{00000000-0005-0000-0000-00001AA50000}"/>
    <cellStyle name="Note 23 4 4" xfId="24727" xr:uid="{00000000-0005-0000-0000-00001BA50000}"/>
    <cellStyle name="Note 23 5" xfId="5191" xr:uid="{00000000-0005-0000-0000-00001CA50000}"/>
    <cellStyle name="Note 23 5 2" xfId="16288" xr:uid="{00000000-0005-0000-0000-00001DA50000}"/>
    <cellStyle name="Note 23 5 2 2" xfId="38552" xr:uid="{00000000-0005-0000-0000-00001EA50000}"/>
    <cellStyle name="Note 23 5 3" xfId="27460" xr:uid="{00000000-0005-0000-0000-00001FA50000}"/>
    <cellStyle name="Note 23 6" xfId="11703" xr:uid="{00000000-0005-0000-0000-000020A50000}"/>
    <cellStyle name="Note 23 6 2" xfId="33969" xr:uid="{00000000-0005-0000-0000-000021A50000}"/>
    <cellStyle name="Note 23 7" xfId="22877" xr:uid="{00000000-0005-0000-0000-000022A50000}"/>
    <cellStyle name="Note 24" xfId="601" xr:uid="{00000000-0005-0000-0000-000023A50000}"/>
    <cellStyle name="Note 24 2" xfId="1538" xr:uid="{00000000-0005-0000-0000-000024A50000}"/>
    <cellStyle name="Note 24 2 2" xfId="3355" xr:uid="{00000000-0005-0000-0000-000025A50000}"/>
    <cellStyle name="Note 24 2 2 2" xfId="7938" xr:uid="{00000000-0005-0000-0000-000026A50000}"/>
    <cellStyle name="Note 24 2 2 2 2" xfId="19035" xr:uid="{00000000-0005-0000-0000-000027A50000}"/>
    <cellStyle name="Note 24 2 2 2 2 2" xfId="41299" xr:uid="{00000000-0005-0000-0000-000028A50000}"/>
    <cellStyle name="Note 24 2 2 2 3" xfId="30207" xr:uid="{00000000-0005-0000-0000-000029A50000}"/>
    <cellStyle name="Note 24 2 2 3" xfId="14452" xr:uid="{00000000-0005-0000-0000-00002AA50000}"/>
    <cellStyle name="Note 24 2 2 3 2" xfId="36717" xr:uid="{00000000-0005-0000-0000-00002BA50000}"/>
    <cellStyle name="Note 24 2 2 4" xfId="25625" xr:uid="{00000000-0005-0000-0000-00002CA50000}"/>
    <cellStyle name="Note 24 2 3" xfId="6129" xr:uid="{00000000-0005-0000-0000-00002DA50000}"/>
    <cellStyle name="Note 24 2 3 2" xfId="17226" xr:uid="{00000000-0005-0000-0000-00002EA50000}"/>
    <cellStyle name="Note 24 2 3 2 2" xfId="39490" xr:uid="{00000000-0005-0000-0000-00002FA50000}"/>
    <cellStyle name="Note 24 2 3 3" xfId="28398" xr:uid="{00000000-0005-0000-0000-000030A50000}"/>
    <cellStyle name="Note 24 2 4" xfId="12642" xr:uid="{00000000-0005-0000-0000-000031A50000}"/>
    <cellStyle name="Note 24 2 4 2" xfId="34907" xr:uid="{00000000-0005-0000-0000-000032A50000}"/>
    <cellStyle name="Note 24 2 5" xfId="23815" xr:uid="{00000000-0005-0000-0000-000033A50000}"/>
    <cellStyle name="Note 24 3" xfId="4279" xr:uid="{00000000-0005-0000-0000-000034A50000}"/>
    <cellStyle name="Note 24 3 2" xfId="8862" xr:uid="{00000000-0005-0000-0000-000035A50000}"/>
    <cellStyle name="Note 24 3 2 2" xfId="19959" xr:uid="{00000000-0005-0000-0000-000036A50000}"/>
    <cellStyle name="Note 24 3 2 2 2" xfId="42223" xr:uid="{00000000-0005-0000-0000-000037A50000}"/>
    <cellStyle name="Note 24 3 2 3" xfId="31131" xr:uid="{00000000-0005-0000-0000-000038A50000}"/>
    <cellStyle name="Note 24 3 3" xfId="15376" xr:uid="{00000000-0005-0000-0000-000039A50000}"/>
    <cellStyle name="Note 24 3 3 2" xfId="37641" xr:uid="{00000000-0005-0000-0000-00003AA50000}"/>
    <cellStyle name="Note 24 3 4" xfId="26549" xr:uid="{00000000-0005-0000-0000-00003BA50000}"/>
    <cellStyle name="Note 24 4" xfId="2470" xr:uid="{00000000-0005-0000-0000-00003CA50000}"/>
    <cellStyle name="Note 24 4 2" xfId="7053" xr:uid="{00000000-0005-0000-0000-00003DA50000}"/>
    <cellStyle name="Note 24 4 2 2" xfId="18150" xr:uid="{00000000-0005-0000-0000-00003EA50000}"/>
    <cellStyle name="Note 24 4 2 2 2" xfId="40414" xr:uid="{00000000-0005-0000-0000-00003FA50000}"/>
    <cellStyle name="Note 24 4 2 3" xfId="29322" xr:uid="{00000000-0005-0000-0000-000040A50000}"/>
    <cellStyle name="Note 24 4 3" xfId="13567" xr:uid="{00000000-0005-0000-0000-000041A50000}"/>
    <cellStyle name="Note 24 4 3 2" xfId="35832" xr:uid="{00000000-0005-0000-0000-000042A50000}"/>
    <cellStyle name="Note 24 4 4" xfId="24740" xr:uid="{00000000-0005-0000-0000-000043A50000}"/>
    <cellStyle name="Note 24 5" xfId="5204" xr:uid="{00000000-0005-0000-0000-000044A50000}"/>
    <cellStyle name="Note 24 5 2" xfId="16301" xr:uid="{00000000-0005-0000-0000-000045A50000}"/>
    <cellStyle name="Note 24 5 2 2" xfId="38565" xr:uid="{00000000-0005-0000-0000-000046A50000}"/>
    <cellStyle name="Note 24 5 3" xfId="27473" xr:uid="{00000000-0005-0000-0000-000047A50000}"/>
    <cellStyle name="Note 24 6" xfId="11716" xr:uid="{00000000-0005-0000-0000-000048A50000}"/>
    <cellStyle name="Note 24 6 2" xfId="33982" xr:uid="{00000000-0005-0000-0000-000049A50000}"/>
    <cellStyle name="Note 24 7" xfId="22890" xr:uid="{00000000-0005-0000-0000-00004AA50000}"/>
    <cellStyle name="Note 25" xfId="614" xr:uid="{00000000-0005-0000-0000-00004BA50000}"/>
    <cellStyle name="Note 25 2" xfId="1551" xr:uid="{00000000-0005-0000-0000-00004CA50000}"/>
    <cellStyle name="Note 25 2 2" xfId="3368" xr:uid="{00000000-0005-0000-0000-00004DA50000}"/>
    <cellStyle name="Note 25 2 2 2" xfId="7951" xr:uid="{00000000-0005-0000-0000-00004EA50000}"/>
    <cellStyle name="Note 25 2 2 2 2" xfId="19048" xr:uid="{00000000-0005-0000-0000-00004FA50000}"/>
    <cellStyle name="Note 25 2 2 2 2 2" xfId="41312" xr:uid="{00000000-0005-0000-0000-000050A50000}"/>
    <cellStyle name="Note 25 2 2 2 3" xfId="30220" xr:uid="{00000000-0005-0000-0000-000051A50000}"/>
    <cellStyle name="Note 25 2 2 3" xfId="14465" xr:uid="{00000000-0005-0000-0000-000052A50000}"/>
    <cellStyle name="Note 25 2 2 3 2" xfId="36730" xr:uid="{00000000-0005-0000-0000-000053A50000}"/>
    <cellStyle name="Note 25 2 2 4" xfId="25638" xr:uid="{00000000-0005-0000-0000-000054A50000}"/>
    <cellStyle name="Note 25 2 3" xfId="6142" xr:uid="{00000000-0005-0000-0000-000055A50000}"/>
    <cellStyle name="Note 25 2 3 2" xfId="17239" xr:uid="{00000000-0005-0000-0000-000056A50000}"/>
    <cellStyle name="Note 25 2 3 2 2" xfId="39503" xr:uid="{00000000-0005-0000-0000-000057A50000}"/>
    <cellStyle name="Note 25 2 3 3" xfId="28411" xr:uid="{00000000-0005-0000-0000-000058A50000}"/>
    <cellStyle name="Note 25 2 4" xfId="12655" xr:uid="{00000000-0005-0000-0000-000059A50000}"/>
    <cellStyle name="Note 25 2 4 2" xfId="34920" xr:uid="{00000000-0005-0000-0000-00005AA50000}"/>
    <cellStyle name="Note 25 2 5" xfId="23828" xr:uid="{00000000-0005-0000-0000-00005BA50000}"/>
    <cellStyle name="Note 25 3" xfId="4292" xr:uid="{00000000-0005-0000-0000-00005CA50000}"/>
    <cellStyle name="Note 25 3 2" xfId="8875" xr:uid="{00000000-0005-0000-0000-00005DA50000}"/>
    <cellStyle name="Note 25 3 2 2" xfId="19972" xr:uid="{00000000-0005-0000-0000-00005EA50000}"/>
    <cellStyle name="Note 25 3 2 2 2" xfId="42236" xr:uid="{00000000-0005-0000-0000-00005FA50000}"/>
    <cellStyle name="Note 25 3 2 3" xfId="31144" xr:uid="{00000000-0005-0000-0000-000060A50000}"/>
    <cellStyle name="Note 25 3 3" xfId="15389" xr:uid="{00000000-0005-0000-0000-000061A50000}"/>
    <cellStyle name="Note 25 3 3 2" xfId="37654" xr:uid="{00000000-0005-0000-0000-000062A50000}"/>
    <cellStyle name="Note 25 3 4" xfId="26562" xr:uid="{00000000-0005-0000-0000-000063A50000}"/>
    <cellStyle name="Note 25 4" xfId="2483" xr:uid="{00000000-0005-0000-0000-000064A50000}"/>
    <cellStyle name="Note 25 4 2" xfId="7066" xr:uid="{00000000-0005-0000-0000-000065A50000}"/>
    <cellStyle name="Note 25 4 2 2" xfId="18163" xr:uid="{00000000-0005-0000-0000-000066A50000}"/>
    <cellStyle name="Note 25 4 2 2 2" xfId="40427" xr:uid="{00000000-0005-0000-0000-000067A50000}"/>
    <cellStyle name="Note 25 4 2 3" xfId="29335" xr:uid="{00000000-0005-0000-0000-000068A50000}"/>
    <cellStyle name="Note 25 4 3" xfId="13580" xr:uid="{00000000-0005-0000-0000-000069A50000}"/>
    <cellStyle name="Note 25 4 3 2" xfId="35845" xr:uid="{00000000-0005-0000-0000-00006AA50000}"/>
    <cellStyle name="Note 25 4 4" xfId="24753" xr:uid="{00000000-0005-0000-0000-00006BA50000}"/>
    <cellStyle name="Note 25 5" xfId="5217" xr:uid="{00000000-0005-0000-0000-00006CA50000}"/>
    <cellStyle name="Note 25 5 2" xfId="16314" xr:uid="{00000000-0005-0000-0000-00006DA50000}"/>
    <cellStyle name="Note 25 5 2 2" xfId="38578" xr:uid="{00000000-0005-0000-0000-00006EA50000}"/>
    <cellStyle name="Note 25 5 3" xfId="27486" xr:uid="{00000000-0005-0000-0000-00006FA50000}"/>
    <cellStyle name="Note 25 6" xfId="11729" xr:uid="{00000000-0005-0000-0000-000070A50000}"/>
    <cellStyle name="Note 25 6 2" xfId="33995" xr:uid="{00000000-0005-0000-0000-000071A50000}"/>
    <cellStyle name="Note 25 7" xfId="22903" xr:uid="{00000000-0005-0000-0000-000072A50000}"/>
    <cellStyle name="Note 26" xfId="628" xr:uid="{00000000-0005-0000-0000-000073A50000}"/>
    <cellStyle name="Note 26 2" xfId="1565" xr:uid="{00000000-0005-0000-0000-000074A50000}"/>
    <cellStyle name="Note 26 2 2" xfId="3381" xr:uid="{00000000-0005-0000-0000-000075A50000}"/>
    <cellStyle name="Note 26 2 2 2" xfId="7964" xr:uid="{00000000-0005-0000-0000-000076A50000}"/>
    <cellStyle name="Note 26 2 2 2 2" xfId="19061" xr:uid="{00000000-0005-0000-0000-000077A50000}"/>
    <cellStyle name="Note 26 2 2 2 2 2" xfId="41325" xr:uid="{00000000-0005-0000-0000-000078A50000}"/>
    <cellStyle name="Note 26 2 2 2 3" xfId="30233" xr:uid="{00000000-0005-0000-0000-000079A50000}"/>
    <cellStyle name="Note 26 2 2 3" xfId="14478" xr:uid="{00000000-0005-0000-0000-00007AA50000}"/>
    <cellStyle name="Note 26 2 2 3 2" xfId="36743" xr:uid="{00000000-0005-0000-0000-00007BA50000}"/>
    <cellStyle name="Note 26 2 2 4" xfId="25651" xr:uid="{00000000-0005-0000-0000-00007CA50000}"/>
    <cellStyle name="Note 26 2 3" xfId="6155" xr:uid="{00000000-0005-0000-0000-00007DA50000}"/>
    <cellStyle name="Note 26 2 3 2" xfId="17252" xr:uid="{00000000-0005-0000-0000-00007EA50000}"/>
    <cellStyle name="Note 26 2 3 2 2" xfId="39516" xr:uid="{00000000-0005-0000-0000-00007FA50000}"/>
    <cellStyle name="Note 26 2 3 3" xfId="28424" xr:uid="{00000000-0005-0000-0000-000080A50000}"/>
    <cellStyle name="Note 26 2 4" xfId="12668" xr:uid="{00000000-0005-0000-0000-000081A50000}"/>
    <cellStyle name="Note 26 2 4 2" xfId="34933" xr:uid="{00000000-0005-0000-0000-000082A50000}"/>
    <cellStyle name="Note 26 2 5" xfId="23841" xr:uid="{00000000-0005-0000-0000-000083A50000}"/>
    <cellStyle name="Note 26 3" xfId="4305" xr:uid="{00000000-0005-0000-0000-000084A50000}"/>
    <cellStyle name="Note 26 3 2" xfId="8888" xr:uid="{00000000-0005-0000-0000-000085A50000}"/>
    <cellStyle name="Note 26 3 2 2" xfId="19985" xr:uid="{00000000-0005-0000-0000-000086A50000}"/>
    <cellStyle name="Note 26 3 2 2 2" xfId="42249" xr:uid="{00000000-0005-0000-0000-000087A50000}"/>
    <cellStyle name="Note 26 3 2 3" xfId="31157" xr:uid="{00000000-0005-0000-0000-000088A50000}"/>
    <cellStyle name="Note 26 3 3" xfId="15402" xr:uid="{00000000-0005-0000-0000-000089A50000}"/>
    <cellStyle name="Note 26 3 3 2" xfId="37667" xr:uid="{00000000-0005-0000-0000-00008AA50000}"/>
    <cellStyle name="Note 26 3 4" xfId="26575" xr:uid="{00000000-0005-0000-0000-00008BA50000}"/>
    <cellStyle name="Note 26 4" xfId="2496" xr:uid="{00000000-0005-0000-0000-00008CA50000}"/>
    <cellStyle name="Note 26 4 2" xfId="7079" xr:uid="{00000000-0005-0000-0000-00008DA50000}"/>
    <cellStyle name="Note 26 4 2 2" xfId="18176" xr:uid="{00000000-0005-0000-0000-00008EA50000}"/>
    <cellStyle name="Note 26 4 2 2 2" xfId="40440" xr:uid="{00000000-0005-0000-0000-00008FA50000}"/>
    <cellStyle name="Note 26 4 2 3" xfId="29348" xr:uid="{00000000-0005-0000-0000-000090A50000}"/>
    <cellStyle name="Note 26 4 3" xfId="13593" xr:uid="{00000000-0005-0000-0000-000091A50000}"/>
    <cellStyle name="Note 26 4 3 2" xfId="35858" xr:uid="{00000000-0005-0000-0000-000092A50000}"/>
    <cellStyle name="Note 26 4 4" xfId="24766" xr:uid="{00000000-0005-0000-0000-000093A50000}"/>
    <cellStyle name="Note 26 5" xfId="5230" xr:uid="{00000000-0005-0000-0000-000094A50000}"/>
    <cellStyle name="Note 26 5 2" xfId="16327" xr:uid="{00000000-0005-0000-0000-000095A50000}"/>
    <cellStyle name="Note 26 5 2 2" xfId="38591" xr:uid="{00000000-0005-0000-0000-000096A50000}"/>
    <cellStyle name="Note 26 5 3" xfId="27499" xr:uid="{00000000-0005-0000-0000-000097A50000}"/>
    <cellStyle name="Note 26 6" xfId="11742" xr:uid="{00000000-0005-0000-0000-000098A50000}"/>
    <cellStyle name="Note 26 6 2" xfId="34008" xr:uid="{00000000-0005-0000-0000-000099A50000}"/>
    <cellStyle name="Note 26 7" xfId="22916" xr:uid="{00000000-0005-0000-0000-00009AA50000}"/>
    <cellStyle name="Note 27" xfId="641" xr:uid="{00000000-0005-0000-0000-00009BA50000}"/>
    <cellStyle name="Note 27 2" xfId="1578" xr:uid="{00000000-0005-0000-0000-00009CA50000}"/>
    <cellStyle name="Note 27 2 2" xfId="3394" xr:uid="{00000000-0005-0000-0000-00009DA50000}"/>
    <cellStyle name="Note 27 2 2 2" xfId="7977" xr:uid="{00000000-0005-0000-0000-00009EA50000}"/>
    <cellStyle name="Note 27 2 2 2 2" xfId="19074" xr:uid="{00000000-0005-0000-0000-00009FA50000}"/>
    <cellStyle name="Note 27 2 2 2 2 2" xfId="41338" xr:uid="{00000000-0005-0000-0000-0000A0A50000}"/>
    <cellStyle name="Note 27 2 2 2 3" xfId="30246" xr:uid="{00000000-0005-0000-0000-0000A1A50000}"/>
    <cellStyle name="Note 27 2 2 3" xfId="14491" xr:uid="{00000000-0005-0000-0000-0000A2A50000}"/>
    <cellStyle name="Note 27 2 2 3 2" xfId="36756" xr:uid="{00000000-0005-0000-0000-0000A3A50000}"/>
    <cellStyle name="Note 27 2 2 4" xfId="25664" xr:uid="{00000000-0005-0000-0000-0000A4A50000}"/>
    <cellStyle name="Note 27 2 3" xfId="6168" xr:uid="{00000000-0005-0000-0000-0000A5A50000}"/>
    <cellStyle name="Note 27 2 3 2" xfId="17265" xr:uid="{00000000-0005-0000-0000-0000A6A50000}"/>
    <cellStyle name="Note 27 2 3 2 2" xfId="39529" xr:uid="{00000000-0005-0000-0000-0000A7A50000}"/>
    <cellStyle name="Note 27 2 3 3" xfId="28437" xr:uid="{00000000-0005-0000-0000-0000A8A50000}"/>
    <cellStyle name="Note 27 2 4" xfId="12681" xr:uid="{00000000-0005-0000-0000-0000A9A50000}"/>
    <cellStyle name="Note 27 2 4 2" xfId="34946" xr:uid="{00000000-0005-0000-0000-0000AAA50000}"/>
    <cellStyle name="Note 27 2 5" xfId="23854" xr:uid="{00000000-0005-0000-0000-0000ABA50000}"/>
    <cellStyle name="Note 27 3" xfId="4318" xr:uid="{00000000-0005-0000-0000-0000ACA50000}"/>
    <cellStyle name="Note 27 3 2" xfId="8901" xr:uid="{00000000-0005-0000-0000-0000ADA50000}"/>
    <cellStyle name="Note 27 3 2 2" xfId="19998" xr:uid="{00000000-0005-0000-0000-0000AEA50000}"/>
    <cellStyle name="Note 27 3 2 2 2" xfId="42262" xr:uid="{00000000-0005-0000-0000-0000AFA50000}"/>
    <cellStyle name="Note 27 3 2 3" xfId="31170" xr:uid="{00000000-0005-0000-0000-0000B0A50000}"/>
    <cellStyle name="Note 27 3 3" xfId="15415" xr:uid="{00000000-0005-0000-0000-0000B1A50000}"/>
    <cellStyle name="Note 27 3 3 2" xfId="37680" xr:uid="{00000000-0005-0000-0000-0000B2A50000}"/>
    <cellStyle name="Note 27 3 4" xfId="26588" xr:uid="{00000000-0005-0000-0000-0000B3A50000}"/>
    <cellStyle name="Note 27 4" xfId="2509" xr:uid="{00000000-0005-0000-0000-0000B4A50000}"/>
    <cellStyle name="Note 27 4 2" xfId="7092" xr:uid="{00000000-0005-0000-0000-0000B5A50000}"/>
    <cellStyle name="Note 27 4 2 2" xfId="18189" xr:uid="{00000000-0005-0000-0000-0000B6A50000}"/>
    <cellStyle name="Note 27 4 2 2 2" xfId="40453" xr:uid="{00000000-0005-0000-0000-0000B7A50000}"/>
    <cellStyle name="Note 27 4 2 3" xfId="29361" xr:uid="{00000000-0005-0000-0000-0000B8A50000}"/>
    <cellStyle name="Note 27 4 3" xfId="13606" xr:uid="{00000000-0005-0000-0000-0000B9A50000}"/>
    <cellStyle name="Note 27 4 3 2" xfId="35871" xr:uid="{00000000-0005-0000-0000-0000BAA50000}"/>
    <cellStyle name="Note 27 4 4" xfId="24779" xr:uid="{00000000-0005-0000-0000-0000BBA50000}"/>
    <cellStyle name="Note 27 5" xfId="5243" xr:uid="{00000000-0005-0000-0000-0000BCA50000}"/>
    <cellStyle name="Note 27 5 2" xfId="16340" xr:uid="{00000000-0005-0000-0000-0000BDA50000}"/>
    <cellStyle name="Note 27 5 2 2" xfId="38604" xr:uid="{00000000-0005-0000-0000-0000BEA50000}"/>
    <cellStyle name="Note 27 5 3" xfId="27512" xr:uid="{00000000-0005-0000-0000-0000BFA50000}"/>
    <cellStyle name="Note 27 6" xfId="11755" xr:uid="{00000000-0005-0000-0000-0000C0A50000}"/>
    <cellStyle name="Note 27 6 2" xfId="34021" xr:uid="{00000000-0005-0000-0000-0000C1A50000}"/>
    <cellStyle name="Note 27 7" xfId="22929" xr:uid="{00000000-0005-0000-0000-0000C2A50000}"/>
    <cellStyle name="Note 28" xfId="654" xr:uid="{00000000-0005-0000-0000-0000C3A50000}"/>
    <cellStyle name="Note 28 2" xfId="1591" xr:uid="{00000000-0005-0000-0000-0000C4A50000}"/>
    <cellStyle name="Note 28 2 2" xfId="3407" xr:uid="{00000000-0005-0000-0000-0000C5A50000}"/>
    <cellStyle name="Note 28 2 2 2" xfId="7990" xr:uid="{00000000-0005-0000-0000-0000C6A50000}"/>
    <cellStyle name="Note 28 2 2 2 2" xfId="19087" xr:uid="{00000000-0005-0000-0000-0000C7A50000}"/>
    <cellStyle name="Note 28 2 2 2 2 2" xfId="41351" xr:uid="{00000000-0005-0000-0000-0000C8A50000}"/>
    <cellStyle name="Note 28 2 2 2 3" xfId="30259" xr:uid="{00000000-0005-0000-0000-0000C9A50000}"/>
    <cellStyle name="Note 28 2 2 3" xfId="14504" xr:uid="{00000000-0005-0000-0000-0000CAA50000}"/>
    <cellStyle name="Note 28 2 2 3 2" xfId="36769" xr:uid="{00000000-0005-0000-0000-0000CBA50000}"/>
    <cellStyle name="Note 28 2 2 4" xfId="25677" xr:uid="{00000000-0005-0000-0000-0000CCA50000}"/>
    <cellStyle name="Note 28 2 3" xfId="6181" xr:uid="{00000000-0005-0000-0000-0000CDA50000}"/>
    <cellStyle name="Note 28 2 3 2" xfId="17278" xr:uid="{00000000-0005-0000-0000-0000CEA50000}"/>
    <cellStyle name="Note 28 2 3 2 2" xfId="39542" xr:uid="{00000000-0005-0000-0000-0000CFA50000}"/>
    <cellStyle name="Note 28 2 3 3" xfId="28450" xr:uid="{00000000-0005-0000-0000-0000D0A50000}"/>
    <cellStyle name="Note 28 2 4" xfId="12694" xr:uid="{00000000-0005-0000-0000-0000D1A50000}"/>
    <cellStyle name="Note 28 2 4 2" xfId="34959" xr:uid="{00000000-0005-0000-0000-0000D2A50000}"/>
    <cellStyle name="Note 28 2 5" xfId="23867" xr:uid="{00000000-0005-0000-0000-0000D3A50000}"/>
    <cellStyle name="Note 28 3" xfId="4331" xr:uid="{00000000-0005-0000-0000-0000D4A50000}"/>
    <cellStyle name="Note 28 3 2" xfId="8914" xr:uid="{00000000-0005-0000-0000-0000D5A50000}"/>
    <cellStyle name="Note 28 3 2 2" xfId="20011" xr:uid="{00000000-0005-0000-0000-0000D6A50000}"/>
    <cellStyle name="Note 28 3 2 2 2" xfId="42275" xr:uid="{00000000-0005-0000-0000-0000D7A50000}"/>
    <cellStyle name="Note 28 3 2 3" xfId="31183" xr:uid="{00000000-0005-0000-0000-0000D8A50000}"/>
    <cellStyle name="Note 28 3 3" xfId="15428" xr:uid="{00000000-0005-0000-0000-0000D9A50000}"/>
    <cellStyle name="Note 28 3 3 2" xfId="37693" xr:uid="{00000000-0005-0000-0000-0000DAA50000}"/>
    <cellStyle name="Note 28 3 4" xfId="26601" xr:uid="{00000000-0005-0000-0000-0000DBA50000}"/>
    <cellStyle name="Note 28 4" xfId="2522" xr:uid="{00000000-0005-0000-0000-0000DCA50000}"/>
    <cellStyle name="Note 28 4 2" xfId="7105" xr:uid="{00000000-0005-0000-0000-0000DDA50000}"/>
    <cellStyle name="Note 28 4 2 2" xfId="18202" xr:uid="{00000000-0005-0000-0000-0000DEA50000}"/>
    <cellStyle name="Note 28 4 2 2 2" xfId="40466" xr:uid="{00000000-0005-0000-0000-0000DFA50000}"/>
    <cellStyle name="Note 28 4 2 3" xfId="29374" xr:uid="{00000000-0005-0000-0000-0000E0A50000}"/>
    <cellStyle name="Note 28 4 3" xfId="13619" xr:uid="{00000000-0005-0000-0000-0000E1A50000}"/>
    <cellStyle name="Note 28 4 3 2" xfId="35884" xr:uid="{00000000-0005-0000-0000-0000E2A50000}"/>
    <cellStyle name="Note 28 4 4" xfId="24792" xr:uid="{00000000-0005-0000-0000-0000E3A50000}"/>
    <cellStyle name="Note 28 5" xfId="5256" xr:uid="{00000000-0005-0000-0000-0000E4A50000}"/>
    <cellStyle name="Note 28 5 2" xfId="16353" xr:uid="{00000000-0005-0000-0000-0000E5A50000}"/>
    <cellStyle name="Note 28 5 2 2" xfId="38617" xr:uid="{00000000-0005-0000-0000-0000E6A50000}"/>
    <cellStyle name="Note 28 5 3" xfId="27525" xr:uid="{00000000-0005-0000-0000-0000E7A50000}"/>
    <cellStyle name="Note 28 6" xfId="11768" xr:uid="{00000000-0005-0000-0000-0000E8A50000}"/>
    <cellStyle name="Note 28 6 2" xfId="34034" xr:uid="{00000000-0005-0000-0000-0000E9A50000}"/>
    <cellStyle name="Note 28 7" xfId="22942" xr:uid="{00000000-0005-0000-0000-0000EAA50000}"/>
    <cellStyle name="Note 29" xfId="667" xr:uid="{00000000-0005-0000-0000-0000EBA50000}"/>
    <cellStyle name="Note 29 2" xfId="1604" xr:uid="{00000000-0005-0000-0000-0000ECA50000}"/>
    <cellStyle name="Note 29 2 2" xfId="3420" xr:uid="{00000000-0005-0000-0000-0000EDA50000}"/>
    <cellStyle name="Note 29 2 2 2" xfId="8003" xr:uid="{00000000-0005-0000-0000-0000EEA50000}"/>
    <cellStyle name="Note 29 2 2 2 2" xfId="19100" xr:uid="{00000000-0005-0000-0000-0000EFA50000}"/>
    <cellStyle name="Note 29 2 2 2 2 2" xfId="41364" xr:uid="{00000000-0005-0000-0000-0000F0A50000}"/>
    <cellStyle name="Note 29 2 2 2 3" xfId="30272" xr:uid="{00000000-0005-0000-0000-0000F1A50000}"/>
    <cellStyle name="Note 29 2 2 3" xfId="14517" xr:uid="{00000000-0005-0000-0000-0000F2A50000}"/>
    <cellStyle name="Note 29 2 2 3 2" xfId="36782" xr:uid="{00000000-0005-0000-0000-0000F3A50000}"/>
    <cellStyle name="Note 29 2 2 4" xfId="25690" xr:uid="{00000000-0005-0000-0000-0000F4A50000}"/>
    <cellStyle name="Note 29 2 3" xfId="6194" xr:uid="{00000000-0005-0000-0000-0000F5A50000}"/>
    <cellStyle name="Note 29 2 3 2" xfId="17291" xr:uid="{00000000-0005-0000-0000-0000F6A50000}"/>
    <cellStyle name="Note 29 2 3 2 2" xfId="39555" xr:uid="{00000000-0005-0000-0000-0000F7A50000}"/>
    <cellStyle name="Note 29 2 3 3" xfId="28463" xr:uid="{00000000-0005-0000-0000-0000F8A50000}"/>
    <cellStyle name="Note 29 2 4" xfId="12707" xr:uid="{00000000-0005-0000-0000-0000F9A50000}"/>
    <cellStyle name="Note 29 2 4 2" xfId="34972" xr:uid="{00000000-0005-0000-0000-0000FAA50000}"/>
    <cellStyle name="Note 29 2 5" xfId="23880" xr:uid="{00000000-0005-0000-0000-0000FBA50000}"/>
    <cellStyle name="Note 29 3" xfId="4344" xr:uid="{00000000-0005-0000-0000-0000FCA50000}"/>
    <cellStyle name="Note 29 3 2" xfId="8927" xr:uid="{00000000-0005-0000-0000-0000FDA50000}"/>
    <cellStyle name="Note 29 3 2 2" xfId="20024" xr:uid="{00000000-0005-0000-0000-0000FEA50000}"/>
    <cellStyle name="Note 29 3 2 2 2" xfId="42288" xr:uid="{00000000-0005-0000-0000-0000FFA50000}"/>
    <cellStyle name="Note 29 3 2 3" xfId="31196" xr:uid="{00000000-0005-0000-0000-000000A60000}"/>
    <cellStyle name="Note 29 3 3" xfId="15441" xr:uid="{00000000-0005-0000-0000-000001A60000}"/>
    <cellStyle name="Note 29 3 3 2" xfId="37706" xr:uid="{00000000-0005-0000-0000-000002A60000}"/>
    <cellStyle name="Note 29 3 4" xfId="26614" xr:uid="{00000000-0005-0000-0000-000003A60000}"/>
    <cellStyle name="Note 29 4" xfId="2535" xr:uid="{00000000-0005-0000-0000-000004A60000}"/>
    <cellStyle name="Note 29 4 2" xfId="7118" xr:uid="{00000000-0005-0000-0000-000005A60000}"/>
    <cellStyle name="Note 29 4 2 2" xfId="18215" xr:uid="{00000000-0005-0000-0000-000006A60000}"/>
    <cellStyle name="Note 29 4 2 2 2" xfId="40479" xr:uid="{00000000-0005-0000-0000-000007A60000}"/>
    <cellStyle name="Note 29 4 2 3" xfId="29387" xr:uid="{00000000-0005-0000-0000-000008A60000}"/>
    <cellStyle name="Note 29 4 3" xfId="13632" xr:uid="{00000000-0005-0000-0000-000009A60000}"/>
    <cellStyle name="Note 29 4 3 2" xfId="35897" xr:uid="{00000000-0005-0000-0000-00000AA60000}"/>
    <cellStyle name="Note 29 4 4" xfId="24805" xr:uid="{00000000-0005-0000-0000-00000BA60000}"/>
    <cellStyle name="Note 29 5" xfId="5269" xr:uid="{00000000-0005-0000-0000-00000CA60000}"/>
    <cellStyle name="Note 29 5 2" xfId="16366" xr:uid="{00000000-0005-0000-0000-00000DA60000}"/>
    <cellStyle name="Note 29 5 2 2" xfId="38630" xr:uid="{00000000-0005-0000-0000-00000EA60000}"/>
    <cellStyle name="Note 29 5 3" xfId="27538" xr:uid="{00000000-0005-0000-0000-00000FA60000}"/>
    <cellStyle name="Note 29 6" xfId="11781" xr:uid="{00000000-0005-0000-0000-000010A60000}"/>
    <cellStyle name="Note 29 6 2" xfId="34047" xr:uid="{00000000-0005-0000-0000-000011A60000}"/>
    <cellStyle name="Note 29 7" xfId="22955" xr:uid="{00000000-0005-0000-0000-000012A60000}"/>
    <cellStyle name="Note 3" xfId="51" xr:uid="{00000000-0005-0000-0000-000013A60000}"/>
    <cellStyle name="Note 3 2" xfId="281" xr:uid="{00000000-0005-0000-0000-000014A60000}"/>
    <cellStyle name="Note 3 2 2" xfId="3082" xr:uid="{00000000-0005-0000-0000-000015A60000}"/>
    <cellStyle name="Note 3 2 2 2" xfId="7665" xr:uid="{00000000-0005-0000-0000-000016A60000}"/>
    <cellStyle name="Note 3 2 2 2 2" xfId="18762" xr:uid="{00000000-0005-0000-0000-000017A60000}"/>
    <cellStyle name="Note 3 2 2 2 2 2" xfId="41026" xr:uid="{00000000-0005-0000-0000-000018A60000}"/>
    <cellStyle name="Note 3 2 2 2 3" xfId="29934" xr:uid="{00000000-0005-0000-0000-000019A60000}"/>
    <cellStyle name="Note 3 2 2 3" xfId="14179" xr:uid="{00000000-0005-0000-0000-00001AA60000}"/>
    <cellStyle name="Note 3 2 2 3 2" xfId="36444" xr:uid="{00000000-0005-0000-0000-00001BA60000}"/>
    <cellStyle name="Note 3 2 2 4" xfId="25352" xr:uid="{00000000-0005-0000-0000-00001CA60000}"/>
    <cellStyle name="Note 3 2 3" xfId="5856" xr:uid="{00000000-0005-0000-0000-00001DA60000}"/>
    <cellStyle name="Note 3 2 3 2" xfId="16953" xr:uid="{00000000-0005-0000-0000-00001EA60000}"/>
    <cellStyle name="Note 3 2 3 2 2" xfId="39217" xr:uid="{00000000-0005-0000-0000-00001FA60000}"/>
    <cellStyle name="Note 3 2 3 3" xfId="28125" xr:uid="{00000000-0005-0000-0000-000020A60000}"/>
    <cellStyle name="Note 3 2 4" xfId="1262" xr:uid="{00000000-0005-0000-0000-000021A60000}"/>
    <cellStyle name="Note 3 2 4 2" xfId="12369" xr:uid="{00000000-0005-0000-0000-000022A60000}"/>
    <cellStyle name="Note 3 2 4 2 2" xfId="34634" xr:uid="{00000000-0005-0000-0000-000023A60000}"/>
    <cellStyle name="Note 3 2 4 3" xfId="23542" xr:uid="{00000000-0005-0000-0000-000024A60000}"/>
    <cellStyle name="Note 3 2 5" xfId="11402" xr:uid="{00000000-0005-0000-0000-000025A60000}"/>
    <cellStyle name="Note 3 2 5 2" xfId="33668" xr:uid="{00000000-0005-0000-0000-000026A60000}"/>
    <cellStyle name="Note 3 2 6" xfId="22576" xr:uid="{00000000-0005-0000-0000-000027A60000}"/>
    <cellStyle name="Note 3 3" xfId="4006" xr:uid="{00000000-0005-0000-0000-000028A60000}"/>
    <cellStyle name="Note 3 3 2" xfId="8589" xr:uid="{00000000-0005-0000-0000-000029A60000}"/>
    <cellStyle name="Note 3 3 2 2" xfId="19686" xr:uid="{00000000-0005-0000-0000-00002AA60000}"/>
    <cellStyle name="Note 3 3 2 2 2" xfId="41950" xr:uid="{00000000-0005-0000-0000-00002BA60000}"/>
    <cellStyle name="Note 3 3 2 3" xfId="30858" xr:uid="{00000000-0005-0000-0000-00002CA60000}"/>
    <cellStyle name="Note 3 3 3" xfId="15103" xr:uid="{00000000-0005-0000-0000-00002DA60000}"/>
    <cellStyle name="Note 3 3 3 2" xfId="37368" xr:uid="{00000000-0005-0000-0000-00002EA60000}"/>
    <cellStyle name="Note 3 3 4" xfId="26276" xr:uid="{00000000-0005-0000-0000-00002FA60000}"/>
    <cellStyle name="Note 3 4" xfId="2197" xr:uid="{00000000-0005-0000-0000-000030A60000}"/>
    <cellStyle name="Note 3 4 2" xfId="6780" xr:uid="{00000000-0005-0000-0000-000031A60000}"/>
    <cellStyle name="Note 3 4 2 2" xfId="17877" xr:uid="{00000000-0005-0000-0000-000032A60000}"/>
    <cellStyle name="Note 3 4 2 2 2" xfId="40141" xr:uid="{00000000-0005-0000-0000-000033A60000}"/>
    <cellStyle name="Note 3 4 2 3" xfId="29049" xr:uid="{00000000-0005-0000-0000-000034A60000}"/>
    <cellStyle name="Note 3 4 3" xfId="13294" xr:uid="{00000000-0005-0000-0000-000035A60000}"/>
    <cellStyle name="Note 3 4 3 2" xfId="35559" xr:uid="{00000000-0005-0000-0000-000036A60000}"/>
    <cellStyle name="Note 3 4 4" xfId="24467" xr:uid="{00000000-0005-0000-0000-000037A60000}"/>
    <cellStyle name="Note 3 5" xfId="4931" xr:uid="{00000000-0005-0000-0000-000038A60000}"/>
    <cellStyle name="Note 3 5 2" xfId="16028" xr:uid="{00000000-0005-0000-0000-000039A60000}"/>
    <cellStyle name="Note 3 5 2 2" xfId="38292" xr:uid="{00000000-0005-0000-0000-00003AA60000}"/>
    <cellStyle name="Note 3 5 3" xfId="27200" xr:uid="{00000000-0005-0000-0000-00003BA60000}"/>
    <cellStyle name="Note 3 6" xfId="325" xr:uid="{00000000-0005-0000-0000-00003CA60000}"/>
    <cellStyle name="Note 3 6 2" xfId="11446" xr:uid="{00000000-0005-0000-0000-00003DA60000}"/>
    <cellStyle name="Note 3 6 2 2" xfId="33712" xr:uid="{00000000-0005-0000-0000-00003EA60000}"/>
    <cellStyle name="Note 3 6 3" xfId="22620" xr:uid="{00000000-0005-0000-0000-00003FA60000}"/>
    <cellStyle name="Note 3 7" xfId="11205" xr:uid="{00000000-0005-0000-0000-000040A60000}"/>
    <cellStyle name="Note 3 7 2" xfId="33472" xr:uid="{00000000-0005-0000-0000-000041A60000}"/>
    <cellStyle name="Note 3 8" xfId="22380" xr:uid="{00000000-0005-0000-0000-000042A60000}"/>
    <cellStyle name="Note 30" xfId="680" xr:uid="{00000000-0005-0000-0000-000043A60000}"/>
    <cellStyle name="Note 30 2" xfId="1617" xr:uid="{00000000-0005-0000-0000-000044A60000}"/>
    <cellStyle name="Note 30 2 2" xfId="3433" xr:uid="{00000000-0005-0000-0000-000045A60000}"/>
    <cellStyle name="Note 30 2 2 2" xfId="8016" xr:uid="{00000000-0005-0000-0000-000046A60000}"/>
    <cellStyle name="Note 30 2 2 2 2" xfId="19113" xr:uid="{00000000-0005-0000-0000-000047A60000}"/>
    <cellStyle name="Note 30 2 2 2 2 2" xfId="41377" xr:uid="{00000000-0005-0000-0000-000048A60000}"/>
    <cellStyle name="Note 30 2 2 2 3" xfId="30285" xr:uid="{00000000-0005-0000-0000-000049A60000}"/>
    <cellStyle name="Note 30 2 2 3" xfId="14530" xr:uid="{00000000-0005-0000-0000-00004AA60000}"/>
    <cellStyle name="Note 30 2 2 3 2" xfId="36795" xr:uid="{00000000-0005-0000-0000-00004BA60000}"/>
    <cellStyle name="Note 30 2 2 4" xfId="25703" xr:uid="{00000000-0005-0000-0000-00004CA60000}"/>
    <cellStyle name="Note 30 2 3" xfId="6207" xr:uid="{00000000-0005-0000-0000-00004DA60000}"/>
    <cellStyle name="Note 30 2 3 2" xfId="17304" xr:uid="{00000000-0005-0000-0000-00004EA60000}"/>
    <cellStyle name="Note 30 2 3 2 2" xfId="39568" xr:uid="{00000000-0005-0000-0000-00004FA60000}"/>
    <cellStyle name="Note 30 2 3 3" xfId="28476" xr:uid="{00000000-0005-0000-0000-000050A60000}"/>
    <cellStyle name="Note 30 2 4" xfId="12720" xr:uid="{00000000-0005-0000-0000-000051A60000}"/>
    <cellStyle name="Note 30 2 4 2" xfId="34985" xr:uid="{00000000-0005-0000-0000-000052A60000}"/>
    <cellStyle name="Note 30 2 5" xfId="23893" xr:uid="{00000000-0005-0000-0000-000053A60000}"/>
    <cellStyle name="Note 30 3" xfId="4357" xr:uid="{00000000-0005-0000-0000-000054A60000}"/>
    <cellStyle name="Note 30 3 2" xfId="8940" xr:uid="{00000000-0005-0000-0000-000055A60000}"/>
    <cellStyle name="Note 30 3 2 2" xfId="20037" xr:uid="{00000000-0005-0000-0000-000056A60000}"/>
    <cellStyle name="Note 30 3 2 2 2" xfId="42301" xr:uid="{00000000-0005-0000-0000-000057A60000}"/>
    <cellStyle name="Note 30 3 2 3" xfId="31209" xr:uid="{00000000-0005-0000-0000-000058A60000}"/>
    <cellStyle name="Note 30 3 3" xfId="15454" xr:uid="{00000000-0005-0000-0000-000059A60000}"/>
    <cellStyle name="Note 30 3 3 2" xfId="37719" xr:uid="{00000000-0005-0000-0000-00005AA60000}"/>
    <cellStyle name="Note 30 3 4" xfId="26627" xr:uid="{00000000-0005-0000-0000-00005BA60000}"/>
    <cellStyle name="Note 30 4" xfId="2548" xr:uid="{00000000-0005-0000-0000-00005CA60000}"/>
    <cellStyle name="Note 30 4 2" xfId="7131" xr:uid="{00000000-0005-0000-0000-00005DA60000}"/>
    <cellStyle name="Note 30 4 2 2" xfId="18228" xr:uid="{00000000-0005-0000-0000-00005EA60000}"/>
    <cellStyle name="Note 30 4 2 2 2" xfId="40492" xr:uid="{00000000-0005-0000-0000-00005FA60000}"/>
    <cellStyle name="Note 30 4 2 3" xfId="29400" xr:uid="{00000000-0005-0000-0000-000060A60000}"/>
    <cellStyle name="Note 30 4 3" xfId="13645" xr:uid="{00000000-0005-0000-0000-000061A60000}"/>
    <cellStyle name="Note 30 4 3 2" xfId="35910" xr:uid="{00000000-0005-0000-0000-000062A60000}"/>
    <cellStyle name="Note 30 4 4" xfId="24818" xr:uid="{00000000-0005-0000-0000-000063A60000}"/>
    <cellStyle name="Note 30 5" xfId="5282" xr:uid="{00000000-0005-0000-0000-000064A60000}"/>
    <cellStyle name="Note 30 5 2" xfId="16379" xr:uid="{00000000-0005-0000-0000-000065A60000}"/>
    <cellStyle name="Note 30 5 2 2" xfId="38643" xr:uid="{00000000-0005-0000-0000-000066A60000}"/>
    <cellStyle name="Note 30 5 3" xfId="27551" xr:uid="{00000000-0005-0000-0000-000067A60000}"/>
    <cellStyle name="Note 30 6" xfId="11794" xr:uid="{00000000-0005-0000-0000-000068A60000}"/>
    <cellStyle name="Note 30 6 2" xfId="34060" xr:uid="{00000000-0005-0000-0000-000069A60000}"/>
    <cellStyle name="Note 30 7" xfId="22968" xr:uid="{00000000-0005-0000-0000-00006AA60000}"/>
    <cellStyle name="Note 31" xfId="693" xr:uid="{00000000-0005-0000-0000-00006BA60000}"/>
    <cellStyle name="Note 31 2" xfId="1630" xr:uid="{00000000-0005-0000-0000-00006CA60000}"/>
    <cellStyle name="Note 31 2 2" xfId="3446" xr:uid="{00000000-0005-0000-0000-00006DA60000}"/>
    <cellStyle name="Note 31 2 2 2" xfId="8029" xr:uid="{00000000-0005-0000-0000-00006EA60000}"/>
    <cellStyle name="Note 31 2 2 2 2" xfId="19126" xr:uid="{00000000-0005-0000-0000-00006FA60000}"/>
    <cellStyle name="Note 31 2 2 2 2 2" xfId="41390" xr:uid="{00000000-0005-0000-0000-000070A60000}"/>
    <cellStyle name="Note 31 2 2 2 3" xfId="30298" xr:uid="{00000000-0005-0000-0000-000071A60000}"/>
    <cellStyle name="Note 31 2 2 3" xfId="14543" xr:uid="{00000000-0005-0000-0000-000072A60000}"/>
    <cellStyle name="Note 31 2 2 3 2" xfId="36808" xr:uid="{00000000-0005-0000-0000-000073A60000}"/>
    <cellStyle name="Note 31 2 2 4" xfId="25716" xr:uid="{00000000-0005-0000-0000-000074A60000}"/>
    <cellStyle name="Note 31 2 3" xfId="6220" xr:uid="{00000000-0005-0000-0000-000075A60000}"/>
    <cellStyle name="Note 31 2 3 2" xfId="17317" xr:uid="{00000000-0005-0000-0000-000076A60000}"/>
    <cellStyle name="Note 31 2 3 2 2" xfId="39581" xr:uid="{00000000-0005-0000-0000-000077A60000}"/>
    <cellStyle name="Note 31 2 3 3" xfId="28489" xr:uid="{00000000-0005-0000-0000-000078A60000}"/>
    <cellStyle name="Note 31 2 4" xfId="12733" xr:uid="{00000000-0005-0000-0000-000079A60000}"/>
    <cellStyle name="Note 31 2 4 2" xfId="34998" xr:uid="{00000000-0005-0000-0000-00007AA60000}"/>
    <cellStyle name="Note 31 2 5" xfId="23906" xr:uid="{00000000-0005-0000-0000-00007BA60000}"/>
    <cellStyle name="Note 31 3" xfId="4370" xr:uid="{00000000-0005-0000-0000-00007CA60000}"/>
    <cellStyle name="Note 31 3 2" xfId="8953" xr:uid="{00000000-0005-0000-0000-00007DA60000}"/>
    <cellStyle name="Note 31 3 2 2" xfId="20050" xr:uid="{00000000-0005-0000-0000-00007EA60000}"/>
    <cellStyle name="Note 31 3 2 2 2" xfId="42314" xr:uid="{00000000-0005-0000-0000-00007FA60000}"/>
    <cellStyle name="Note 31 3 2 3" xfId="31222" xr:uid="{00000000-0005-0000-0000-000080A60000}"/>
    <cellStyle name="Note 31 3 3" xfId="15467" xr:uid="{00000000-0005-0000-0000-000081A60000}"/>
    <cellStyle name="Note 31 3 3 2" xfId="37732" xr:uid="{00000000-0005-0000-0000-000082A60000}"/>
    <cellStyle name="Note 31 3 4" xfId="26640" xr:uid="{00000000-0005-0000-0000-000083A60000}"/>
    <cellStyle name="Note 31 4" xfId="2561" xr:uid="{00000000-0005-0000-0000-000084A60000}"/>
    <cellStyle name="Note 31 4 2" xfId="7144" xr:uid="{00000000-0005-0000-0000-000085A60000}"/>
    <cellStyle name="Note 31 4 2 2" xfId="18241" xr:uid="{00000000-0005-0000-0000-000086A60000}"/>
    <cellStyle name="Note 31 4 2 2 2" xfId="40505" xr:uid="{00000000-0005-0000-0000-000087A60000}"/>
    <cellStyle name="Note 31 4 2 3" xfId="29413" xr:uid="{00000000-0005-0000-0000-000088A60000}"/>
    <cellStyle name="Note 31 4 3" xfId="13658" xr:uid="{00000000-0005-0000-0000-000089A60000}"/>
    <cellStyle name="Note 31 4 3 2" xfId="35923" xr:uid="{00000000-0005-0000-0000-00008AA60000}"/>
    <cellStyle name="Note 31 4 4" xfId="24831" xr:uid="{00000000-0005-0000-0000-00008BA60000}"/>
    <cellStyle name="Note 31 5" xfId="5295" xr:uid="{00000000-0005-0000-0000-00008CA60000}"/>
    <cellStyle name="Note 31 5 2" xfId="16392" xr:uid="{00000000-0005-0000-0000-00008DA60000}"/>
    <cellStyle name="Note 31 5 2 2" xfId="38656" xr:uid="{00000000-0005-0000-0000-00008EA60000}"/>
    <cellStyle name="Note 31 5 3" xfId="27564" xr:uid="{00000000-0005-0000-0000-00008FA60000}"/>
    <cellStyle name="Note 31 6" xfId="11807" xr:uid="{00000000-0005-0000-0000-000090A60000}"/>
    <cellStyle name="Note 31 6 2" xfId="34073" xr:uid="{00000000-0005-0000-0000-000091A60000}"/>
    <cellStyle name="Note 31 7" xfId="22981" xr:uid="{00000000-0005-0000-0000-000092A60000}"/>
    <cellStyle name="Note 32" xfId="706" xr:uid="{00000000-0005-0000-0000-000093A60000}"/>
    <cellStyle name="Note 32 2" xfId="1643" xr:uid="{00000000-0005-0000-0000-000094A60000}"/>
    <cellStyle name="Note 32 2 2" xfId="3459" xr:uid="{00000000-0005-0000-0000-000095A60000}"/>
    <cellStyle name="Note 32 2 2 2" xfId="8042" xr:uid="{00000000-0005-0000-0000-000096A60000}"/>
    <cellStyle name="Note 32 2 2 2 2" xfId="19139" xr:uid="{00000000-0005-0000-0000-000097A60000}"/>
    <cellStyle name="Note 32 2 2 2 2 2" xfId="41403" xr:uid="{00000000-0005-0000-0000-000098A60000}"/>
    <cellStyle name="Note 32 2 2 2 3" xfId="30311" xr:uid="{00000000-0005-0000-0000-000099A60000}"/>
    <cellStyle name="Note 32 2 2 3" xfId="14556" xr:uid="{00000000-0005-0000-0000-00009AA60000}"/>
    <cellStyle name="Note 32 2 2 3 2" xfId="36821" xr:uid="{00000000-0005-0000-0000-00009BA60000}"/>
    <cellStyle name="Note 32 2 2 4" xfId="25729" xr:uid="{00000000-0005-0000-0000-00009CA60000}"/>
    <cellStyle name="Note 32 2 3" xfId="6233" xr:uid="{00000000-0005-0000-0000-00009DA60000}"/>
    <cellStyle name="Note 32 2 3 2" xfId="17330" xr:uid="{00000000-0005-0000-0000-00009EA60000}"/>
    <cellStyle name="Note 32 2 3 2 2" xfId="39594" xr:uid="{00000000-0005-0000-0000-00009FA60000}"/>
    <cellStyle name="Note 32 2 3 3" xfId="28502" xr:uid="{00000000-0005-0000-0000-0000A0A60000}"/>
    <cellStyle name="Note 32 2 4" xfId="12746" xr:uid="{00000000-0005-0000-0000-0000A1A60000}"/>
    <cellStyle name="Note 32 2 4 2" xfId="35011" xr:uid="{00000000-0005-0000-0000-0000A2A60000}"/>
    <cellStyle name="Note 32 2 5" xfId="23919" xr:uid="{00000000-0005-0000-0000-0000A3A60000}"/>
    <cellStyle name="Note 32 3" xfId="4383" xr:uid="{00000000-0005-0000-0000-0000A4A60000}"/>
    <cellStyle name="Note 32 3 2" xfId="8966" xr:uid="{00000000-0005-0000-0000-0000A5A60000}"/>
    <cellStyle name="Note 32 3 2 2" xfId="20063" xr:uid="{00000000-0005-0000-0000-0000A6A60000}"/>
    <cellStyle name="Note 32 3 2 2 2" xfId="42327" xr:uid="{00000000-0005-0000-0000-0000A7A60000}"/>
    <cellStyle name="Note 32 3 2 3" xfId="31235" xr:uid="{00000000-0005-0000-0000-0000A8A60000}"/>
    <cellStyle name="Note 32 3 3" xfId="15480" xr:uid="{00000000-0005-0000-0000-0000A9A60000}"/>
    <cellStyle name="Note 32 3 3 2" xfId="37745" xr:uid="{00000000-0005-0000-0000-0000AAA60000}"/>
    <cellStyle name="Note 32 3 4" xfId="26653" xr:uid="{00000000-0005-0000-0000-0000ABA60000}"/>
    <cellStyle name="Note 32 4" xfId="2574" xr:uid="{00000000-0005-0000-0000-0000ACA60000}"/>
    <cellStyle name="Note 32 4 2" xfId="7157" xr:uid="{00000000-0005-0000-0000-0000ADA60000}"/>
    <cellStyle name="Note 32 4 2 2" xfId="18254" xr:uid="{00000000-0005-0000-0000-0000AEA60000}"/>
    <cellStyle name="Note 32 4 2 2 2" xfId="40518" xr:uid="{00000000-0005-0000-0000-0000AFA60000}"/>
    <cellStyle name="Note 32 4 2 3" xfId="29426" xr:uid="{00000000-0005-0000-0000-0000B0A60000}"/>
    <cellStyle name="Note 32 4 3" xfId="13671" xr:uid="{00000000-0005-0000-0000-0000B1A60000}"/>
    <cellStyle name="Note 32 4 3 2" xfId="35936" xr:uid="{00000000-0005-0000-0000-0000B2A60000}"/>
    <cellStyle name="Note 32 4 4" xfId="24844" xr:uid="{00000000-0005-0000-0000-0000B3A60000}"/>
    <cellStyle name="Note 32 5" xfId="5308" xr:uid="{00000000-0005-0000-0000-0000B4A60000}"/>
    <cellStyle name="Note 32 5 2" xfId="16405" xr:uid="{00000000-0005-0000-0000-0000B5A60000}"/>
    <cellStyle name="Note 32 5 2 2" xfId="38669" xr:uid="{00000000-0005-0000-0000-0000B6A60000}"/>
    <cellStyle name="Note 32 5 3" xfId="27577" xr:uid="{00000000-0005-0000-0000-0000B7A60000}"/>
    <cellStyle name="Note 32 6" xfId="11820" xr:uid="{00000000-0005-0000-0000-0000B8A60000}"/>
    <cellStyle name="Note 32 6 2" xfId="34086" xr:uid="{00000000-0005-0000-0000-0000B9A60000}"/>
    <cellStyle name="Note 32 7" xfId="22994" xr:uid="{00000000-0005-0000-0000-0000BAA60000}"/>
    <cellStyle name="Note 33" xfId="719" xr:uid="{00000000-0005-0000-0000-0000BBA60000}"/>
    <cellStyle name="Note 33 2" xfId="1656" xr:uid="{00000000-0005-0000-0000-0000BCA60000}"/>
    <cellStyle name="Note 33 2 2" xfId="3472" xr:uid="{00000000-0005-0000-0000-0000BDA60000}"/>
    <cellStyle name="Note 33 2 2 2" xfId="8055" xr:uid="{00000000-0005-0000-0000-0000BEA60000}"/>
    <cellStyle name="Note 33 2 2 2 2" xfId="19152" xr:uid="{00000000-0005-0000-0000-0000BFA60000}"/>
    <cellStyle name="Note 33 2 2 2 2 2" xfId="41416" xr:uid="{00000000-0005-0000-0000-0000C0A60000}"/>
    <cellStyle name="Note 33 2 2 2 3" xfId="30324" xr:uid="{00000000-0005-0000-0000-0000C1A60000}"/>
    <cellStyle name="Note 33 2 2 3" xfId="14569" xr:uid="{00000000-0005-0000-0000-0000C2A60000}"/>
    <cellStyle name="Note 33 2 2 3 2" xfId="36834" xr:uid="{00000000-0005-0000-0000-0000C3A60000}"/>
    <cellStyle name="Note 33 2 2 4" xfId="25742" xr:uid="{00000000-0005-0000-0000-0000C4A60000}"/>
    <cellStyle name="Note 33 2 3" xfId="6246" xr:uid="{00000000-0005-0000-0000-0000C5A60000}"/>
    <cellStyle name="Note 33 2 3 2" xfId="17343" xr:uid="{00000000-0005-0000-0000-0000C6A60000}"/>
    <cellStyle name="Note 33 2 3 2 2" xfId="39607" xr:uid="{00000000-0005-0000-0000-0000C7A60000}"/>
    <cellStyle name="Note 33 2 3 3" xfId="28515" xr:uid="{00000000-0005-0000-0000-0000C8A60000}"/>
    <cellStyle name="Note 33 2 4" xfId="12759" xr:uid="{00000000-0005-0000-0000-0000C9A60000}"/>
    <cellStyle name="Note 33 2 4 2" xfId="35024" xr:uid="{00000000-0005-0000-0000-0000CAA60000}"/>
    <cellStyle name="Note 33 2 5" xfId="23932" xr:uid="{00000000-0005-0000-0000-0000CBA60000}"/>
    <cellStyle name="Note 33 3" xfId="4396" xr:uid="{00000000-0005-0000-0000-0000CCA60000}"/>
    <cellStyle name="Note 33 3 2" xfId="8979" xr:uid="{00000000-0005-0000-0000-0000CDA60000}"/>
    <cellStyle name="Note 33 3 2 2" xfId="20076" xr:uid="{00000000-0005-0000-0000-0000CEA60000}"/>
    <cellStyle name="Note 33 3 2 2 2" xfId="42340" xr:uid="{00000000-0005-0000-0000-0000CFA60000}"/>
    <cellStyle name="Note 33 3 2 3" xfId="31248" xr:uid="{00000000-0005-0000-0000-0000D0A60000}"/>
    <cellStyle name="Note 33 3 3" xfId="15493" xr:uid="{00000000-0005-0000-0000-0000D1A60000}"/>
    <cellStyle name="Note 33 3 3 2" xfId="37758" xr:uid="{00000000-0005-0000-0000-0000D2A60000}"/>
    <cellStyle name="Note 33 3 4" xfId="26666" xr:uid="{00000000-0005-0000-0000-0000D3A60000}"/>
    <cellStyle name="Note 33 4" xfId="2587" xr:uid="{00000000-0005-0000-0000-0000D4A60000}"/>
    <cellStyle name="Note 33 4 2" xfId="7170" xr:uid="{00000000-0005-0000-0000-0000D5A60000}"/>
    <cellStyle name="Note 33 4 2 2" xfId="18267" xr:uid="{00000000-0005-0000-0000-0000D6A60000}"/>
    <cellStyle name="Note 33 4 2 2 2" xfId="40531" xr:uid="{00000000-0005-0000-0000-0000D7A60000}"/>
    <cellStyle name="Note 33 4 2 3" xfId="29439" xr:uid="{00000000-0005-0000-0000-0000D8A60000}"/>
    <cellStyle name="Note 33 4 3" xfId="13684" xr:uid="{00000000-0005-0000-0000-0000D9A60000}"/>
    <cellStyle name="Note 33 4 3 2" xfId="35949" xr:uid="{00000000-0005-0000-0000-0000DAA60000}"/>
    <cellStyle name="Note 33 4 4" xfId="24857" xr:uid="{00000000-0005-0000-0000-0000DBA60000}"/>
    <cellStyle name="Note 33 5" xfId="5321" xr:uid="{00000000-0005-0000-0000-0000DCA60000}"/>
    <cellStyle name="Note 33 5 2" xfId="16418" xr:uid="{00000000-0005-0000-0000-0000DDA60000}"/>
    <cellStyle name="Note 33 5 2 2" xfId="38682" xr:uid="{00000000-0005-0000-0000-0000DEA60000}"/>
    <cellStyle name="Note 33 5 3" xfId="27590" xr:uid="{00000000-0005-0000-0000-0000DFA60000}"/>
    <cellStyle name="Note 33 6" xfId="11833" xr:uid="{00000000-0005-0000-0000-0000E0A60000}"/>
    <cellStyle name="Note 33 6 2" xfId="34099" xr:uid="{00000000-0005-0000-0000-0000E1A60000}"/>
    <cellStyle name="Note 33 7" xfId="23007" xr:uid="{00000000-0005-0000-0000-0000E2A60000}"/>
    <cellStyle name="Note 34" xfId="733" xr:uid="{00000000-0005-0000-0000-0000E3A60000}"/>
    <cellStyle name="Note 34 2" xfId="1670" xr:uid="{00000000-0005-0000-0000-0000E4A60000}"/>
    <cellStyle name="Note 34 2 2" xfId="3485" xr:uid="{00000000-0005-0000-0000-0000E5A60000}"/>
    <cellStyle name="Note 34 2 2 2" xfId="8068" xr:uid="{00000000-0005-0000-0000-0000E6A60000}"/>
    <cellStyle name="Note 34 2 2 2 2" xfId="19165" xr:uid="{00000000-0005-0000-0000-0000E7A60000}"/>
    <cellStyle name="Note 34 2 2 2 2 2" xfId="41429" xr:uid="{00000000-0005-0000-0000-0000E8A60000}"/>
    <cellStyle name="Note 34 2 2 2 3" xfId="30337" xr:uid="{00000000-0005-0000-0000-0000E9A60000}"/>
    <cellStyle name="Note 34 2 2 3" xfId="14582" xr:uid="{00000000-0005-0000-0000-0000EAA60000}"/>
    <cellStyle name="Note 34 2 2 3 2" xfId="36847" xr:uid="{00000000-0005-0000-0000-0000EBA60000}"/>
    <cellStyle name="Note 34 2 2 4" xfId="25755" xr:uid="{00000000-0005-0000-0000-0000ECA60000}"/>
    <cellStyle name="Note 34 2 3" xfId="6259" xr:uid="{00000000-0005-0000-0000-0000EDA60000}"/>
    <cellStyle name="Note 34 2 3 2" xfId="17356" xr:uid="{00000000-0005-0000-0000-0000EEA60000}"/>
    <cellStyle name="Note 34 2 3 2 2" xfId="39620" xr:uid="{00000000-0005-0000-0000-0000EFA60000}"/>
    <cellStyle name="Note 34 2 3 3" xfId="28528" xr:uid="{00000000-0005-0000-0000-0000F0A60000}"/>
    <cellStyle name="Note 34 2 4" xfId="12772" xr:uid="{00000000-0005-0000-0000-0000F1A60000}"/>
    <cellStyle name="Note 34 2 4 2" xfId="35037" xr:uid="{00000000-0005-0000-0000-0000F2A60000}"/>
    <cellStyle name="Note 34 2 5" xfId="23945" xr:uid="{00000000-0005-0000-0000-0000F3A60000}"/>
    <cellStyle name="Note 34 3" xfId="4409" xr:uid="{00000000-0005-0000-0000-0000F4A60000}"/>
    <cellStyle name="Note 34 3 2" xfId="8992" xr:uid="{00000000-0005-0000-0000-0000F5A60000}"/>
    <cellStyle name="Note 34 3 2 2" xfId="20089" xr:uid="{00000000-0005-0000-0000-0000F6A60000}"/>
    <cellStyle name="Note 34 3 2 2 2" xfId="42353" xr:uid="{00000000-0005-0000-0000-0000F7A60000}"/>
    <cellStyle name="Note 34 3 2 3" xfId="31261" xr:uid="{00000000-0005-0000-0000-0000F8A60000}"/>
    <cellStyle name="Note 34 3 3" xfId="15506" xr:uid="{00000000-0005-0000-0000-0000F9A60000}"/>
    <cellStyle name="Note 34 3 3 2" xfId="37771" xr:uid="{00000000-0005-0000-0000-0000FAA60000}"/>
    <cellStyle name="Note 34 3 4" xfId="26679" xr:uid="{00000000-0005-0000-0000-0000FBA60000}"/>
    <cellStyle name="Note 34 4" xfId="2600" xr:uid="{00000000-0005-0000-0000-0000FCA60000}"/>
    <cellStyle name="Note 34 4 2" xfId="7183" xr:uid="{00000000-0005-0000-0000-0000FDA60000}"/>
    <cellStyle name="Note 34 4 2 2" xfId="18280" xr:uid="{00000000-0005-0000-0000-0000FEA60000}"/>
    <cellStyle name="Note 34 4 2 2 2" xfId="40544" xr:uid="{00000000-0005-0000-0000-0000FFA60000}"/>
    <cellStyle name="Note 34 4 2 3" xfId="29452" xr:uid="{00000000-0005-0000-0000-000000A70000}"/>
    <cellStyle name="Note 34 4 3" xfId="13697" xr:uid="{00000000-0005-0000-0000-000001A70000}"/>
    <cellStyle name="Note 34 4 3 2" xfId="35962" xr:uid="{00000000-0005-0000-0000-000002A70000}"/>
    <cellStyle name="Note 34 4 4" xfId="24870" xr:uid="{00000000-0005-0000-0000-000003A70000}"/>
    <cellStyle name="Note 34 5" xfId="5334" xr:uid="{00000000-0005-0000-0000-000004A70000}"/>
    <cellStyle name="Note 34 5 2" xfId="16431" xr:uid="{00000000-0005-0000-0000-000005A70000}"/>
    <cellStyle name="Note 34 5 2 2" xfId="38695" xr:uid="{00000000-0005-0000-0000-000006A70000}"/>
    <cellStyle name="Note 34 5 3" xfId="27603" xr:uid="{00000000-0005-0000-0000-000007A70000}"/>
    <cellStyle name="Note 34 6" xfId="11846" xr:uid="{00000000-0005-0000-0000-000008A70000}"/>
    <cellStyle name="Note 34 6 2" xfId="34112" xr:uid="{00000000-0005-0000-0000-000009A70000}"/>
    <cellStyle name="Note 34 7" xfId="23020" xr:uid="{00000000-0005-0000-0000-00000AA70000}"/>
    <cellStyle name="Note 35" xfId="746" xr:uid="{00000000-0005-0000-0000-00000BA70000}"/>
    <cellStyle name="Note 35 2" xfId="1683" xr:uid="{00000000-0005-0000-0000-00000CA70000}"/>
    <cellStyle name="Note 35 2 2" xfId="3498" xr:uid="{00000000-0005-0000-0000-00000DA70000}"/>
    <cellStyle name="Note 35 2 2 2" xfId="8081" xr:uid="{00000000-0005-0000-0000-00000EA70000}"/>
    <cellStyle name="Note 35 2 2 2 2" xfId="19178" xr:uid="{00000000-0005-0000-0000-00000FA70000}"/>
    <cellStyle name="Note 35 2 2 2 2 2" xfId="41442" xr:uid="{00000000-0005-0000-0000-000010A70000}"/>
    <cellStyle name="Note 35 2 2 2 3" xfId="30350" xr:uid="{00000000-0005-0000-0000-000011A70000}"/>
    <cellStyle name="Note 35 2 2 3" xfId="14595" xr:uid="{00000000-0005-0000-0000-000012A70000}"/>
    <cellStyle name="Note 35 2 2 3 2" xfId="36860" xr:uid="{00000000-0005-0000-0000-000013A70000}"/>
    <cellStyle name="Note 35 2 2 4" xfId="25768" xr:uid="{00000000-0005-0000-0000-000014A70000}"/>
    <cellStyle name="Note 35 2 3" xfId="6272" xr:uid="{00000000-0005-0000-0000-000015A70000}"/>
    <cellStyle name="Note 35 2 3 2" xfId="17369" xr:uid="{00000000-0005-0000-0000-000016A70000}"/>
    <cellStyle name="Note 35 2 3 2 2" xfId="39633" xr:uid="{00000000-0005-0000-0000-000017A70000}"/>
    <cellStyle name="Note 35 2 3 3" xfId="28541" xr:uid="{00000000-0005-0000-0000-000018A70000}"/>
    <cellStyle name="Note 35 2 4" xfId="12785" xr:uid="{00000000-0005-0000-0000-000019A70000}"/>
    <cellStyle name="Note 35 2 4 2" xfId="35050" xr:uid="{00000000-0005-0000-0000-00001AA70000}"/>
    <cellStyle name="Note 35 2 5" xfId="23958" xr:uid="{00000000-0005-0000-0000-00001BA70000}"/>
    <cellStyle name="Note 35 3" xfId="4422" xr:uid="{00000000-0005-0000-0000-00001CA70000}"/>
    <cellStyle name="Note 35 3 2" xfId="9005" xr:uid="{00000000-0005-0000-0000-00001DA70000}"/>
    <cellStyle name="Note 35 3 2 2" xfId="20102" xr:uid="{00000000-0005-0000-0000-00001EA70000}"/>
    <cellStyle name="Note 35 3 2 2 2" xfId="42366" xr:uid="{00000000-0005-0000-0000-00001FA70000}"/>
    <cellStyle name="Note 35 3 2 3" xfId="31274" xr:uid="{00000000-0005-0000-0000-000020A70000}"/>
    <cellStyle name="Note 35 3 3" xfId="15519" xr:uid="{00000000-0005-0000-0000-000021A70000}"/>
    <cellStyle name="Note 35 3 3 2" xfId="37784" xr:uid="{00000000-0005-0000-0000-000022A70000}"/>
    <cellStyle name="Note 35 3 4" xfId="26692" xr:uid="{00000000-0005-0000-0000-000023A70000}"/>
    <cellStyle name="Note 35 4" xfId="2613" xr:uid="{00000000-0005-0000-0000-000024A70000}"/>
    <cellStyle name="Note 35 4 2" xfId="7196" xr:uid="{00000000-0005-0000-0000-000025A70000}"/>
    <cellStyle name="Note 35 4 2 2" xfId="18293" xr:uid="{00000000-0005-0000-0000-000026A70000}"/>
    <cellStyle name="Note 35 4 2 2 2" xfId="40557" xr:uid="{00000000-0005-0000-0000-000027A70000}"/>
    <cellStyle name="Note 35 4 2 3" xfId="29465" xr:uid="{00000000-0005-0000-0000-000028A70000}"/>
    <cellStyle name="Note 35 4 3" xfId="13710" xr:uid="{00000000-0005-0000-0000-000029A70000}"/>
    <cellStyle name="Note 35 4 3 2" xfId="35975" xr:uid="{00000000-0005-0000-0000-00002AA70000}"/>
    <cellStyle name="Note 35 4 4" xfId="24883" xr:uid="{00000000-0005-0000-0000-00002BA70000}"/>
    <cellStyle name="Note 35 5" xfId="5347" xr:uid="{00000000-0005-0000-0000-00002CA70000}"/>
    <cellStyle name="Note 35 5 2" xfId="16444" xr:uid="{00000000-0005-0000-0000-00002DA70000}"/>
    <cellStyle name="Note 35 5 2 2" xfId="38708" xr:uid="{00000000-0005-0000-0000-00002EA70000}"/>
    <cellStyle name="Note 35 5 3" xfId="27616" xr:uid="{00000000-0005-0000-0000-00002FA70000}"/>
    <cellStyle name="Note 35 6" xfId="11859" xr:uid="{00000000-0005-0000-0000-000030A70000}"/>
    <cellStyle name="Note 35 6 2" xfId="34125" xr:uid="{00000000-0005-0000-0000-000031A70000}"/>
    <cellStyle name="Note 35 7" xfId="23033" xr:uid="{00000000-0005-0000-0000-000032A70000}"/>
    <cellStyle name="Note 36" xfId="759" xr:uid="{00000000-0005-0000-0000-000033A70000}"/>
    <cellStyle name="Note 36 2" xfId="1696" xr:uid="{00000000-0005-0000-0000-000034A70000}"/>
    <cellStyle name="Note 36 2 2" xfId="3511" xr:uid="{00000000-0005-0000-0000-000035A70000}"/>
    <cellStyle name="Note 36 2 2 2" xfId="8094" xr:uid="{00000000-0005-0000-0000-000036A70000}"/>
    <cellStyle name="Note 36 2 2 2 2" xfId="19191" xr:uid="{00000000-0005-0000-0000-000037A70000}"/>
    <cellStyle name="Note 36 2 2 2 2 2" xfId="41455" xr:uid="{00000000-0005-0000-0000-000038A70000}"/>
    <cellStyle name="Note 36 2 2 2 3" xfId="30363" xr:uid="{00000000-0005-0000-0000-000039A70000}"/>
    <cellStyle name="Note 36 2 2 3" xfId="14608" xr:uid="{00000000-0005-0000-0000-00003AA70000}"/>
    <cellStyle name="Note 36 2 2 3 2" xfId="36873" xr:uid="{00000000-0005-0000-0000-00003BA70000}"/>
    <cellStyle name="Note 36 2 2 4" xfId="25781" xr:uid="{00000000-0005-0000-0000-00003CA70000}"/>
    <cellStyle name="Note 36 2 3" xfId="6285" xr:uid="{00000000-0005-0000-0000-00003DA70000}"/>
    <cellStyle name="Note 36 2 3 2" xfId="17382" xr:uid="{00000000-0005-0000-0000-00003EA70000}"/>
    <cellStyle name="Note 36 2 3 2 2" xfId="39646" xr:uid="{00000000-0005-0000-0000-00003FA70000}"/>
    <cellStyle name="Note 36 2 3 3" xfId="28554" xr:uid="{00000000-0005-0000-0000-000040A70000}"/>
    <cellStyle name="Note 36 2 4" xfId="12798" xr:uid="{00000000-0005-0000-0000-000041A70000}"/>
    <cellStyle name="Note 36 2 4 2" xfId="35063" xr:uid="{00000000-0005-0000-0000-000042A70000}"/>
    <cellStyle name="Note 36 2 5" xfId="23971" xr:uid="{00000000-0005-0000-0000-000043A70000}"/>
    <cellStyle name="Note 36 3" xfId="4435" xr:uid="{00000000-0005-0000-0000-000044A70000}"/>
    <cellStyle name="Note 36 3 2" xfId="9018" xr:uid="{00000000-0005-0000-0000-000045A70000}"/>
    <cellStyle name="Note 36 3 2 2" xfId="20115" xr:uid="{00000000-0005-0000-0000-000046A70000}"/>
    <cellStyle name="Note 36 3 2 2 2" xfId="42379" xr:uid="{00000000-0005-0000-0000-000047A70000}"/>
    <cellStyle name="Note 36 3 2 3" xfId="31287" xr:uid="{00000000-0005-0000-0000-000048A70000}"/>
    <cellStyle name="Note 36 3 3" xfId="15532" xr:uid="{00000000-0005-0000-0000-000049A70000}"/>
    <cellStyle name="Note 36 3 3 2" xfId="37797" xr:uid="{00000000-0005-0000-0000-00004AA70000}"/>
    <cellStyle name="Note 36 3 4" xfId="26705" xr:uid="{00000000-0005-0000-0000-00004BA70000}"/>
    <cellStyle name="Note 36 4" xfId="2626" xr:uid="{00000000-0005-0000-0000-00004CA70000}"/>
    <cellStyle name="Note 36 4 2" xfId="7209" xr:uid="{00000000-0005-0000-0000-00004DA70000}"/>
    <cellStyle name="Note 36 4 2 2" xfId="18306" xr:uid="{00000000-0005-0000-0000-00004EA70000}"/>
    <cellStyle name="Note 36 4 2 2 2" xfId="40570" xr:uid="{00000000-0005-0000-0000-00004FA70000}"/>
    <cellStyle name="Note 36 4 2 3" xfId="29478" xr:uid="{00000000-0005-0000-0000-000050A70000}"/>
    <cellStyle name="Note 36 4 3" xfId="13723" xr:uid="{00000000-0005-0000-0000-000051A70000}"/>
    <cellStyle name="Note 36 4 3 2" xfId="35988" xr:uid="{00000000-0005-0000-0000-000052A70000}"/>
    <cellStyle name="Note 36 4 4" xfId="24896" xr:uid="{00000000-0005-0000-0000-000053A70000}"/>
    <cellStyle name="Note 36 5" xfId="5360" xr:uid="{00000000-0005-0000-0000-000054A70000}"/>
    <cellStyle name="Note 36 5 2" xfId="16457" xr:uid="{00000000-0005-0000-0000-000055A70000}"/>
    <cellStyle name="Note 36 5 2 2" xfId="38721" xr:uid="{00000000-0005-0000-0000-000056A70000}"/>
    <cellStyle name="Note 36 5 3" xfId="27629" xr:uid="{00000000-0005-0000-0000-000057A70000}"/>
    <cellStyle name="Note 36 6" xfId="11872" xr:uid="{00000000-0005-0000-0000-000058A70000}"/>
    <cellStyle name="Note 36 6 2" xfId="34138" xr:uid="{00000000-0005-0000-0000-000059A70000}"/>
    <cellStyle name="Note 36 7" xfId="23046" xr:uid="{00000000-0005-0000-0000-00005AA70000}"/>
    <cellStyle name="Note 37" xfId="772" xr:uid="{00000000-0005-0000-0000-00005BA70000}"/>
    <cellStyle name="Note 37 2" xfId="1709" xr:uid="{00000000-0005-0000-0000-00005CA70000}"/>
    <cellStyle name="Note 37 2 2" xfId="3524" xr:uid="{00000000-0005-0000-0000-00005DA70000}"/>
    <cellStyle name="Note 37 2 2 2" xfId="8107" xr:uid="{00000000-0005-0000-0000-00005EA70000}"/>
    <cellStyle name="Note 37 2 2 2 2" xfId="19204" xr:uid="{00000000-0005-0000-0000-00005FA70000}"/>
    <cellStyle name="Note 37 2 2 2 2 2" xfId="41468" xr:uid="{00000000-0005-0000-0000-000060A70000}"/>
    <cellStyle name="Note 37 2 2 2 3" xfId="30376" xr:uid="{00000000-0005-0000-0000-000061A70000}"/>
    <cellStyle name="Note 37 2 2 3" xfId="14621" xr:uid="{00000000-0005-0000-0000-000062A70000}"/>
    <cellStyle name="Note 37 2 2 3 2" xfId="36886" xr:uid="{00000000-0005-0000-0000-000063A70000}"/>
    <cellStyle name="Note 37 2 2 4" xfId="25794" xr:uid="{00000000-0005-0000-0000-000064A70000}"/>
    <cellStyle name="Note 37 2 3" xfId="6298" xr:uid="{00000000-0005-0000-0000-000065A70000}"/>
    <cellStyle name="Note 37 2 3 2" xfId="17395" xr:uid="{00000000-0005-0000-0000-000066A70000}"/>
    <cellStyle name="Note 37 2 3 2 2" xfId="39659" xr:uid="{00000000-0005-0000-0000-000067A70000}"/>
    <cellStyle name="Note 37 2 3 3" xfId="28567" xr:uid="{00000000-0005-0000-0000-000068A70000}"/>
    <cellStyle name="Note 37 2 4" xfId="12811" xr:uid="{00000000-0005-0000-0000-000069A70000}"/>
    <cellStyle name="Note 37 2 4 2" xfId="35076" xr:uid="{00000000-0005-0000-0000-00006AA70000}"/>
    <cellStyle name="Note 37 2 5" xfId="23984" xr:uid="{00000000-0005-0000-0000-00006BA70000}"/>
    <cellStyle name="Note 37 3" xfId="4448" xr:uid="{00000000-0005-0000-0000-00006CA70000}"/>
    <cellStyle name="Note 37 3 2" xfId="9031" xr:uid="{00000000-0005-0000-0000-00006DA70000}"/>
    <cellStyle name="Note 37 3 2 2" xfId="20128" xr:uid="{00000000-0005-0000-0000-00006EA70000}"/>
    <cellStyle name="Note 37 3 2 2 2" xfId="42392" xr:uid="{00000000-0005-0000-0000-00006FA70000}"/>
    <cellStyle name="Note 37 3 2 3" xfId="31300" xr:uid="{00000000-0005-0000-0000-000070A70000}"/>
    <cellStyle name="Note 37 3 3" xfId="15545" xr:uid="{00000000-0005-0000-0000-000071A70000}"/>
    <cellStyle name="Note 37 3 3 2" xfId="37810" xr:uid="{00000000-0005-0000-0000-000072A70000}"/>
    <cellStyle name="Note 37 3 4" xfId="26718" xr:uid="{00000000-0005-0000-0000-000073A70000}"/>
    <cellStyle name="Note 37 4" xfId="2639" xr:uid="{00000000-0005-0000-0000-000074A70000}"/>
    <cellStyle name="Note 37 4 2" xfId="7222" xr:uid="{00000000-0005-0000-0000-000075A70000}"/>
    <cellStyle name="Note 37 4 2 2" xfId="18319" xr:uid="{00000000-0005-0000-0000-000076A70000}"/>
    <cellStyle name="Note 37 4 2 2 2" xfId="40583" xr:uid="{00000000-0005-0000-0000-000077A70000}"/>
    <cellStyle name="Note 37 4 2 3" xfId="29491" xr:uid="{00000000-0005-0000-0000-000078A70000}"/>
    <cellStyle name="Note 37 4 3" xfId="13736" xr:uid="{00000000-0005-0000-0000-000079A70000}"/>
    <cellStyle name="Note 37 4 3 2" xfId="36001" xr:uid="{00000000-0005-0000-0000-00007AA70000}"/>
    <cellStyle name="Note 37 4 4" xfId="24909" xr:uid="{00000000-0005-0000-0000-00007BA70000}"/>
    <cellStyle name="Note 37 5" xfId="5373" xr:uid="{00000000-0005-0000-0000-00007CA70000}"/>
    <cellStyle name="Note 37 5 2" xfId="16470" xr:uid="{00000000-0005-0000-0000-00007DA70000}"/>
    <cellStyle name="Note 37 5 2 2" xfId="38734" xr:uid="{00000000-0005-0000-0000-00007EA70000}"/>
    <cellStyle name="Note 37 5 3" xfId="27642" xr:uid="{00000000-0005-0000-0000-00007FA70000}"/>
    <cellStyle name="Note 37 6" xfId="11885" xr:uid="{00000000-0005-0000-0000-000080A70000}"/>
    <cellStyle name="Note 37 6 2" xfId="34151" xr:uid="{00000000-0005-0000-0000-000081A70000}"/>
    <cellStyle name="Note 37 7" xfId="23059" xr:uid="{00000000-0005-0000-0000-000082A70000}"/>
    <cellStyle name="Note 38" xfId="785" xr:uid="{00000000-0005-0000-0000-000083A70000}"/>
    <cellStyle name="Note 38 2" xfId="1722" xr:uid="{00000000-0005-0000-0000-000084A70000}"/>
    <cellStyle name="Note 38 2 2" xfId="3537" xr:uid="{00000000-0005-0000-0000-000085A70000}"/>
    <cellStyle name="Note 38 2 2 2" xfId="8120" xr:uid="{00000000-0005-0000-0000-000086A70000}"/>
    <cellStyle name="Note 38 2 2 2 2" xfId="19217" xr:uid="{00000000-0005-0000-0000-000087A70000}"/>
    <cellStyle name="Note 38 2 2 2 2 2" xfId="41481" xr:uid="{00000000-0005-0000-0000-000088A70000}"/>
    <cellStyle name="Note 38 2 2 2 3" xfId="30389" xr:uid="{00000000-0005-0000-0000-000089A70000}"/>
    <cellStyle name="Note 38 2 2 3" xfId="14634" xr:uid="{00000000-0005-0000-0000-00008AA70000}"/>
    <cellStyle name="Note 38 2 2 3 2" xfId="36899" xr:uid="{00000000-0005-0000-0000-00008BA70000}"/>
    <cellStyle name="Note 38 2 2 4" xfId="25807" xr:uid="{00000000-0005-0000-0000-00008CA70000}"/>
    <cellStyle name="Note 38 2 3" xfId="6311" xr:uid="{00000000-0005-0000-0000-00008DA70000}"/>
    <cellStyle name="Note 38 2 3 2" xfId="17408" xr:uid="{00000000-0005-0000-0000-00008EA70000}"/>
    <cellStyle name="Note 38 2 3 2 2" xfId="39672" xr:uid="{00000000-0005-0000-0000-00008FA70000}"/>
    <cellStyle name="Note 38 2 3 3" xfId="28580" xr:uid="{00000000-0005-0000-0000-000090A70000}"/>
    <cellStyle name="Note 38 2 4" xfId="12824" xr:uid="{00000000-0005-0000-0000-000091A70000}"/>
    <cellStyle name="Note 38 2 4 2" xfId="35089" xr:uid="{00000000-0005-0000-0000-000092A70000}"/>
    <cellStyle name="Note 38 2 5" xfId="23997" xr:uid="{00000000-0005-0000-0000-000093A70000}"/>
    <cellStyle name="Note 38 3" xfId="4461" xr:uid="{00000000-0005-0000-0000-000094A70000}"/>
    <cellStyle name="Note 38 3 2" xfId="9044" xr:uid="{00000000-0005-0000-0000-000095A70000}"/>
    <cellStyle name="Note 38 3 2 2" xfId="20141" xr:uid="{00000000-0005-0000-0000-000096A70000}"/>
    <cellStyle name="Note 38 3 2 2 2" xfId="42405" xr:uid="{00000000-0005-0000-0000-000097A70000}"/>
    <cellStyle name="Note 38 3 2 3" xfId="31313" xr:uid="{00000000-0005-0000-0000-000098A70000}"/>
    <cellStyle name="Note 38 3 3" xfId="15558" xr:uid="{00000000-0005-0000-0000-000099A70000}"/>
    <cellStyle name="Note 38 3 3 2" xfId="37823" xr:uid="{00000000-0005-0000-0000-00009AA70000}"/>
    <cellStyle name="Note 38 3 4" xfId="26731" xr:uid="{00000000-0005-0000-0000-00009BA70000}"/>
    <cellStyle name="Note 38 4" xfId="2652" xr:uid="{00000000-0005-0000-0000-00009CA70000}"/>
    <cellStyle name="Note 38 4 2" xfId="7235" xr:uid="{00000000-0005-0000-0000-00009DA70000}"/>
    <cellStyle name="Note 38 4 2 2" xfId="18332" xr:uid="{00000000-0005-0000-0000-00009EA70000}"/>
    <cellStyle name="Note 38 4 2 2 2" xfId="40596" xr:uid="{00000000-0005-0000-0000-00009FA70000}"/>
    <cellStyle name="Note 38 4 2 3" xfId="29504" xr:uid="{00000000-0005-0000-0000-0000A0A70000}"/>
    <cellStyle name="Note 38 4 3" xfId="13749" xr:uid="{00000000-0005-0000-0000-0000A1A70000}"/>
    <cellStyle name="Note 38 4 3 2" xfId="36014" xr:uid="{00000000-0005-0000-0000-0000A2A70000}"/>
    <cellStyle name="Note 38 4 4" xfId="24922" xr:uid="{00000000-0005-0000-0000-0000A3A70000}"/>
    <cellStyle name="Note 38 5" xfId="5386" xr:uid="{00000000-0005-0000-0000-0000A4A70000}"/>
    <cellStyle name="Note 38 5 2" xfId="16483" xr:uid="{00000000-0005-0000-0000-0000A5A70000}"/>
    <cellStyle name="Note 38 5 2 2" xfId="38747" xr:uid="{00000000-0005-0000-0000-0000A6A70000}"/>
    <cellStyle name="Note 38 5 3" xfId="27655" xr:uid="{00000000-0005-0000-0000-0000A7A70000}"/>
    <cellStyle name="Note 38 6" xfId="11898" xr:uid="{00000000-0005-0000-0000-0000A8A70000}"/>
    <cellStyle name="Note 38 6 2" xfId="34164" xr:uid="{00000000-0005-0000-0000-0000A9A70000}"/>
    <cellStyle name="Note 38 7" xfId="23072" xr:uid="{00000000-0005-0000-0000-0000AAA70000}"/>
    <cellStyle name="Note 39" xfId="799" xr:uid="{00000000-0005-0000-0000-0000ABA70000}"/>
    <cellStyle name="Note 39 2" xfId="1736" xr:uid="{00000000-0005-0000-0000-0000ACA70000}"/>
    <cellStyle name="Note 39 2 2" xfId="3550" xr:uid="{00000000-0005-0000-0000-0000ADA70000}"/>
    <cellStyle name="Note 39 2 2 2" xfId="8133" xr:uid="{00000000-0005-0000-0000-0000AEA70000}"/>
    <cellStyle name="Note 39 2 2 2 2" xfId="19230" xr:uid="{00000000-0005-0000-0000-0000AFA70000}"/>
    <cellStyle name="Note 39 2 2 2 2 2" xfId="41494" xr:uid="{00000000-0005-0000-0000-0000B0A70000}"/>
    <cellStyle name="Note 39 2 2 2 3" xfId="30402" xr:uid="{00000000-0005-0000-0000-0000B1A70000}"/>
    <cellStyle name="Note 39 2 2 3" xfId="14647" xr:uid="{00000000-0005-0000-0000-0000B2A70000}"/>
    <cellStyle name="Note 39 2 2 3 2" xfId="36912" xr:uid="{00000000-0005-0000-0000-0000B3A70000}"/>
    <cellStyle name="Note 39 2 2 4" xfId="25820" xr:uid="{00000000-0005-0000-0000-0000B4A70000}"/>
    <cellStyle name="Note 39 2 3" xfId="6324" xr:uid="{00000000-0005-0000-0000-0000B5A70000}"/>
    <cellStyle name="Note 39 2 3 2" xfId="17421" xr:uid="{00000000-0005-0000-0000-0000B6A70000}"/>
    <cellStyle name="Note 39 2 3 2 2" xfId="39685" xr:uid="{00000000-0005-0000-0000-0000B7A70000}"/>
    <cellStyle name="Note 39 2 3 3" xfId="28593" xr:uid="{00000000-0005-0000-0000-0000B8A70000}"/>
    <cellStyle name="Note 39 2 4" xfId="12837" xr:uid="{00000000-0005-0000-0000-0000B9A70000}"/>
    <cellStyle name="Note 39 2 4 2" xfId="35102" xr:uid="{00000000-0005-0000-0000-0000BAA70000}"/>
    <cellStyle name="Note 39 2 5" xfId="24010" xr:uid="{00000000-0005-0000-0000-0000BBA70000}"/>
    <cellStyle name="Note 39 3" xfId="4474" xr:uid="{00000000-0005-0000-0000-0000BCA70000}"/>
    <cellStyle name="Note 39 3 2" xfId="9057" xr:uid="{00000000-0005-0000-0000-0000BDA70000}"/>
    <cellStyle name="Note 39 3 2 2" xfId="20154" xr:uid="{00000000-0005-0000-0000-0000BEA70000}"/>
    <cellStyle name="Note 39 3 2 2 2" xfId="42418" xr:uid="{00000000-0005-0000-0000-0000BFA70000}"/>
    <cellStyle name="Note 39 3 2 3" xfId="31326" xr:uid="{00000000-0005-0000-0000-0000C0A70000}"/>
    <cellStyle name="Note 39 3 3" xfId="15571" xr:uid="{00000000-0005-0000-0000-0000C1A70000}"/>
    <cellStyle name="Note 39 3 3 2" xfId="37836" xr:uid="{00000000-0005-0000-0000-0000C2A70000}"/>
    <cellStyle name="Note 39 3 4" xfId="26744" xr:uid="{00000000-0005-0000-0000-0000C3A70000}"/>
    <cellStyle name="Note 39 4" xfId="2665" xr:uid="{00000000-0005-0000-0000-0000C4A70000}"/>
    <cellStyle name="Note 39 4 2" xfId="7248" xr:uid="{00000000-0005-0000-0000-0000C5A70000}"/>
    <cellStyle name="Note 39 4 2 2" xfId="18345" xr:uid="{00000000-0005-0000-0000-0000C6A70000}"/>
    <cellStyle name="Note 39 4 2 2 2" xfId="40609" xr:uid="{00000000-0005-0000-0000-0000C7A70000}"/>
    <cellStyle name="Note 39 4 2 3" xfId="29517" xr:uid="{00000000-0005-0000-0000-0000C8A70000}"/>
    <cellStyle name="Note 39 4 3" xfId="13762" xr:uid="{00000000-0005-0000-0000-0000C9A70000}"/>
    <cellStyle name="Note 39 4 3 2" xfId="36027" xr:uid="{00000000-0005-0000-0000-0000CAA70000}"/>
    <cellStyle name="Note 39 4 4" xfId="24935" xr:uid="{00000000-0005-0000-0000-0000CBA70000}"/>
    <cellStyle name="Note 39 5" xfId="5399" xr:uid="{00000000-0005-0000-0000-0000CCA70000}"/>
    <cellStyle name="Note 39 5 2" xfId="16496" xr:uid="{00000000-0005-0000-0000-0000CDA70000}"/>
    <cellStyle name="Note 39 5 2 2" xfId="38760" xr:uid="{00000000-0005-0000-0000-0000CEA70000}"/>
    <cellStyle name="Note 39 5 3" xfId="27668" xr:uid="{00000000-0005-0000-0000-0000CFA70000}"/>
    <cellStyle name="Note 39 6" xfId="11911" xr:uid="{00000000-0005-0000-0000-0000D0A70000}"/>
    <cellStyle name="Note 39 6 2" xfId="34177" xr:uid="{00000000-0005-0000-0000-0000D1A70000}"/>
    <cellStyle name="Note 39 7" xfId="23085" xr:uid="{00000000-0005-0000-0000-0000D2A70000}"/>
    <cellStyle name="Note 4" xfId="96" xr:uid="{00000000-0005-0000-0000-0000D3A70000}"/>
    <cellStyle name="Note 4 2" xfId="1275" xr:uid="{00000000-0005-0000-0000-0000D4A70000}"/>
    <cellStyle name="Note 4 2 2" xfId="3095" xr:uid="{00000000-0005-0000-0000-0000D5A70000}"/>
    <cellStyle name="Note 4 2 2 2" xfId="7678" xr:uid="{00000000-0005-0000-0000-0000D6A70000}"/>
    <cellStyle name="Note 4 2 2 2 2" xfId="18775" xr:uid="{00000000-0005-0000-0000-0000D7A70000}"/>
    <cellStyle name="Note 4 2 2 2 2 2" xfId="41039" xr:uid="{00000000-0005-0000-0000-0000D8A70000}"/>
    <cellStyle name="Note 4 2 2 2 3" xfId="29947" xr:uid="{00000000-0005-0000-0000-0000D9A70000}"/>
    <cellStyle name="Note 4 2 2 3" xfId="14192" xr:uid="{00000000-0005-0000-0000-0000DAA70000}"/>
    <cellStyle name="Note 4 2 2 3 2" xfId="36457" xr:uid="{00000000-0005-0000-0000-0000DBA70000}"/>
    <cellStyle name="Note 4 2 2 4" xfId="25365" xr:uid="{00000000-0005-0000-0000-0000DCA70000}"/>
    <cellStyle name="Note 4 2 3" xfId="5869" xr:uid="{00000000-0005-0000-0000-0000DDA70000}"/>
    <cellStyle name="Note 4 2 3 2" xfId="16966" xr:uid="{00000000-0005-0000-0000-0000DEA70000}"/>
    <cellStyle name="Note 4 2 3 2 2" xfId="39230" xr:uid="{00000000-0005-0000-0000-0000DFA70000}"/>
    <cellStyle name="Note 4 2 3 3" xfId="28138" xr:uid="{00000000-0005-0000-0000-0000E0A70000}"/>
    <cellStyle name="Note 4 2 4" xfId="12382" xr:uid="{00000000-0005-0000-0000-0000E1A70000}"/>
    <cellStyle name="Note 4 2 4 2" xfId="34647" xr:uid="{00000000-0005-0000-0000-0000E2A70000}"/>
    <cellStyle name="Note 4 2 5" xfId="23555" xr:uid="{00000000-0005-0000-0000-0000E3A70000}"/>
    <cellStyle name="Note 4 3" xfId="4019" xr:uid="{00000000-0005-0000-0000-0000E4A70000}"/>
    <cellStyle name="Note 4 3 2" xfId="8602" xr:uid="{00000000-0005-0000-0000-0000E5A70000}"/>
    <cellStyle name="Note 4 3 2 2" xfId="19699" xr:uid="{00000000-0005-0000-0000-0000E6A70000}"/>
    <cellStyle name="Note 4 3 2 2 2" xfId="41963" xr:uid="{00000000-0005-0000-0000-0000E7A70000}"/>
    <cellStyle name="Note 4 3 2 3" xfId="30871" xr:uid="{00000000-0005-0000-0000-0000E8A70000}"/>
    <cellStyle name="Note 4 3 3" xfId="15116" xr:uid="{00000000-0005-0000-0000-0000E9A70000}"/>
    <cellStyle name="Note 4 3 3 2" xfId="37381" xr:uid="{00000000-0005-0000-0000-0000EAA70000}"/>
    <cellStyle name="Note 4 3 4" xfId="26289" xr:uid="{00000000-0005-0000-0000-0000EBA70000}"/>
    <cellStyle name="Note 4 4" xfId="2210" xr:uid="{00000000-0005-0000-0000-0000ECA70000}"/>
    <cellStyle name="Note 4 4 2" xfId="6793" xr:uid="{00000000-0005-0000-0000-0000EDA70000}"/>
    <cellStyle name="Note 4 4 2 2" xfId="17890" xr:uid="{00000000-0005-0000-0000-0000EEA70000}"/>
    <cellStyle name="Note 4 4 2 2 2" xfId="40154" xr:uid="{00000000-0005-0000-0000-0000EFA70000}"/>
    <cellStyle name="Note 4 4 2 3" xfId="29062" xr:uid="{00000000-0005-0000-0000-0000F0A70000}"/>
    <cellStyle name="Note 4 4 3" xfId="13307" xr:uid="{00000000-0005-0000-0000-0000F1A70000}"/>
    <cellStyle name="Note 4 4 3 2" xfId="35572" xr:uid="{00000000-0005-0000-0000-0000F2A70000}"/>
    <cellStyle name="Note 4 4 4" xfId="24480" xr:uid="{00000000-0005-0000-0000-0000F3A70000}"/>
    <cellStyle name="Note 4 5" xfId="4944" xr:uid="{00000000-0005-0000-0000-0000F4A70000}"/>
    <cellStyle name="Note 4 5 2" xfId="16041" xr:uid="{00000000-0005-0000-0000-0000F5A70000}"/>
    <cellStyle name="Note 4 5 2 2" xfId="38305" xr:uid="{00000000-0005-0000-0000-0000F6A70000}"/>
    <cellStyle name="Note 4 5 3" xfId="27213" xr:uid="{00000000-0005-0000-0000-0000F7A70000}"/>
    <cellStyle name="Note 4 6" xfId="351" xr:uid="{00000000-0005-0000-0000-0000F8A70000}"/>
    <cellStyle name="Note 4 6 2" xfId="11469" xr:uid="{00000000-0005-0000-0000-0000F9A70000}"/>
    <cellStyle name="Note 4 6 2 2" xfId="33735" xr:uid="{00000000-0005-0000-0000-0000FAA70000}"/>
    <cellStyle name="Note 4 6 3" xfId="22643" xr:uid="{00000000-0005-0000-0000-0000FBA70000}"/>
    <cellStyle name="Note 4 7" xfId="11218" xr:uid="{00000000-0005-0000-0000-0000FCA70000}"/>
    <cellStyle name="Note 4 7 2" xfId="33485" xr:uid="{00000000-0005-0000-0000-0000FDA70000}"/>
    <cellStyle name="Note 4 8" xfId="22393" xr:uid="{00000000-0005-0000-0000-0000FEA70000}"/>
    <cellStyle name="Note 40" xfId="812" xr:uid="{00000000-0005-0000-0000-0000FFA70000}"/>
    <cellStyle name="Note 40 2" xfId="1749" xr:uid="{00000000-0005-0000-0000-000000A80000}"/>
    <cellStyle name="Note 40 2 2" xfId="3563" xr:uid="{00000000-0005-0000-0000-000001A80000}"/>
    <cellStyle name="Note 40 2 2 2" xfId="8146" xr:uid="{00000000-0005-0000-0000-000002A80000}"/>
    <cellStyle name="Note 40 2 2 2 2" xfId="19243" xr:uid="{00000000-0005-0000-0000-000003A80000}"/>
    <cellStyle name="Note 40 2 2 2 2 2" xfId="41507" xr:uid="{00000000-0005-0000-0000-000004A80000}"/>
    <cellStyle name="Note 40 2 2 2 3" xfId="30415" xr:uid="{00000000-0005-0000-0000-000005A80000}"/>
    <cellStyle name="Note 40 2 2 3" xfId="14660" xr:uid="{00000000-0005-0000-0000-000006A80000}"/>
    <cellStyle name="Note 40 2 2 3 2" xfId="36925" xr:uid="{00000000-0005-0000-0000-000007A80000}"/>
    <cellStyle name="Note 40 2 2 4" xfId="25833" xr:uid="{00000000-0005-0000-0000-000008A80000}"/>
    <cellStyle name="Note 40 2 3" xfId="6337" xr:uid="{00000000-0005-0000-0000-000009A80000}"/>
    <cellStyle name="Note 40 2 3 2" xfId="17434" xr:uid="{00000000-0005-0000-0000-00000AA80000}"/>
    <cellStyle name="Note 40 2 3 2 2" xfId="39698" xr:uid="{00000000-0005-0000-0000-00000BA80000}"/>
    <cellStyle name="Note 40 2 3 3" xfId="28606" xr:uid="{00000000-0005-0000-0000-00000CA80000}"/>
    <cellStyle name="Note 40 2 4" xfId="12850" xr:uid="{00000000-0005-0000-0000-00000DA80000}"/>
    <cellStyle name="Note 40 2 4 2" xfId="35115" xr:uid="{00000000-0005-0000-0000-00000EA80000}"/>
    <cellStyle name="Note 40 2 5" xfId="24023" xr:uid="{00000000-0005-0000-0000-00000FA80000}"/>
    <cellStyle name="Note 40 3" xfId="4487" xr:uid="{00000000-0005-0000-0000-000010A80000}"/>
    <cellStyle name="Note 40 3 2" xfId="9070" xr:uid="{00000000-0005-0000-0000-000011A80000}"/>
    <cellStyle name="Note 40 3 2 2" xfId="20167" xr:uid="{00000000-0005-0000-0000-000012A80000}"/>
    <cellStyle name="Note 40 3 2 2 2" xfId="42431" xr:uid="{00000000-0005-0000-0000-000013A80000}"/>
    <cellStyle name="Note 40 3 2 3" xfId="31339" xr:uid="{00000000-0005-0000-0000-000014A80000}"/>
    <cellStyle name="Note 40 3 3" xfId="15584" xr:uid="{00000000-0005-0000-0000-000015A80000}"/>
    <cellStyle name="Note 40 3 3 2" xfId="37849" xr:uid="{00000000-0005-0000-0000-000016A80000}"/>
    <cellStyle name="Note 40 3 4" xfId="26757" xr:uid="{00000000-0005-0000-0000-000017A80000}"/>
    <cellStyle name="Note 40 4" xfId="2678" xr:uid="{00000000-0005-0000-0000-000018A80000}"/>
    <cellStyle name="Note 40 4 2" xfId="7261" xr:uid="{00000000-0005-0000-0000-000019A80000}"/>
    <cellStyle name="Note 40 4 2 2" xfId="18358" xr:uid="{00000000-0005-0000-0000-00001AA80000}"/>
    <cellStyle name="Note 40 4 2 2 2" xfId="40622" xr:uid="{00000000-0005-0000-0000-00001BA80000}"/>
    <cellStyle name="Note 40 4 2 3" xfId="29530" xr:uid="{00000000-0005-0000-0000-00001CA80000}"/>
    <cellStyle name="Note 40 4 3" xfId="13775" xr:uid="{00000000-0005-0000-0000-00001DA80000}"/>
    <cellStyle name="Note 40 4 3 2" xfId="36040" xr:uid="{00000000-0005-0000-0000-00001EA80000}"/>
    <cellStyle name="Note 40 4 4" xfId="24948" xr:uid="{00000000-0005-0000-0000-00001FA80000}"/>
    <cellStyle name="Note 40 5" xfId="5412" xr:uid="{00000000-0005-0000-0000-000020A80000}"/>
    <cellStyle name="Note 40 5 2" xfId="16509" xr:uid="{00000000-0005-0000-0000-000021A80000}"/>
    <cellStyle name="Note 40 5 2 2" xfId="38773" xr:uid="{00000000-0005-0000-0000-000022A80000}"/>
    <cellStyle name="Note 40 5 3" xfId="27681" xr:uid="{00000000-0005-0000-0000-000023A80000}"/>
    <cellStyle name="Note 40 6" xfId="11924" xr:uid="{00000000-0005-0000-0000-000024A80000}"/>
    <cellStyle name="Note 40 6 2" xfId="34190" xr:uid="{00000000-0005-0000-0000-000025A80000}"/>
    <cellStyle name="Note 40 7" xfId="23098" xr:uid="{00000000-0005-0000-0000-000026A80000}"/>
    <cellStyle name="Note 41" xfId="825" xr:uid="{00000000-0005-0000-0000-000027A80000}"/>
    <cellStyle name="Note 41 2" xfId="1762" xr:uid="{00000000-0005-0000-0000-000028A80000}"/>
    <cellStyle name="Note 41 2 2" xfId="3576" xr:uid="{00000000-0005-0000-0000-000029A80000}"/>
    <cellStyle name="Note 41 2 2 2" xfId="8159" xr:uid="{00000000-0005-0000-0000-00002AA80000}"/>
    <cellStyle name="Note 41 2 2 2 2" xfId="19256" xr:uid="{00000000-0005-0000-0000-00002BA80000}"/>
    <cellStyle name="Note 41 2 2 2 2 2" xfId="41520" xr:uid="{00000000-0005-0000-0000-00002CA80000}"/>
    <cellStyle name="Note 41 2 2 2 3" xfId="30428" xr:uid="{00000000-0005-0000-0000-00002DA80000}"/>
    <cellStyle name="Note 41 2 2 3" xfId="14673" xr:uid="{00000000-0005-0000-0000-00002EA80000}"/>
    <cellStyle name="Note 41 2 2 3 2" xfId="36938" xr:uid="{00000000-0005-0000-0000-00002FA80000}"/>
    <cellStyle name="Note 41 2 2 4" xfId="25846" xr:uid="{00000000-0005-0000-0000-000030A80000}"/>
    <cellStyle name="Note 41 2 3" xfId="6350" xr:uid="{00000000-0005-0000-0000-000031A80000}"/>
    <cellStyle name="Note 41 2 3 2" xfId="17447" xr:uid="{00000000-0005-0000-0000-000032A80000}"/>
    <cellStyle name="Note 41 2 3 2 2" xfId="39711" xr:uid="{00000000-0005-0000-0000-000033A80000}"/>
    <cellStyle name="Note 41 2 3 3" xfId="28619" xr:uid="{00000000-0005-0000-0000-000034A80000}"/>
    <cellStyle name="Note 41 2 4" xfId="12863" xr:uid="{00000000-0005-0000-0000-000035A80000}"/>
    <cellStyle name="Note 41 2 4 2" xfId="35128" xr:uid="{00000000-0005-0000-0000-000036A80000}"/>
    <cellStyle name="Note 41 2 5" xfId="24036" xr:uid="{00000000-0005-0000-0000-000037A80000}"/>
    <cellStyle name="Note 41 3" xfId="4500" xr:uid="{00000000-0005-0000-0000-000038A80000}"/>
    <cellStyle name="Note 41 3 2" xfId="9083" xr:uid="{00000000-0005-0000-0000-000039A80000}"/>
    <cellStyle name="Note 41 3 2 2" xfId="20180" xr:uid="{00000000-0005-0000-0000-00003AA80000}"/>
    <cellStyle name="Note 41 3 2 2 2" xfId="42444" xr:uid="{00000000-0005-0000-0000-00003BA80000}"/>
    <cellStyle name="Note 41 3 2 3" xfId="31352" xr:uid="{00000000-0005-0000-0000-00003CA80000}"/>
    <cellStyle name="Note 41 3 3" xfId="15597" xr:uid="{00000000-0005-0000-0000-00003DA80000}"/>
    <cellStyle name="Note 41 3 3 2" xfId="37862" xr:uid="{00000000-0005-0000-0000-00003EA80000}"/>
    <cellStyle name="Note 41 3 4" xfId="26770" xr:uid="{00000000-0005-0000-0000-00003FA80000}"/>
    <cellStyle name="Note 41 4" xfId="2691" xr:uid="{00000000-0005-0000-0000-000040A80000}"/>
    <cellStyle name="Note 41 4 2" xfId="7274" xr:uid="{00000000-0005-0000-0000-000041A80000}"/>
    <cellStyle name="Note 41 4 2 2" xfId="18371" xr:uid="{00000000-0005-0000-0000-000042A80000}"/>
    <cellStyle name="Note 41 4 2 2 2" xfId="40635" xr:uid="{00000000-0005-0000-0000-000043A80000}"/>
    <cellStyle name="Note 41 4 2 3" xfId="29543" xr:uid="{00000000-0005-0000-0000-000044A80000}"/>
    <cellStyle name="Note 41 4 3" xfId="13788" xr:uid="{00000000-0005-0000-0000-000045A80000}"/>
    <cellStyle name="Note 41 4 3 2" xfId="36053" xr:uid="{00000000-0005-0000-0000-000046A80000}"/>
    <cellStyle name="Note 41 4 4" xfId="24961" xr:uid="{00000000-0005-0000-0000-000047A80000}"/>
    <cellStyle name="Note 41 5" xfId="5425" xr:uid="{00000000-0005-0000-0000-000048A80000}"/>
    <cellStyle name="Note 41 5 2" xfId="16522" xr:uid="{00000000-0005-0000-0000-000049A80000}"/>
    <cellStyle name="Note 41 5 2 2" xfId="38786" xr:uid="{00000000-0005-0000-0000-00004AA80000}"/>
    <cellStyle name="Note 41 5 3" xfId="27694" xr:uid="{00000000-0005-0000-0000-00004BA80000}"/>
    <cellStyle name="Note 41 6" xfId="11937" xr:uid="{00000000-0005-0000-0000-00004CA80000}"/>
    <cellStyle name="Note 41 6 2" xfId="34203" xr:uid="{00000000-0005-0000-0000-00004DA80000}"/>
    <cellStyle name="Note 41 7" xfId="23111" xr:uid="{00000000-0005-0000-0000-00004EA80000}"/>
    <cellStyle name="Note 42" xfId="838" xr:uid="{00000000-0005-0000-0000-00004FA80000}"/>
    <cellStyle name="Note 42 2" xfId="1775" xr:uid="{00000000-0005-0000-0000-000050A80000}"/>
    <cellStyle name="Note 42 2 2" xfId="3589" xr:uid="{00000000-0005-0000-0000-000051A80000}"/>
    <cellStyle name="Note 42 2 2 2" xfId="8172" xr:uid="{00000000-0005-0000-0000-000052A80000}"/>
    <cellStyle name="Note 42 2 2 2 2" xfId="19269" xr:uid="{00000000-0005-0000-0000-000053A80000}"/>
    <cellStyle name="Note 42 2 2 2 2 2" xfId="41533" xr:uid="{00000000-0005-0000-0000-000054A80000}"/>
    <cellStyle name="Note 42 2 2 2 3" xfId="30441" xr:uid="{00000000-0005-0000-0000-000055A80000}"/>
    <cellStyle name="Note 42 2 2 3" xfId="14686" xr:uid="{00000000-0005-0000-0000-000056A80000}"/>
    <cellStyle name="Note 42 2 2 3 2" xfId="36951" xr:uid="{00000000-0005-0000-0000-000057A80000}"/>
    <cellStyle name="Note 42 2 2 4" xfId="25859" xr:uid="{00000000-0005-0000-0000-000058A80000}"/>
    <cellStyle name="Note 42 2 3" xfId="6363" xr:uid="{00000000-0005-0000-0000-000059A80000}"/>
    <cellStyle name="Note 42 2 3 2" xfId="17460" xr:uid="{00000000-0005-0000-0000-00005AA80000}"/>
    <cellStyle name="Note 42 2 3 2 2" xfId="39724" xr:uid="{00000000-0005-0000-0000-00005BA80000}"/>
    <cellStyle name="Note 42 2 3 3" xfId="28632" xr:uid="{00000000-0005-0000-0000-00005CA80000}"/>
    <cellStyle name="Note 42 2 4" xfId="12876" xr:uid="{00000000-0005-0000-0000-00005DA80000}"/>
    <cellStyle name="Note 42 2 4 2" xfId="35141" xr:uid="{00000000-0005-0000-0000-00005EA80000}"/>
    <cellStyle name="Note 42 2 5" xfId="24049" xr:uid="{00000000-0005-0000-0000-00005FA80000}"/>
    <cellStyle name="Note 42 3" xfId="4513" xr:uid="{00000000-0005-0000-0000-000060A80000}"/>
    <cellStyle name="Note 42 3 2" xfId="9096" xr:uid="{00000000-0005-0000-0000-000061A80000}"/>
    <cellStyle name="Note 42 3 2 2" xfId="20193" xr:uid="{00000000-0005-0000-0000-000062A80000}"/>
    <cellStyle name="Note 42 3 2 2 2" xfId="42457" xr:uid="{00000000-0005-0000-0000-000063A80000}"/>
    <cellStyle name="Note 42 3 2 3" xfId="31365" xr:uid="{00000000-0005-0000-0000-000064A80000}"/>
    <cellStyle name="Note 42 3 3" xfId="15610" xr:uid="{00000000-0005-0000-0000-000065A80000}"/>
    <cellStyle name="Note 42 3 3 2" xfId="37875" xr:uid="{00000000-0005-0000-0000-000066A80000}"/>
    <cellStyle name="Note 42 3 4" xfId="26783" xr:uid="{00000000-0005-0000-0000-000067A80000}"/>
    <cellStyle name="Note 42 4" xfId="2704" xr:uid="{00000000-0005-0000-0000-000068A80000}"/>
    <cellStyle name="Note 42 4 2" xfId="7287" xr:uid="{00000000-0005-0000-0000-000069A80000}"/>
    <cellStyle name="Note 42 4 2 2" xfId="18384" xr:uid="{00000000-0005-0000-0000-00006AA80000}"/>
    <cellStyle name="Note 42 4 2 2 2" xfId="40648" xr:uid="{00000000-0005-0000-0000-00006BA80000}"/>
    <cellStyle name="Note 42 4 2 3" xfId="29556" xr:uid="{00000000-0005-0000-0000-00006CA80000}"/>
    <cellStyle name="Note 42 4 3" xfId="13801" xr:uid="{00000000-0005-0000-0000-00006DA80000}"/>
    <cellStyle name="Note 42 4 3 2" xfId="36066" xr:uid="{00000000-0005-0000-0000-00006EA80000}"/>
    <cellStyle name="Note 42 4 4" xfId="24974" xr:uid="{00000000-0005-0000-0000-00006FA80000}"/>
    <cellStyle name="Note 42 5" xfId="5438" xr:uid="{00000000-0005-0000-0000-000070A80000}"/>
    <cellStyle name="Note 42 5 2" xfId="16535" xr:uid="{00000000-0005-0000-0000-000071A80000}"/>
    <cellStyle name="Note 42 5 2 2" xfId="38799" xr:uid="{00000000-0005-0000-0000-000072A80000}"/>
    <cellStyle name="Note 42 5 3" xfId="27707" xr:uid="{00000000-0005-0000-0000-000073A80000}"/>
    <cellStyle name="Note 42 6" xfId="11950" xr:uid="{00000000-0005-0000-0000-000074A80000}"/>
    <cellStyle name="Note 42 6 2" xfId="34216" xr:uid="{00000000-0005-0000-0000-000075A80000}"/>
    <cellStyle name="Note 42 7" xfId="23124" xr:uid="{00000000-0005-0000-0000-000076A80000}"/>
    <cellStyle name="Note 43" xfId="852" xr:uid="{00000000-0005-0000-0000-000077A80000}"/>
    <cellStyle name="Note 43 2" xfId="1789" xr:uid="{00000000-0005-0000-0000-000078A80000}"/>
    <cellStyle name="Note 43 2 2" xfId="3602" xr:uid="{00000000-0005-0000-0000-000079A80000}"/>
    <cellStyle name="Note 43 2 2 2" xfId="8185" xr:uid="{00000000-0005-0000-0000-00007AA80000}"/>
    <cellStyle name="Note 43 2 2 2 2" xfId="19282" xr:uid="{00000000-0005-0000-0000-00007BA80000}"/>
    <cellStyle name="Note 43 2 2 2 2 2" xfId="41546" xr:uid="{00000000-0005-0000-0000-00007CA80000}"/>
    <cellStyle name="Note 43 2 2 2 3" xfId="30454" xr:uid="{00000000-0005-0000-0000-00007DA80000}"/>
    <cellStyle name="Note 43 2 2 3" xfId="14699" xr:uid="{00000000-0005-0000-0000-00007EA80000}"/>
    <cellStyle name="Note 43 2 2 3 2" xfId="36964" xr:uid="{00000000-0005-0000-0000-00007FA80000}"/>
    <cellStyle name="Note 43 2 2 4" xfId="25872" xr:uid="{00000000-0005-0000-0000-000080A80000}"/>
    <cellStyle name="Note 43 2 3" xfId="6376" xr:uid="{00000000-0005-0000-0000-000081A80000}"/>
    <cellStyle name="Note 43 2 3 2" xfId="17473" xr:uid="{00000000-0005-0000-0000-000082A80000}"/>
    <cellStyle name="Note 43 2 3 2 2" xfId="39737" xr:uid="{00000000-0005-0000-0000-000083A80000}"/>
    <cellStyle name="Note 43 2 3 3" xfId="28645" xr:uid="{00000000-0005-0000-0000-000084A80000}"/>
    <cellStyle name="Note 43 2 4" xfId="12889" xr:uid="{00000000-0005-0000-0000-000085A80000}"/>
    <cellStyle name="Note 43 2 4 2" xfId="35154" xr:uid="{00000000-0005-0000-0000-000086A80000}"/>
    <cellStyle name="Note 43 2 5" xfId="24062" xr:uid="{00000000-0005-0000-0000-000087A80000}"/>
    <cellStyle name="Note 43 3" xfId="4526" xr:uid="{00000000-0005-0000-0000-000088A80000}"/>
    <cellStyle name="Note 43 3 2" xfId="9109" xr:uid="{00000000-0005-0000-0000-000089A80000}"/>
    <cellStyle name="Note 43 3 2 2" xfId="20206" xr:uid="{00000000-0005-0000-0000-00008AA80000}"/>
    <cellStyle name="Note 43 3 2 2 2" xfId="42470" xr:uid="{00000000-0005-0000-0000-00008BA80000}"/>
    <cellStyle name="Note 43 3 2 3" xfId="31378" xr:uid="{00000000-0005-0000-0000-00008CA80000}"/>
    <cellStyle name="Note 43 3 3" xfId="15623" xr:uid="{00000000-0005-0000-0000-00008DA80000}"/>
    <cellStyle name="Note 43 3 3 2" xfId="37888" xr:uid="{00000000-0005-0000-0000-00008EA80000}"/>
    <cellStyle name="Note 43 3 4" xfId="26796" xr:uid="{00000000-0005-0000-0000-00008FA80000}"/>
    <cellStyle name="Note 43 4" xfId="2717" xr:uid="{00000000-0005-0000-0000-000090A80000}"/>
    <cellStyle name="Note 43 4 2" xfId="7300" xr:uid="{00000000-0005-0000-0000-000091A80000}"/>
    <cellStyle name="Note 43 4 2 2" xfId="18397" xr:uid="{00000000-0005-0000-0000-000092A80000}"/>
    <cellStyle name="Note 43 4 2 2 2" xfId="40661" xr:uid="{00000000-0005-0000-0000-000093A80000}"/>
    <cellStyle name="Note 43 4 2 3" xfId="29569" xr:uid="{00000000-0005-0000-0000-000094A80000}"/>
    <cellStyle name="Note 43 4 3" xfId="13814" xr:uid="{00000000-0005-0000-0000-000095A80000}"/>
    <cellStyle name="Note 43 4 3 2" xfId="36079" xr:uid="{00000000-0005-0000-0000-000096A80000}"/>
    <cellStyle name="Note 43 4 4" xfId="24987" xr:uid="{00000000-0005-0000-0000-000097A80000}"/>
    <cellStyle name="Note 43 5" xfId="5451" xr:uid="{00000000-0005-0000-0000-000098A80000}"/>
    <cellStyle name="Note 43 5 2" xfId="16548" xr:uid="{00000000-0005-0000-0000-000099A80000}"/>
    <cellStyle name="Note 43 5 2 2" xfId="38812" xr:uid="{00000000-0005-0000-0000-00009AA80000}"/>
    <cellStyle name="Note 43 5 3" xfId="27720" xr:uid="{00000000-0005-0000-0000-00009BA80000}"/>
    <cellStyle name="Note 43 6" xfId="11963" xr:uid="{00000000-0005-0000-0000-00009CA80000}"/>
    <cellStyle name="Note 43 6 2" xfId="34229" xr:uid="{00000000-0005-0000-0000-00009DA80000}"/>
    <cellStyle name="Note 43 7" xfId="23137" xr:uid="{00000000-0005-0000-0000-00009EA80000}"/>
    <cellStyle name="Note 44" xfId="865" xr:uid="{00000000-0005-0000-0000-00009FA80000}"/>
    <cellStyle name="Note 44 2" xfId="1802" xr:uid="{00000000-0005-0000-0000-0000A0A80000}"/>
    <cellStyle name="Note 44 2 2" xfId="3615" xr:uid="{00000000-0005-0000-0000-0000A1A80000}"/>
    <cellStyle name="Note 44 2 2 2" xfId="8198" xr:uid="{00000000-0005-0000-0000-0000A2A80000}"/>
    <cellStyle name="Note 44 2 2 2 2" xfId="19295" xr:uid="{00000000-0005-0000-0000-0000A3A80000}"/>
    <cellStyle name="Note 44 2 2 2 2 2" xfId="41559" xr:uid="{00000000-0005-0000-0000-0000A4A80000}"/>
    <cellStyle name="Note 44 2 2 2 3" xfId="30467" xr:uid="{00000000-0005-0000-0000-0000A5A80000}"/>
    <cellStyle name="Note 44 2 2 3" xfId="14712" xr:uid="{00000000-0005-0000-0000-0000A6A80000}"/>
    <cellStyle name="Note 44 2 2 3 2" xfId="36977" xr:uid="{00000000-0005-0000-0000-0000A7A80000}"/>
    <cellStyle name="Note 44 2 2 4" xfId="25885" xr:uid="{00000000-0005-0000-0000-0000A8A80000}"/>
    <cellStyle name="Note 44 2 3" xfId="6389" xr:uid="{00000000-0005-0000-0000-0000A9A80000}"/>
    <cellStyle name="Note 44 2 3 2" xfId="17486" xr:uid="{00000000-0005-0000-0000-0000AAA80000}"/>
    <cellStyle name="Note 44 2 3 2 2" xfId="39750" xr:uid="{00000000-0005-0000-0000-0000ABA80000}"/>
    <cellStyle name="Note 44 2 3 3" xfId="28658" xr:uid="{00000000-0005-0000-0000-0000ACA80000}"/>
    <cellStyle name="Note 44 2 4" xfId="12902" xr:uid="{00000000-0005-0000-0000-0000ADA80000}"/>
    <cellStyle name="Note 44 2 4 2" xfId="35167" xr:uid="{00000000-0005-0000-0000-0000AEA80000}"/>
    <cellStyle name="Note 44 2 5" xfId="24075" xr:uid="{00000000-0005-0000-0000-0000AFA80000}"/>
    <cellStyle name="Note 44 3" xfId="4539" xr:uid="{00000000-0005-0000-0000-0000B0A80000}"/>
    <cellStyle name="Note 44 3 2" xfId="9122" xr:uid="{00000000-0005-0000-0000-0000B1A80000}"/>
    <cellStyle name="Note 44 3 2 2" xfId="20219" xr:uid="{00000000-0005-0000-0000-0000B2A80000}"/>
    <cellStyle name="Note 44 3 2 2 2" xfId="42483" xr:uid="{00000000-0005-0000-0000-0000B3A80000}"/>
    <cellStyle name="Note 44 3 2 3" xfId="31391" xr:uid="{00000000-0005-0000-0000-0000B4A80000}"/>
    <cellStyle name="Note 44 3 3" xfId="15636" xr:uid="{00000000-0005-0000-0000-0000B5A80000}"/>
    <cellStyle name="Note 44 3 3 2" xfId="37901" xr:uid="{00000000-0005-0000-0000-0000B6A80000}"/>
    <cellStyle name="Note 44 3 4" xfId="26809" xr:uid="{00000000-0005-0000-0000-0000B7A80000}"/>
    <cellStyle name="Note 44 4" xfId="2730" xr:uid="{00000000-0005-0000-0000-0000B8A80000}"/>
    <cellStyle name="Note 44 4 2" xfId="7313" xr:uid="{00000000-0005-0000-0000-0000B9A80000}"/>
    <cellStyle name="Note 44 4 2 2" xfId="18410" xr:uid="{00000000-0005-0000-0000-0000BAA80000}"/>
    <cellStyle name="Note 44 4 2 2 2" xfId="40674" xr:uid="{00000000-0005-0000-0000-0000BBA80000}"/>
    <cellStyle name="Note 44 4 2 3" xfId="29582" xr:uid="{00000000-0005-0000-0000-0000BCA80000}"/>
    <cellStyle name="Note 44 4 3" xfId="13827" xr:uid="{00000000-0005-0000-0000-0000BDA80000}"/>
    <cellStyle name="Note 44 4 3 2" xfId="36092" xr:uid="{00000000-0005-0000-0000-0000BEA80000}"/>
    <cellStyle name="Note 44 4 4" xfId="25000" xr:uid="{00000000-0005-0000-0000-0000BFA80000}"/>
    <cellStyle name="Note 44 5" xfId="5464" xr:uid="{00000000-0005-0000-0000-0000C0A80000}"/>
    <cellStyle name="Note 44 5 2" xfId="16561" xr:uid="{00000000-0005-0000-0000-0000C1A80000}"/>
    <cellStyle name="Note 44 5 2 2" xfId="38825" xr:uid="{00000000-0005-0000-0000-0000C2A80000}"/>
    <cellStyle name="Note 44 5 3" xfId="27733" xr:uid="{00000000-0005-0000-0000-0000C3A80000}"/>
    <cellStyle name="Note 44 6" xfId="11976" xr:uid="{00000000-0005-0000-0000-0000C4A80000}"/>
    <cellStyle name="Note 44 6 2" xfId="34242" xr:uid="{00000000-0005-0000-0000-0000C5A80000}"/>
    <cellStyle name="Note 44 7" xfId="23150" xr:uid="{00000000-0005-0000-0000-0000C6A80000}"/>
    <cellStyle name="Note 45" xfId="878" xr:uid="{00000000-0005-0000-0000-0000C7A80000}"/>
    <cellStyle name="Note 45 2" xfId="1815" xr:uid="{00000000-0005-0000-0000-0000C8A80000}"/>
    <cellStyle name="Note 45 2 2" xfId="3628" xr:uid="{00000000-0005-0000-0000-0000C9A80000}"/>
    <cellStyle name="Note 45 2 2 2" xfId="8211" xr:uid="{00000000-0005-0000-0000-0000CAA80000}"/>
    <cellStyle name="Note 45 2 2 2 2" xfId="19308" xr:uid="{00000000-0005-0000-0000-0000CBA80000}"/>
    <cellStyle name="Note 45 2 2 2 2 2" xfId="41572" xr:uid="{00000000-0005-0000-0000-0000CCA80000}"/>
    <cellStyle name="Note 45 2 2 2 3" xfId="30480" xr:uid="{00000000-0005-0000-0000-0000CDA80000}"/>
    <cellStyle name="Note 45 2 2 3" xfId="14725" xr:uid="{00000000-0005-0000-0000-0000CEA80000}"/>
    <cellStyle name="Note 45 2 2 3 2" xfId="36990" xr:uid="{00000000-0005-0000-0000-0000CFA80000}"/>
    <cellStyle name="Note 45 2 2 4" xfId="25898" xr:uid="{00000000-0005-0000-0000-0000D0A80000}"/>
    <cellStyle name="Note 45 2 3" xfId="6402" xr:uid="{00000000-0005-0000-0000-0000D1A80000}"/>
    <cellStyle name="Note 45 2 3 2" xfId="17499" xr:uid="{00000000-0005-0000-0000-0000D2A80000}"/>
    <cellStyle name="Note 45 2 3 2 2" xfId="39763" xr:uid="{00000000-0005-0000-0000-0000D3A80000}"/>
    <cellStyle name="Note 45 2 3 3" xfId="28671" xr:uid="{00000000-0005-0000-0000-0000D4A80000}"/>
    <cellStyle name="Note 45 2 4" xfId="12915" xr:uid="{00000000-0005-0000-0000-0000D5A80000}"/>
    <cellStyle name="Note 45 2 4 2" xfId="35180" xr:uid="{00000000-0005-0000-0000-0000D6A80000}"/>
    <cellStyle name="Note 45 2 5" xfId="24088" xr:uid="{00000000-0005-0000-0000-0000D7A80000}"/>
    <cellStyle name="Note 45 3" xfId="4552" xr:uid="{00000000-0005-0000-0000-0000D8A80000}"/>
    <cellStyle name="Note 45 3 2" xfId="9135" xr:uid="{00000000-0005-0000-0000-0000D9A80000}"/>
    <cellStyle name="Note 45 3 2 2" xfId="20232" xr:uid="{00000000-0005-0000-0000-0000DAA80000}"/>
    <cellStyle name="Note 45 3 2 2 2" xfId="42496" xr:uid="{00000000-0005-0000-0000-0000DBA80000}"/>
    <cellStyle name="Note 45 3 2 3" xfId="31404" xr:uid="{00000000-0005-0000-0000-0000DCA80000}"/>
    <cellStyle name="Note 45 3 3" xfId="15649" xr:uid="{00000000-0005-0000-0000-0000DDA80000}"/>
    <cellStyle name="Note 45 3 3 2" xfId="37914" xr:uid="{00000000-0005-0000-0000-0000DEA80000}"/>
    <cellStyle name="Note 45 3 4" xfId="26822" xr:uid="{00000000-0005-0000-0000-0000DFA80000}"/>
    <cellStyle name="Note 45 4" xfId="2743" xr:uid="{00000000-0005-0000-0000-0000E0A80000}"/>
    <cellStyle name="Note 45 4 2" xfId="7326" xr:uid="{00000000-0005-0000-0000-0000E1A80000}"/>
    <cellStyle name="Note 45 4 2 2" xfId="18423" xr:uid="{00000000-0005-0000-0000-0000E2A80000}"/>
    <cellStyle name="Note 45 4 2 2 2" xfId="40687" xr:uid="{00000000-0005-0000-0000-0000E3A80000}"/>
    <cellStyle name="Note 45 4 2 3" xfId="29595" xr:uid="{00000000-0005-0000-0000-0000E4A80000}"/>
    <cellStyle name="Note 45 4 3" xfId="13840" xr:uid="{00000000-0005-0000-0000-0000E5A80000}"/>
    <cellStyle name="Note 45 4 3 2" xfId="36105" xr:uid="{00000000-0005-0000-0000-0000E6A80000}"/>
    <cellStyle name="Note 45 4 4" xfId="25013" xr:uid="{00000000-0005-0000-0000-0000E7A80000}"/>
    <cellStyle name="Note 45 5" xfId="5477" xr:uid="{00000000-0005-0000-0000-0000E8A80000}"/>
    <cellStyle name="Note 45 5 2" xfId="16574" xr:uid="{00000000-0005-0000-0000-0000E9A80000}"/>
    <cellStyle name="Note 45 5 2 2" xfId="38838" xr:uid="{00000000-0005-0000-0000-0000EAA80000}"/>
    <cellStyle name="Note 45 5 3" xfId="27746" xr:uid="{00000000-0005-0000-0000-0000EBA80000}"/>
    <cellStyle name="Note 45 6" xfId="11989" xr:uid="{00000000-0005-0000-0000-0000ECA80000}"/>
    <cellStyle name="Note 45 6 2" xfId="34255" xr:uid="{00000000-0005-0000-0000-0000EDA80000}"/>
    <cellStyle name="Note 45 7" xfId="23163" xr:uid="{00000000-0005-0000-0000-0000EEA80000}"/>
    <cellStyle name="Note 46" xfId="891" xr:uid="{00000000-0005-0000-0000-0000EFA80000}"/>
    <cellStyle name="Note 46 2" xfId="1828" xr:uid="{00000000-0005-0000-0000-0000F0A80000}"/>
    <cellStyle name="Note 46 2 2" xfId="3641" xr:uid="{00000000-0005-0000-0000-0000F1A80000}"/>
    <cellStyle name="Note 46 2 2 2" xfId="8224" xr:uid="{00000000-0005-0000-0000-0000F2A80000}"/>
    <cellStyle name="Note 46 2 2 2 2" xfId="19321" xr:uid="{00000000-0005-0000-0000-0000F3A80000}"/>
    <cellStyle name="Note 46 2 2 2 2 2" xfId="41585" xr:uid="{00000000-0005-0000-0000-0000F4A80000}"/>
    <cellStyle name="Note 46 2 2 2 3" xfId="30493" xr:uid="{00000000-0005-0000-0000-0000F5A80000}"/>
    <cellStyle name="Note 46 2 2 3" xfId="14738" xr:uid="{00000000-0005-0000-0000-0000F6A80000}"/>
    <cellStyle name="Note 46 2 2 3 2" xfId="37003" xr:uid="{00000000-0005-0000-0000-0000F7A80000}"/>
    <cellStyle name="Note 46 2 2 4" xfId="25911" xr:uid="{00000000-0005-0000-0000-0000F8A80000}"/>
    <cellStyle name="Note 46 2 3" xfId="6415" xr:uid="{00000000-0005-0000-0000-0000F9A80000}"/>
    <cellStyle name="Note 46 2 3 2" xfId="17512" xr:uid="{00000000-0005-0000-0000-0000FAA80000}"/>
    <cellStyle name="Note 46 2 3 2 2" xfId="39776" xr:uid="{00000000-0005-0000-0000-0000FBA80000}"/>
    <cellStyle name="Note 46 2 3 3" xfId="28684" xr:uid="{00000000-0005-0000-0000-0000FCA80000}"/>
    <cellStyle name="Note 46 2 4" xfId="12928" xr:uid="{00000000-0005-0000-0000-0000FDA80000}"/>
    <cellStyle name="Note 46 2 4 2" xfId="35193" xr:uid="{00000000-0005-0000-0000-0000FEA80000}"/>
    <cellStyle name="Note 46 2 5" xfId="24101" xr:uid="{00000000-0005-0000-0000-0000FFA80000}"/>
    <cellStyle name="Note 46 3" xfId="4565" xr:uid="{00000000-0005-0000-0000-000000A90000}"/>
    <cellStyle name="Note 46 3 2" xfId="9148" xr:uid="{00000000-0005-0000-0000-000001A90000}"/>
    <cellStyle name="Note 46 3 2 2" xfId="20245" xr:uid="{00000000-0005-0000-0000-000002A90000}"/>
    <cellStyle name="Note 46 3 2 2 2" xfId="42509" xr:uid="{00000000-0005-0000-0000-000003A90000}"/>
    <cellStyle name="Note 46 3 2 3" xfId="31417" xr:uid="{00000000-0005-0000-0000-000004A90000}"/>
    <cellStyle name="Note 46 3 3" xfId="15662" xr:uid="{00000000-0005-0000-0000-000005A90000}"/>
    <cellStyle name="Note 46 3 3 2" xfId="37927" xr:uid="{00000000-0005-0000-0000-000006A90000}"/>
    <cellStyle name="Note 46 3 4" xfId="26835" xr:uid="{00000000-0005-0000-0000-000007A90000}"/>
    <cellStyle name="Note 46 4" xfId="2756" xr:uid="{00000000-0005-0000-0000-000008A90000}"/>
    <cellStyle name="Note 46 4 2" xfId="7339" xr:uid="{00000000-0005-0000-0000-000009A90000}"/>
    <cellStyle name="Note 46 4 2 2" xfId="18436" xr:uid="{00000000-0005-0000-0000-00000AA90000}"/>
    <cellStyle name="Note 46 4 2 2 2" xfId="40700" xr:uid="{00000000-0005-0000-0000-00000BA90000}"/>
    <cellStyle name="Note 46 4 2 3" xfId="29608" xr:uid="{00000000-0005-0000-0000-00000CA90000}"/>
    <cellStyle name="Note 46 4 3" xfId="13853" xr:uid="{00000000-0005-0000-0000-00000DA90000}"/>
    <cellStyle name="Note 46 4 3 2" xfId="36118" xr:uid="{00000000-0005-0000-0000-00000EA90000}"/>
    <cellStyle name="Note 46 4 4" xfId="25026" xr:uid="{00000000-0005-0000-0000-00000FA90000}"/>
    <cellStyle name="Note 46 5" xfId="5490" xr:uid="{00000000-0005-0000-0000-000010A90000}"/>
    <cellStyle name="Note 46 5 2" xfId="16587" xr:uid="{00000000-0005-0000-0000-000011A90000}"/>
    <cellStyle name="Note 46 5 2 2" xfId="38851" xr:uid="{00000000-0005-0000-0000-000012A90000}"/>
    <cellStyle name="Note 46 5 3" xfId="27759" xr:uid="{00000000-0005-0000-0000-000013A90000}"/>
    <cellStyle name="Note 46 6" xfId="12002" xr:uid="{00000000-0005-0000-0000-000014A90000}"/>
    <cellStyle name="Note 46 6 2" xfId="34268" xr:uid="{00000000-0005-0000-0000-000015A90000}"/>
    <cellStyle name="Note 46 7" xfId="23176" xr:uid="{00000000-0005-0000-0000-000016A90000}"/>
    <cellStyle name="Note 47" xfId="905" xr:uid="{00000000-0005-0000-0000-000017A90000}"/>
    <cellStyle name="Note 47 2" xfId="1842" xr:uid="{00000000-0005-0000-0000-000018A90000}"/>
    <cellStyle name="Note 47 2 2" xfId="3654" xr:uid="{00000000-0005-0000-0000-000019A90000}"/>
    <cellStyle name="Note 47 2 2 2" xfId="8237" xr:uid="{00000000-0005-0000-0000-00001AA90000}"/>
    <cellStyle name="Note 47 2 2 2 2" xfId="19334" xr:uid="{00000000-0005-0000-0000-00001BA90000}"/>
    <cellStyle name="Note 47 2 2 2 2 2" xfId="41598" xr:uid="{00000000-0005-0000-0000-00001CA90000}"/>
    <cellStyle name="Note 47 2 2 2 3" xfId="30506" xr:uid="{00000000-0005-0000-0000-00001DA90000}"/>
    <cellStyle name="Note 47 2 2 3" xfId="14751" xr:uid="{00000000-0005-0000-0000-00001EA90000}"/>
    <cellStyle name="Note 47 2 2 3 2" xfId="37016" xr:uid="{00000000-0005-0000-0000-00001FA90000}"/>
    <cellStyle name="Note 47 2 2 4" xfId="25924" xr:uid="{00000000-0005-0000-0000-000020A90000}"/>
    <cellStyle name="Note 47 2 3" xfId="6428" xr:uid="{00000000-0005-0000-0000-000021A90000}"/>
    <cellStyle name="Note 47 2 3 2" xfId="17525" xr:uid="{00000000-0005-0000-0000-000022A90000}"/>
    <cellStyle name="Note 47 2 3 2 2" xfId="39789" xr:uid="{00000000-0005-0000-0000-000023A90000}"/>
    <cellStyle name="Note 47 2 3 3" xfId="28697" xr:uid="{00000000-0005-0000-0000-000024A90000}"/>
    <cellStyle name="Note 47 2 4" xfId="12941" xr:uid="{00000000-0005-0000-0000-000025A90000}"/>
    <cellStyle name="Note 47 2 4 2" xfId="35206" xr:uid="{00000000-0005-0000-0000-000026A90000}"/>
    <cellStyle name="Note 47 2 5" xfId="24114" xr:uid="{00000000-0005-0000-0000-000027A90000}"/>
    <cellStyle name="Note 47 3" xfId="4578" xr:uid="{00000000-0005-0000-0000-000028A90000}"/>
    <cellStyle name="Note 47 3 2" xfId="9161" xr:uid="{00000000-0005-0000-0000-000029A90000}"/>
    <cellStyle name="Note 47 3 2 2" xfId="20258" xr:uid="{00000000-0005-0000-0000-00002AA90000}"/>
    <cellStyle name="Note 47 3 2 2 2" xfId="42522" xr:uid="{00000000-0005-0000-0000-00002BA90000}"/>
    <cellStyle name="Note 47 3 2 3" xfId="31430" xr:uid="{00000000-0005-0000-0000-00002CA90000}"/>
    <cellStyle name="Note 47 3 3" xfId="15675" xr:uid="{00000000-0005-0000-0000-00002DA90000}"/>
    <cellStyle name="Note 47 3 3 2" xfId="37940" xr:uid="{00000000-0005-0000-0000-00002EA90000}"/>
    <cellStyle name="Note 47 3 4" xfId="26848" xr:uid="{00000000-0005-0000-0000-00002FA90000}"/>
    <cellStyle name="Note 47 4" xfId="2769" xr:uid="{00000000-0005-0000-0000-000030A90000}"/>
    <cellStyle name="Note 47 4 2" xfId="7352" xr:uid="{00000000-0005-0000-0000-000031A90000}"/>
    <cellStyle name="Note 47 4 2 2" xfId="18449" xr:uid="{00000000-0005-0000-0000-000032A90000}"/>
    <cellStyle name="Note 47 4 2 2 2" xfId="40713" xr:uid="{00000000-0005-0000-0000-000033A90000}"/>
    <cellStyle name="Note 47 4 2 3" xfId="29621" xr:uid="{00000000-0005-0000-0000-000034A90000}"/>
    <cellStyle name="Note 47 4 3" xfId="13866" xr:uid="{00000000-0005-0000-0000-000035A90000}"/>
    <cellStyle name="Note 47 4 3 2" xfId="36131" xr:uid="{00000000-0005-0000-0000-000036A90000}"/>
    <cellStyle name="Note 47 4 4" xfId="25039" xr:uid="{00000000-0005-0000-0000-000037A90000}"/>
    <cellStyle name="Note 47 5" xfId="5503" xr:uid="{00000000-0005-0000-0000-000038A90000}"/>
    <cellStyle name="Note 47 5 2" xfId="16600" xr:uid="{00000000-0005-0000-0000-000039A90000}"/>
    <cellStyle name="Note 47 5 2 2" xfId="38864" xr:uid="{00000000-0005-0000-0000-00003AA90000}"/>
    <cellStyle name="Note 47 5 3" xfId="27772" xr:uid="{00000000-0005-0000-0000-00003BA90000}"/>
    <cellStyle name="Note 47 6" xfId="12015" xr:uid="{00000000-0005-0000-0000-00003CA90000}"/>
    <cellStyle name="Note 47 6 2" xfId="34281" xr:uid="{00000000-0005-0000-0000-00003DA90000}"/>
    <cellStyle name="Note 47 7" xfId="23189" xr:uid="{00000000-0005-0000-0000-00003EA90000}"/>
    <cellStyle name="Note 48" xfId="918" xr:uid="{00000000-0005-0000-0000-00003FA90000}"/>
    <cellStyle name="Note 48 2" xfId="1855" xr:uid="{00000000-0005-0000-0000-000040A90000}"/>
    <cellStyle name="Note 48 2 2" xfId="3667" xr:uid="{00000000-0005-0000-0000-000041A90000}"/>
    <cellStyle name="Note 48 2 2 2" xfId="8250" xr:uid="{00000000-0005-0000-0000-000042A90000}"/>
    <cellStyle name="Note 48 2 2 2 2" xfId="19347" xr:uid="{00000000-0005-0000-0000-000043A90000}"/>
    <cellStyle name="Note 48 2 2 2 2 2" xfId="41611" xr:uid="{00000000-0005-0000-0000-000044A90000}"/>
    <cellStyle name="Note 48 2 2 2 3" xfId="30519" xr:uid="{00000000-0005-0000-0000-000045A90000}"/>
    <cellStyle name="Note 48 2 2 3" xfId="14764" xr:uid="{00000000-0005-0000-0000-000046A90000}"/>
    <cellStyle name="Note 48 2 2 3 2" xfId="37029" xr:uid="{00000000-0005-0000-0000-000047A90000}"/>
    <cellStyle name="Note 48 2 2 4" xfId="25937" xr:uid="{00000000-0005-0000-0000-000048A90000}"/>
    <cellStyle name="Note 48 2 3" xfId="6441" xr:uid="{00000000-0005-0000-0000-000049A90000}"/>
    <cellStyle name="Note 48 2 3 2" xfId="17538" xr:uid="{00000000-0005-0000-0000-00004AA90000}"/>
    <cellStyle name="Note 48 2 3 2 2" xfId="39802" xr:uid="{00000000-0005-0000-0000-00004BA90000}"/>
    <cellStyle name="Note 48 2 3 3" xfId="28710" xr:uid="{00000000-0005-0000-0000-00004CA90000}"/>
    <cellStyle name="Note 48 2 4" xfId="12954" xr:uid="{00000000-0005-0000-0000-00004DA90000}"/>
    <cellStyle name="Note 48 2 4 2" xfId="35219" xr:uid="{00000000-0005-0000-0000-00004EA90000}"/>
    <cellStyle name="Note 48 2 5" xfId="24127" xr:uid="{00000000-0005-0000-0000-00004FA90000}"/>
    <cellStyle name="Note 48 3" xfId="4591" xr:uid="{00000000-0005-0000-0000-000050A90000}"/>
    <cellStyle name="Note 48 3 2" xfId="9174" xr:uid="{00000000-0005-0000-0000-000051A90000}"/>
    <cellStyle name="Note 48 3 2 2" xfId="20271" xr:uid="{00000000-0005-0000-0000-000052A90000}"/>
    <cellStyle name="Note 48 3 2 2 2" xfId="42535" xr:uid="{00000000-0005-0000-0000-000053A90000}"/>
    <cellStyle name="Note 48 3 2 3" xfId="31443" xr:uid="{00000000-0005-0000-0000-000054A90000}"/>
    <cellStyle name="Note 48 3 3" xfId="15688" xr:uid="{00000000-0005-0000-0000-000055A90000}"/>
    <cellStyle name="Note 48 3 3 2" xfId="37953" xr:uid="{00000000-0005-0000-0000-000056A90000}"/>
    <cellStyle name="Note 48 3 4" xfId="26861" xr:uid="{00000000-0005-0000-0000-000057A90000}"/>
    <cellStyle name="Note 48 4" xfId="2782" xr:uid="{00000000-0005-0000-0000-000058A90000}"/>
    <cellStyle name="Note 48 4 2" xfId="7365" xr:uid="{00000000-0005-0000-0000-000059A90000}"/>
    <cellStyle name="Note 48 4 2 2" xfId="18462" xr:uid="{00000000-0005-0000-0000-00005AA90000}"/>
    <cellStyle name="Note 48 4 2 2 2" xfId="40726" xr:uid="{00000000-0005-0000-0000-00005BA90000}"/>
    <cellStyle name="Note 48 4 2 3" xfId="29634" xr:uid="{00000000-0005-0000-0000-00005CA90000}"/>
    <cellStyle name="Note 48 4 3" xfId="13879" xr:uid="{00000000-0005-0000-0000-00005DA90000}"/>
    <cellStyle name="Note 48 4 3 2" xfId="36144" xr:uid="{00000000-0005-0000-0000-00005EA90000}"/>
    <cellStyle name="Note 48 4 4" xfId="25052" xr:uid="{00000000-0005-0000-0000-00005FA90000}"/>
    <cellStyle name="Note 48 5" xfId="5516" xr:uid="{00000000-0005-0000-0000-000060A90000}"/>
    <cellStyle name="Note 48 5 2" xfId="16613" xr:uid="{00000000-0005-0000-0000-000061A90000}"/>
    <cellStyle name="Note 48 5 2 2" xfId="38877" xr:uid="{00000000-0005-0000-0000-000062A90000}"/>
    <cellStyle name="Note 48 5 3" xfId="27785" xr:uid="{00000000-0005-0000-0000-000063A90000}"/>
    <cellStyle name="Note 48 6" xfId="12028" xr:uid="{00000000-0005-0000-0000-000064A90000}"/>
    <cellStyle name="Note 48 6 2" xfId="34294" xr:uid="{00000000-0005-0000-0000-000065A90000}"/>
    <cellStyle name="Note 48 7" xfId="23202" xr:uid="{00000000-0005-0000-0000-000066A90000}"/>
    <cellStyle name="Note 49" xfId="931" xr:uid="{00000000-0005-0000-0000-000067A90000}"/>
    <cellStyle name="Note 49 2" xfId="1868" xr:uid="{00000000-0005-0000-0000-000068A90000}"/>
    <cellStyle name="Note 49 2 2" xfId="3680" xr:uid="{00000000-0005-0000-0000-000069A90000}"/>
    <cellStyle name="Note 49 2 2 2" xfId="8263" xr:uid="{00000000-0005-0000-0000-00006AA90000}"/>
    <cellStyle name="Note 49 2 2 2 2" xfId="19360" xr:uid="{00000000-0005-0000-0000-00006BA90000}"/>
    <cellStyle name="Note 49 2 2 2 2 2" xfId="41624" xr:uid="{00000000-0005-0000-0000-00006CA90000}"/>
    <cellStyle name="Note 49 2 2 2 3" xfId="30532" xr:uid="{00000000-0005-0000-0000-00006DA90000}"/>
    <cellStyle name="Note 49 2 2 3" xfId="14777" xr:uid="{00000000-0005-0000-0000-00006EA90000}"/>
    <cellStyle name="Note 49 2 2 3 2" xfId="37042" xr:uid="{00000000-0005-0000-0000-00006FA90000}"/>
    <cellStyle name="Note 49 2 2 4" xfId="25950" xr:uid="{00000000-0005-0000-0000-000070A90000}"/>
    <cellStyle name="Note 49 2 3" xfId="6454" xr:uid="{00000000-0005-0000-0000-000071A90000}"/>
    <cellStyle name="Note 49 2 3 2" xfId="17551" xr:uid="{00000000-0005-0000-0000-000072A90000}"/>
    <cellStyle name="Note 49 2 3 2 2" xfId="39815" xr:uid="{00000000-0005-0000-0000-000073A90000}"/>
    <cellStyle name="Note 49 2 3 3" xfId="28723" xr:uid="{00000000-0005-0000-0000-000074A90000}"/>
    <cellStyle name="Note 49 2 4" xfId="12967" xr:uid="{00000000-0005-0000-0000-000075A90000}"/>
    <cellStyle name="Note 49 2 4 2" xfId="35232" xr:uid="{00000000-0005-0000-0000-000076A90000}"/>
    <cellStyle name="Note 49 2 5" xfId="24140" xr:uid="{00000000-0005-0000-0000-000077A90000}"/>
    <cellStyle name="Note 49 3" xfId="4604" xr:uid="{00000000-0005-0000-0000-000078A90000}"/>
    <cellStyle name="Note 49 3 2" xfId="9187" xr:uid="{00000000-0005-0000-0000-000079A90000}"/>
    <cellStyle name="Note 49 3 2 2" xfId="20284" xr:uid="{00000000-0005-0000-0000-00007AA90000}"/>
    <cellStyle name="Note 49 3 2 2 2" xfId="42548" xr:uid="{00000000-0005-0000-0000-00007BA90000}"/>
    <cellStyle name="Note 49 3 2 3" xfId="31456" xr:uid="{00000000-0005-0000-0000-00007CA90000}"/>
    <cellStyle name="Note 49 3 3" xfId="15701" xr:uid="{00000000-0005-0000-0000-00007DA90000}"/>
    <cellStyle name="Note 49 3 3 2" xfId="37966" xr:uid="{00000000-0005-0000-0000-00007EA90000}"/>
    <cellStyle name="Note 49 3 4" xfId="26874" xr:uid="{00000000-0005-0000-0000-00007FA90000}"/>
    <cellStyle name="Note 49 4" xfId="2795" xr:uid="{00000000-0005-0000-0000-000080A90000}"/>
    <cellStyle name="Note 49 4 2" xfId="7378" xr:uid="{00000000-0005-0000-0000-000081A90000}"/>
    <cellStyle name="Note 49 4 2 2" xfId="18475" xr:uid="{00000000-0005-0000-0000-000082A90000}"/>
    <cellStyle name="Note 49 4 2 2 2" xfId="40739" xr:uid="{00000000-0005-0000-0000-000083A90000}"/>
    <cellStyle name="Note 49 4 2 3" xfId="29647" xr:uid="{00000000-0005-0000-0000-000084A90000}"/>
    <cellStyle name="Note 49 4 3" xfId="13892" xr:uid="{00000000-0005-0000-0000-000085A90000}"/>
    <cellStyle name="Note 49 4 3 2" xfId="36157" xr:uid="{00000000-0005-0000-0000-000086A90000}"/>
    <cellStyle name="Note 49 4 4" xfId="25065" xr:uid="{00000000-0005-0000-0000-000087A90000}"/>
    <cellStyle name="Note 49 5" xfId="5529" xr:uid="{00000000-0005-0000-0000-000088A90000}"/>
    <cellStyle name="Note 49 5 2" xfId="16626" xr:uid="{00000000-0005-0000-0000-000089A90000}"/>
    <cellStyle name="Note 49 5 2 2" xfId="38890" xr:uid="{00000000-0005-0000-0000-00008AA90000}"/>
    <cellStyle name="Note 49 5 3" xfId="27798" xr:uid="{00000000-0005-0000-0000-00008BA90000}"/>
    <cellStyle name="Note 49 6" xfId="12041" xr:uid="{00000000-0005-0000-0000-00008CA90000}"/>
    <cellStyle name="Note 49 6 2" xfId="34307" xr:uid="{00000000-0005-0000-0000-00008DA90000}"/>
    <cellStyle name="Note 49 7" xfId="23215" xr:uid="{00000000-0005-0000-0000-00008EA90000}"/>
    <cellStyle name="Note 5" xfId="111" xr:uid="{00000000-0005-0000-0000-00008FA90000}"/>
    <cellStyle name="Note 5 2" xfId="1288" xr:uid="{00000000-0005-0000-0000-000090A90000}"/>
    <cellStyle name="Note 5 2 2" xfId="3108" xr:uid="{00000000-0005-0000-0000-000091A90000}"/>
    <cellStyle name="Note 5 2 2 2" xfId="7691" xr:uid="{00000000-0005-0000-0000-000092A90000}"/>
    <cellStyle name="Note 5 2 2 2 2" xfId="18788" xr:uid="{00000000-0005-0000-0000-000093A90000}"/>
    <cellStyle name="Note 5 2 2 2 2 2" xfId="41052" xr:uid="{00000000-0005-0000-0000-000094A90000}"/>
    <cellStyle name="Note 5 2 2 2 3" xfId="29960" xr:uid="{00000000-0005-0000-0000-000095A90000}"/>
    <cellStyle name="Note 5 2 2 3" xfId="14205" xr:uid="{00000000-0005-0000-0000-000096A90000}"/>
    <cellStyle name="Note 5 2 2 3 2" xfId="36470" xr:uid="{00000000-0005-0000-0000-000097A90000}"/>
    <cellStyle name="Note 5 2 2 4" xfId="25378" xr:uid="{00000000-0005-0000-0000-000098A90000}"/>
    <cellStyle name="Note 5 2 3" xfId="5882" xr:uid="{00000000-0005-0000-0000-000099A90000}"/>
    <cellStyle name="Note 5 2 3 2" xfId="16979" xr:uid="{00000000-0005-0000-0000-00009AA90000}"/>
    <cellStyle name="Note 5 2 3 2 2" xfId="39243" xr:uid="{00000000-0005-0000-0000-00009BA90000}"/>
    <cellStyle name="Note 5 2 3 3" xfId="28151" xr:uid="{00000000-0005-0000-0000-00009CA90000}"/>
    <cellStyle name="Note 5 2 4" xfId="12395" xr:uid="{00000000-0005-0000-0000-00009DA90000}"/>
    <cellStyle name="Note 5 2 4 2" xfId="34660" xr:uid="{00000000-0005-0000-0000-00009EA90000}"/>
    <cellStyle name="Note 5 2 5" xfId="23568" xr:uid="{00000000-0005-0000-0000-00009FA90000}"/>
    <cellStyle name="Note 5 3" xfId="4032" xr:uid="{00000000-0005-0000-0000-0000A0A90000}"/>
    <cellStyle name="Note 5 3 2" xfId="8615" xr:uid="{00000000-0005-0000-0000-0000A1A90000}"/>
    <cellStyle name="Note 5 3 2 2" xfId="19712" xr:uid="{00000000-0005-0000-0000-0000A2A90000}"/>
    <cellStyle name="Note 5 3 2 2 2" xfId="41976" xr:uid="{00000000-0005-0000-0000-0000A3A90000}"/>
    <cellStyle name="Note 5 3 2 3" xfId="30884" xr:uid="{00000000-0005-0000-0000-0000A4A90000}"/>
    <cellStyle name="Note 5 3 3" xfId="15129" xr:uid="{00000000-0005-0000-0000-0000A5A90000}"/>
    <cellStyle name="Note 5 3 3 2" xfId="37394" xr:uid="{00000000-0005-0000-0000-0000A6A90000}"/>
    <cellStyle name="Note 5 3 4" xfId="26302" xr:uid="{00000000-0005-0000-0000-0000A7A90000}"/>
    <cellStyle name="Note 5 4" xfId="2223" xr:uid="{00000000-0005-0000-0000-0000A8A90000}"/>
    <cellStyle name="Note 5 4 2" xfId="6806" xr:uid="{00000000-0005-0000-0000-0000A9A90000}"/>
    <cellStyle name="Note 5 4 2 2" xfId="17903" xr:uid="{00000000-0005-0000-0000-0000AAA90000}"/>
    <cellStyle name="Note 5 4 2 2 2" xfId="40167" xr:uid="{00000000-0005-0000-0000-0000ABA90000}"/>
    <cellStyle name="Note 5 4 2 3" xfId="29075" xr:uid="{00000000-0005-0000-0000-0000ACA90000}"/>
    <cellStyle name="Note 5 4 3" xfId="13320" xr:uid="{00000000-0005-0000-0000-0000ADA90000}"/>
    <cellStyle name="Note 5 4 3 2" xfId="35585" xr:uid="{00000000-0005-0000-0000-0000AEA90000}"/>
    <cellStyle name="Note 5 4 4" xfId="24493" xr:uid="{00000000-0005-0000-0000-0000AFA90000}"/>
    <cellStyle name="Note 5 5" xfId="4957" xr:uid="{00000000-0005-0000-0000-0000B0A90000}"/>
    <cellStyle name="Note 5 5 2" xfId="16054" xr:uid="{00000000-0005-0000-0000-0000B1A90000}"/>
    <cellStyle name="Note 5 5 2 2" xfId="38318" xr:uid="{00000000-0005-0000-0000-0000B2A90000}"/>
    <cellStyle name="Note 5 5 3" xfId="27226" xr:uid="{00000000-0005-0000-0000-0000B3A90000}"/>
    <cellStyle name="Note 5 6" xfId="364" xr:uid="{00000000-0005-0000-0000-0000B4A90000}"/>
    <cellStyle name="Note 5 6 2" xfId="11482" xr:uid="{00000000-0005-0000-0000-0000B5A90000}"/>
    <cellStyle name="Note 5 6 2 2" xfId="33748" xr:uid="{00000000-0005-0000-0000-0000B6A90000}"/>
    <cellStyle name="Note 5 6 3" xfId="22656" xr:uid="{00000000-0005-0000-0000-0000B7A90000}"/>
    <cellStyle name="Note 5 7" xfId="11233" xr:uid="{00000000-0005-0000-0000-0000B8A90000}"/>
    <cellStyle name="Note 5 7 2" xfId="33499" xr:uid="{00000000-0005-0000-0000-0000B9A90000}"/>
    <cellStyle name="Note 5 8" xfId="22407" xr:uid="{00000000-0005-0000-0000-0000BAA90000}"/>
    <cellStyle name="Note 50" xfId="944" xr:uid="{00000000-0005-0000-0000-0000BBA90000}"/>
    <cellStyle name="Note 50 2" xfId="1881" xr:uid="{00000000-0005-0000-0000-0000BCA90000}"/>
    <cellStyle name="Note 50 2 2" xfId="3693" xr:uid="{00000000-0005-0000-0000-0000BDA90000}"/>
    <cellStyle name="Note 50 2 2 2" xfId="8276" xr:uid="{00000000-0005-0000-0000-0000BEA90000}"/>
    <cellStyle name="Note 50 2 2 2 2" xfId="19373" xr:uid="{00000000-0005-0000-0000-0000BFA90000}"/>
    <cellStyle name="Note 50 2 2 2 2 2" xfId="41637" xr:uid="{00000000-0005-0000-0000-0000C0A90000}"/>
    <cellStyle name="Note 50 2 2 2 3" xfId="30545" xr:uid="{00000000-0005-0000-0000-0000C1A90000}"/>
    <cellStyle name="Note 50 2 2 3" xfId="14790" xr:uid="{00000000-0005-0000-0000-0000C2A90000}"/>
    <cellStyle name="Note 50 2 2 3 2" xfId="37055" xr:uid="{00000000-0005-0000-0000-0000C3A90000}"/>
    <cellStyle name="Note 50 2 2 4" xfId="25963" xr:uid="{00000000-0005-0000-0000-0000C4A90000}"/>
    <cellStyle name="Note 50 2 3" xfId="6467" xr:uid="{00000000-0005-0000-0000-0000C5A90000}"/>
    <cellStyle name="Note 50 2 3 2" xfId="17564" xr:uid="{00000000-0005-0000-0000-0000C6A90000}"/>
    <cellStyle name="Note 50 2 3 2 2" xfId="39828" xr:uid="{00000000-0005-0000-0000-0000C7A90000}"/>
    <cellStyle name="Note 50 2 3 3" xfId="28736" xr:uid="{00000000-0005-0000-0000-0000C8A90000}"/>
    <cellStyle name="Note 50 2 4" xfId="12980" xr:uid="{00000000-0005-0000-0000-0000C9A90000}"/>
    <cellStyle name="Note 50 2 4 2" xfId="35245" xr:uid="{00000000-0005-0000-0000-0000CAA90000}"/>
    <cellStyle name="Note 50 2 5" xfId="24153" xr:uid="{00000000-0005-0000-0000-0000CBA90000}"/>
    <cellStyle name="Note 50 3" xfId="4617" xr:uid="{00000000-0005-0000-0000-0000CCA90000}"/>
    <cellStyle name="Note 50 3 2" xfId="9200" xr:uid="{00000000-0005-0000-0000-0000CDA90000}"/>
    <cellStyle name="Note 50 3 2 2" xfId="20297" xr:uid="{00000000-0005-0000-0000-0000CEA90000}"/>
    <cellStyle name="Note 50 3 2 2 2" xfId="42561" xr:uid="{00000000-0005-0000-0000-0000CFA90000}"/>
    <cellStyle name="Note 50 3 2 3" xfId="31469" xr:uid="{00000000-0005-0000-0000-0000D0A90000}"/>
    <cellStyle name="Note 50 3 3" xfId="15714" xr:uid="{00000000-0005-0000-0000-0000D1A90000}"/>
    <cellStyle name="Note 50 3 3 2" xfId="37979" xr:uid="{00000000-0005-0000-0000-0000D2A90000}"/>
    <cellStyle name="Note 50 3 4" xfId="26887" xr:uid="{00000000-0005-0000-0000-0000D3A90000}"/>
    <cellStyle name="Note 50 4" xfId="2808" xr:uid="{00000000-0005-0000-0000-0000D4A90000}"/>
    <cellStyle name="Note 50 4 2" xfId="7391" xr:uid="{00000000-0005-0000-0000-0000D5A90000}"/>
    <cellStyle name="Note 50 4 2 2" xfId="18488" xr:uid="{00000000-0005-0000-0000-0000D6A90000}"/>
    <cellStyle name="Note 50 4 2 2 2" xfId="40752" xr:uid="{00000000-0005-0000-0000-0000D7A90000}"/>
    <cellStyle name="Note 50 4 2 3" xfId="29660" xr:uid="{00000000-0005-0000-0000-0000D8A90000}"/>
    <cellStyle name="Note 50 4 3" xfId="13905" xr:uid="{00000000-0005-0000-0000-0000D9A90000}"/>
    <cellStyle name="Note 50 4 3 2" xfId="36170" xr:uid="{00000000-0005-0000-0000-0000DAA90000}"/>
    <cellStyle name="Note 50 4 4" xfId="25078" xr:uid="{00000000-0005-0000-0000-0000DBA90000}"/>
    <cellStyle name="Note 50 5" xfId="5542" xr:uid="{00000000-0005-0000-0000-0000DCA90000}"/>
    <cellStyle name="Note 50 5 2" xfId="16639" xr:uid="{00000000-0005-0000-0000-0000DDA90000}"/>
    <cellStyle name="Note 50 5 2 2" xfId="38903" xr:uid="{00000000-0005-0000-0000-0000DEA90000}"/>
    <cellStyle name="Note 50 5 3" xfId="27811" xr:uid="{00000000-0005-0000-0000-0000DFA90000}"/>
    <cellStyle name="Note 50 6" xfId="12054" xr:uid="{00000000-0005-0000-0000-0000E0A90000}"/>
    <cellStyle name="Note 50 6 2" xfId="34320" xr:uid="{00000000-0005-0000-0000-0000E1A90000}"/>
    <cellStyle name="Note 50 7" xfId="23228" xr:uid="{00000000-0005-0000-0000-0000E2A90000}"/>
    <cellStyle name="Note 51" xfId="957" xr:uid="{00000000-0005-0000-0000-0000E3A90000}"/>
    <cellStyle name="Note 51 2" xfId="1894" xr:uid="{00000000-0005-0000-0000-0000E4A90000}"/>
    <cellStyle name="Note 51 2 2" xfId="3706" xr:uid="{00000000-0005-0000-0000-0000E5A90000}"/>
    <cellStyle name="Note 51 2 2 2" xfId="8289" xr:uid="{00000000-0005-0000-0000-0000E6A90000}"/>
    <cellStyle name="Note 51 2 2 2 2" xfId="19386" xr:uid="{00000000-0005-0000-0000-0000E7A90000}"/>
    <cellStyle name="Note 51 2 2 2 2 2" xfId="41650" xr:uid="{00000000-0005-0000-0000-0000E8A90000}"/>
    <cellStyle name="Note 51 2 2 2 3" xfId="30558" xr:uid="{00000000-0005-0000-0000-0000E9A90000}"/>
    <cellStyle name="Note 51 2 2 3" xfId="14803" xr:uid="{00000000-0005-0000-0000-0000EAA90000}"/>
    <cellStyle name="Note 51 2 2 3 2" xfId="37068" xr:uid="{00000000-0005-0000-0000-0000EBA90000}"/>
    <cellStyle name="Note 51 2 2 4" xfId="25976" xr:uid="{00000000-0005-0000-0000-0000ECA90000}"/>
    <cellStyle name="Note 51 2 3" xfId="6480" xr:uid="{00000000-0005-0000-0000-0000EDA90000}"/>
    <cellStyle name="Note 51 2 3 2" xfId="17577" xr:uid="{00000000-0005-0000-0000-0000EEA90000}"/>
    <cellStyle name="Note 51 2 3 2 2" xfId="39841" xr:uid="{00000000-0005-0000-0000-0000EFA90000}"/>
    <cellStyle name="Note 51 2 3 3" xfId="28749" xr:uid="{00000000-0005-0000-0000-0000F0A90000}"/>
    <cellStyle name="Note 51 2 4" xfId="12993" xr:uid="{00000000-0005-0000-0000-0000F1A90000}"/>
    <cellStyle name="Note 51 2 4 2" xfId="35258" xr:uid="{00000000-0005-0000-0000-0000F2A90000}"/>
    <cellStyle name="Note 51 2 5" xfId="24166" xr:uid="{00000000-0005-0000-0000-0000F3A90000}"/>
    <cellStyle name="Note 51 3" xfId="4630" xr:uid="{00000000-0005-0000-0000-0000F4A90000}"/>
    <cellStyle name="Note 51 3 2" xfId="9213" xr:uid="{00000000-0005-0000-0000-0000F5A90000}"/>
    <cellStyle name="Note 51 3 2 2" xfId="20310" xr:uid="{00000000-0005-0000-0000-0000F6A90000}"/>
    <cellStyle name="Note 51 3 2 2 2" xfId="42574" xr:uid="{00000000-0005-0000-0000-0000F7A90000}"/>
    <cellStyle name="Note 51 3 2 3" xfId="31482" xr:uid="{00000000-0005-0000-0000-0000F8A90000}"/>
    <cellStyle name="Note 51 3 3" xfId="15727" xr:uid="{00000000-0005-0000-0000-0000F9A90000}"/>
    <cellStyle name="Note 51 3 3 2" xfId="37992" xr:uid="{00000000-0005-0000-0000-0000FAA90000}"/>
    <cellStyle name="Note 51 3 4" xfId="26900" xr:uid="{00000000-0005-0000-0000-0000FBA90000}"/>
    <cellStyle name="Note 51 4" xfId="2821" xr:uid="{00000000-0005-0000-0000-0000FCA90000}"/>
    <cellStyle name="Note 51 4 2" xfId="7404" xr:uid="{00000000-0005-0000-0000-0000FDA90000}"/>
    <cellStyle name="Note 51 4 2 2" xfId="18501" xr:uid="{00000000-0005-0000-0000-0000FEA90000}"/>
    <cellStyle name="Note 51 4 2 2 2" xfId="40765" xr:uid="{00000000-0005-0000-0000-0000FFA90000}"/>
    <cellStyle name="Note 51 4 2 3" xfId="29673" xr:uid="{00000000-0005-0000-0000-000000AA0000}"/>
    <cellStyle name="Note 51 4 3" xfId="13918" xr:uid="{00000000-0005-0000-0000-000001AA0000}"/>
    <cellStyle name="Note 51 4 3 2" xfId="36183" xr:uid="{00000000-0005-0000-0000-000002AA0000}"/>
    <cellStyle name="Note 51 4 4" xfId="25091" xr:uid="{00000000-0005-0000-0000-000003AA0000}"/>
    <cellStyle name="Note 51 5" xfId="5555" xr:uid="{00000000-0005-0000-0000-000004AA0000}"/>
    <cellStyle name="Note 51 5 2" xfId="16652" xr:uid="{00000000-0005-0000-0000-000005AA0000}"/>
    <cellStyle name="Note 51 5 2 2" xfId="38916" xr:uid="{00000000-0005-0000-0000-000006AA0000}"/>
    <cellStyle name="Note 51 5 3" xfId="27824" xr:uid="{00000000-0005-0000-0000-000007AA0000}"/>
    <cellStyle name="Note 51 6" xfId="12067" xr:uid="{00000000-0005-0000-0000-000008AA0000}"/>
    <cellStyle name="Note 51 6 2" xfId="34333" xr:uid="{00000000-0005-0000-0000-000009AA0000}"/>
    <cellStyle name="Note 51 7" xfId="23241" xr:uid="{00000000-0005-0000-0000-00000AAA0000}"/>
    <cellStyle name="Note 52" xfId="971" xr:uid="{00000000-0005-0000-0000-00000BAA0000}"/>
    <cellStyle name="Note 52 2" xfId="1908" xr:uid="{00000000-0005-0000-0000-00000CAA0000}"/>
    <cellStyle name="Note 52 2 2" xfId="3719" xr:uid="{00000000-0005-0000-0000-00000DAA0000}"/>
    <cellStyle name="Note 52 2 2 2" xfId="8302" xr:uid="{00000000-0005-0000-0000-00000EAA0000}"/>
    <cellStyle name="Note 52 2 2 2 2" xfId="19399" xr:uid="{00000000-0005-0000-0000-00000FAA0000}"/>
    <cellStyle name="Note 52 2 2 2 2 2" xfId="41663" xr:uid="{00000000-0005-0000-0000-000010AA0000}"/>
    <cellStyle name="Note 52 2 2 2 3" xfId="30571" xr:uid="{00000000-0005-0000-0000-000011AA0000}"/>
    <cellStyle name="Note 52 2 2 3" xfId="14816" xr:uid="{00000000-0005-0000-0000-000012AA0000}"/>
    <cellStyle name="Note 52 2 2 3 2" xfId="37081" xr:uid="{00000000-0005-0000-0000-000013AA0000}"/>
    <cellStyle name="Note 52 2 2 4" xfId="25989" xr:uid="{00000000-0005-0000-0000-000014AA0000}"/>
    <cellStyle name="Note 52 2 3" xfId="6493" xr:uid="{00000000-0005-0000-0000-000015AA0000}"/>
    <cellStyle name="Note 52 2 3 2" xfId="17590" xr:uid="{00000000-0005-0000-0000-000016AA0000}"/>
    <cellStyle name="Note 52 2 3 2 2" xfId="39854" xr:uid="{00000000-0005-0000-0000-000017AA0000}"/>
    <cellStyle name="Note 52 2 3 3" xfId="28762" xr:uid="{00000000-0005-0000-0000-000018AA0000}"/>
    <cellStyle name="Note 52 2 4" xfId="13006" xr:uid="{00000000-0005-0000-0000-000019AA0000}"/>
    <cellStyle name="Note 52 2 4 2" xfId="35271" xr:uid="{00000000-0005-0000-0000-00001AAA0000}"/>
    <cellStyle name="Note 52 2 5" xfId="24179" xr:uid="{00000000-0005-0000-0000-00001BAA0000}"/>
    <cellStyle name="Note 52 3" xfId="4643" xr:uid="{00000000-0005-0000-0000-00001CAA0000}"/>
    <cellStyle name="Note 52 3 2" xfId="9226" xr:uid="{00000000-0005-0000-0000-00001DAA0000}"/>
    <cellStyle name="Note 52 3 2 2" xfId="20323" xr:uid="{00000000-0005-0000-0000-00001EAA0000}"/>
    <cellStyle name="Note 52 3 2 2 2" xfId="42587" xr:uid="{00000000-0005-0000-0000-00001FAA0000}"/>
    <cellStyle name="Note 52 3 2 3" xfId="31495" xr:uid="{00000000-0005-0000-0000-000020AA0000}"/>
    <cellStyle name="Note 52 3 3" xfId="15740" xr:uid="{00000000-0005-0000-0000-000021AA0000}"/>
    <cellStyle name="Note 52 3 3 2" xfId="38005" xr:uid="{00000000-0005-0000-0000-000022AA0000}"/>
    <cellStyle name="Note 52 3 4" xfId="26913" xr:uid="{00000000-0005-0000-0000-000023AA0000}"/>
    <cellStyle name="Note 52 4" xfId="2834" xr:uid="{00000000-0005-0000-0000-000024AA0000}"/>
    <cellStyle name="Note 52 4 2" xfId="7417" xr:uid="{00000000-0005-0000-0000-000025AA0000}"/>
    <cellStyle name="Note 52 4 2 2" xfId="18514" xr:uid="{00000000-0005-0000-0000-000026AA0000}"/>
    <cellStyle name="Note 52 4 2 2 2" xfId="40778" xr:uid="{00000000-0005-0000-0000-000027AA0000}"/>
    <cellStyle name="Note 52 4 2 3" xfId="29686" xr:uid="{00000000-0005-0000-0000-000028AA0000}"/>
    <cellStyle name="Note 52 4 3" xfId="13931" xr:uid="{00000000-0005-0000-0000-000029AA0000}"/>
    <cellStyle name="Note 52 4 3 2" xfId="36196" xr:uid="{00000000-0005-0000-0000-00002AAA0000}"/>
    <cellStyle name="Note 52 4 4" xfId="25104" xr:uid="{00000000-0005-0000-0000-00002BAA0000}"/>
    <cellStyle name="Note 52 5" xfId="5568" xr:uid="{00000000-0005-0000-0000-00002CAA0000}"/>
    <cellStyle name="Note 52 5 2" xfId="16665" xr:uid="{00000000-0005-0000-0000-00002DAA0000}"/>
    <cellStyle name="Note 52 5 2 2" xfId="38929" xr:uid="{00000000-0005-0000-0000-00002EAA0000}"/>
    <cellStyle name="Note 52 5 3" xfId="27837" xr:uid="{00000000-0005-0000-0000-00002FAA0000}"/>
    <cellStyle name="Note 52 6" xfId="12080" xr:uid="{00000000-0005-0000-0000-000030AA0000}"/>
    <cellStyle name="Note 52 6 2" xfId="34346" xr:uid="{00000000-0005-0000-0000-000031AA0000}"/>
    <cellStyle name="Note 52 7" xfId="23254" xr:uid="{00000000-0005-0000-0000-000032AA0000}"/>
    <cellStyle name="Note 53" xfId="984" xr:uid="{00000000-0005-0000-0000-000033AA0000}"/>
    <cellStyle name="Note 53 2" xfId="1921" xr:uid="{00000000-0005-0000-0000-000034AA0000}"/>
    <cellStyle name="Note 53 2 2" xfId="3732" xr:uid="{00000000-0005-0000-0000-000035AA0000}"/>
    <cellStyle name="Note 53 2 2 2" xfId="8315" xr:uid="{00000000-0005-0000-0000-000036AA0000}"/>
    <cellStyle name="Note 53 2 2 2 2" xfId="19412" xr:uid="{00000000-0005-0000-0000-000037AA0000}"/>
    <cellStyle name="Note 53 2 2 2 2 2" xfId="41676" xr:uid="{00000000-0005-0000-0000-000038AA0000}"/>
    <cellStyle name="Note 53 2 2 2 3" xfId="30584" xr:uid="{00000000-0005-0000-0000-000039AA0000}"/>
    <cellStyle name="Note 53 2 2 3" xfId="14829" xr:uid="{00000000-0005-0000-0000-00003AAA0000}"/>
    <cellStyle name="Note 53 2 2 3 2" xfId="37094" xr:uid="{00000000-0005-0000-0000-00003BAA0000}"/>
    <cellStyle name="Note 53 2 2 4" xfId="26002" xr:uid="{00000000-0005-0000-0000-00003CAA0000}"/>
    <cellStyle name="Note 53 2 3" xfId="6506" xr:uid="{00000000-0005-0000-0000-00003DAA0000}"/>
    <cellStyle name="Note 53 2 3 2" xfId="17603" xr:uid="{00000000-0005-0000-0000-00003EAA0000}"/>
    <cellStyle name="Note 53 2 3 2 2" xfId="39867" xr:uid="{00000000-0005-0000-0000-00003FAA0000}"/>
    <cellStyle name="Note 53 2 3 3" xfId="28775" xr:uid="{00000000-0005-0000-0000-000040AA0000}"/>
    <cellStyle name="Note 53 2 4" xfId="13019" xr:uid="{00000000-0005-0000-0000-000041AA0000}"/>
    <cellStyle name="Note 53 2 4 2" xfId="35284" xr:uid="{00000000-0005-0000-0000-000042AA0000}"/>
    <cellStyle name="Note 53 2 5" xfId="24192" xr:uid="{00000000-0005-0000-0000-000043AA0000}"/>
    <cellStyle name="Note 53 3" xfId="4656" xr:uid="{00000000-0005-0000-0000-000044AA0000}"/>
    <cellStyle name="Note 53 3 2" xfId="9239" xr:uid="{00000000-0005-0000-0000-000045AA0000}"/>
    <cellStyle name="Note 53 3 2 2" xfId="20336" xr:uid="{00000000-0005-0000-0000-000046AA0000}"/>
    <cellStyle name="Note 53 3 2 2 2" xfId="42600" xr:uid="{00000000-0005-0000-0000-000047AA0000}"/>
    <cellStyle name="Note 53 3 2 3" xfId="31508" xr:uid="{00000000-0005-0000-0000-000048AA0000}"/>
    <cellStyle name="Note 53 3 3" xfId="15753" xr:uid="{00000000-0005-0000-0000-000049AA0000}"/>
    <cellStyle name="Note 53 3 3 2" xfId="38018" xr:uid="{00000000-0005-0000-0000-00004AAA0000}"/>
    <cellStyle name="Note 53 3 4" xfId="26926" xr:uid="{00000000-0005-0000-0000-00004BAA0000}"/>
    <cellStyle name="Note 53 4" xfId="2847" xr:uid="{00000000-0005-0000-0000-00004CAA0000}"/>
    <cellStyle name="Note 53 4 2" xfId="7430" xr:uid="{00000000-0005-0000-0000-00004DAA0000}"/>
    <cellStyle name="Note 53 4 2 2" xfId="18527" xr:uid="{00000000-0005-0000-0000-00004EAA0000}"/>
    <cellStyle name="Note 53 4 2 2 2" xfId="40791" xr:uid="{00000000-0005-0000-0000-00004FAA0000}"/>
    <cellStyle name="Note 53 4 2 3" xfId="29699" xr:uid="{00000000-0005-0000-0000-000050AA0000}"/>
    <cellStyle name="Note 53 4 3" xfId="13944" xr:uid="{00000000-0005-0000-0000-000051AA0000}"/>
    <cellStyle name="Note 53 4 3 2" xfId="36209" xr:uid="{00000000-0005-0000-0000-000052AA0000}"/>
    <cellStyle name="Note 53 4 4" xfId="25117" xr:uid="{00000000-0005-0000-0000-000053AA0000}"/>
    <cellStyle name="Note 53 5" xfId="5581" xr:uid="{00000000-0005-0000-0000-000054AA0000}"/>
    <cellStyle name="Note 53 5 2" xfId="16678" xr:uid="{00000000-0005-0000-0000-000055AA0000}"/>
    <cellStyle name="Note 53 5 2 2" xfId="38942" xr:uid="{00000000-0005-0000-0000-000056AA0000}"/>
    <cellStyle name="Note 53 5 3" xfId="27850" xr:uid="{00000000-0005-0000-0000-000057AA0000}"/>
    <cellStyle name="Note 53 6" xfId="12093" xr:uid="{00000000-0005-0000-0000-000058AA0000}"/>
    <cellStyle name="Note 53 6 2" xfId="34359" xr:uid="{00000000-0005-0000-0000-000059AA0000}"/>
    <cellStyle name="Note 53 7" xfId="23267" xr:uid="{00000000-0005-0000-0000-00005AAA0000}"/>
    <cellStyle name="Note 54" xfId="997" xr:uid="{00000000-0005-0000-0000-00005BAA0000}"/>
    <cellStyle name="Note 54 2" xfId="1934" xr:uid="{00000000-0005-0000-0000-00005CAA0000}"/>
    <cellStyle name="Note 54 2 2" xfId="3745" xr:uid="{00000000-0005-0000-0000-00005DAA0000}"/>
    <cellStyle name="Note 54 2 2 2" xfId="8328" xr:uid="{00000000-0005-0000-0000-00005EAA0000}"/>
    <cellStyle name="Note 54 2 2 2 2" xfId="19425" xr:uid="{00000000-0005-0000-0000-00005FAA0000}"/>
    <cellStyle name="Note 54 2 2 2 2 2" xfId="41689" xr:uid="{00000000-0005-0000-0000-000060AA0000}"/>
    <cellStyle name="Note 54 2 2 2 3" xfId="30597" xr:uid="{00000000-0005-0000-0000-000061AA0000}"/>
    <cellStyle name="Note 54 2 2 3" xfId="14842" xr:uid="{00000000-0005-0000-0000-000062AA0000}"/>
    <cellStyle name="Note 54 2 2 3 2" xfId="37107" xr:uid="{00000000-0005-0000-0000-000063AA0000}"/>
    <cellStyle name="Note 54 2 2 4" xfId="26015" xr:uid="{00000000-0005-0000-0000-000064AA0000}"/>
    <cellStyle name="Note 54 2 3" xfId="6519" xr:uid="{00000000-0005-0000-0000-000065AA0000}"/>
    <cellStyle name="Note 54 2 3 2" xfId="17616" xr:uid="{00000000-0005-0000-0000-000066AA0000}"/>
    <cellStyle name="Note 54 2 3 2 2" xfId="39880" xr:uid="{00000000-0005-0000-0000-000067AA0000}"/>
    <cellStyle name="Note 54 2 3 3" xfId="28788" xr:uid="{00000000-0005-0000-0000-000068AA0000}"/>
    <cellStyle name="Note 54 2 4" xfId="13032" xr:uid="{00000000-0005-0000-0000-000069AA0000}"/>
    <cellStyle name="Note 54 2 4 2" xfId="35297" xr:uid="{00000000-0005-0000-0000-00006AAA0000}"/>
    <cellStyle name="Note 54 2 5" xfId="24205" xr:uid="{00000000-0005-0000-0000-00006BAA0000}"/>
    <cellStyle name="Note 54 3" xfId="4669" xr:uid="{00000000-0005-0000-0000-00006CAA0000}"/>
    <cellStyle name="Note 54 3 2" xfId="9252" xr:uid="{00000000-0005-0000-0000-00006DAA0000}"/>
    <cellStyle name="Note 54 3 2 2" xfId="20349" xr:uid="{00000000-0005-0000-0000-00006EAA0000}"/>
    <cellStyle name="Note 54 3 2 2 2" xfId="42613" xr:uid="{00000000-0005-0000-0000-00006FAA0000}"/>
    <cellStyle name="Note 54 3 2 3" xfId="31521" xr:uid="{00000000-0005-0000-0000-000070AA0000}"/>
    <cellStyle name="Note 54 3 3" xfId="15766" xr:uid="{00000000-0005-0000-0000-000071AA0000}"/>
    <cellStyle name="Note 54 3 3 2" xfId="38031" xr:uid="{00000000-0005-0000-0000-000072AA0000}"/>
    <cellStyle name="Note 54 3 4" xfId="26939" xr:uid="{00000000-0005-0000-0000-000073AA0000}"/>
    <cellStyle name="Note 54 4" xfId="2860" xr:uid="{00000000-0005-0000-0000-000074AA0000}"/>
    <cellStyle name="Note 54 4 2" xfId="7443" xr:uid="{00000000-0005-0000-0000-000075AA0000}"/>
    <cellStyle name="Note 54 4 2 2" xfId="18540" xr:uid="{00000000-0005-0000-0000-000076AA0000}"/>
    <cellStyle name="Note 54 4 2 2 2" xfId="40804" xr:uid="{00000000-0005-0000-0000-000077AA0000}"/>
    <cellStyle name="Note 54 4 2 3" xfId="29712" xr:uid="{00000000-0005-0000-0000-000078AA0000}"/>
    <cellStyle name="Note 54 4 3" xfId="13957" xr:uid="{00000000-0005-0000-0000-000079AA0000}"/>
    <cellStyle name="Note 54 4 3 2" xfId="36222" xr:uid="{00000000-0005-0000-0000-00007AAA0000}"/>
    <cellStyle name="Note 54 4 4" xfId="25130" xr:uid="{00000000-0005-0000-0000-00007BAA0000}"/>
    <cellStyle name="Note 54 5" xfId="5594" xr:uid="{00000000-0005-0000-0000-00007CAA0000}"/>
    <cellStyle name="Note 54 5 2" xfId="16691" xr:uid="{00000000-0005-0000-0000-00007DAA0000}"/>
    <cellStyle name="Note 54 5 2 2" xfId="38955" xr:uid="{00000000-0005-0000-0000-00007EAA0000}"/>
    <cellStyle name="Note 54 5 3" xfId="27863" xr:uid="{00000000-0005-0000-0000-00007FAA0000}"/>
    <cellStyle name="Note 54 6" xfId="12106" xr:uid="{00000000-0005-0000-0000-000080AA0000}"/>
    <cellStyle name="Note 54 6 2" xfId="34372" xr:uid="{00000000-0005-0000-0000-000081AA0000}"/>
    <cellStyle name="Note 54 7" xfId="23280" xr:uid="{00000000-0005-0000-0000-000082AA0000}"/>
    <cellStyle name="Note 55" xfId="1010" xr:uid="{00000000-0005-0000-0000-000083AA0000}"/>
    <cellStyle name="Note 55 2" xfId="1947" xr:uid="{00000000-0005-0000-0000-000084AA0000}"/>
    <cellStyle name="Note 55 2 2" xfId="3758" xr:uid="{00000000-0005-0000-0000-000085AA0000}"/>
    <cellStyle name="Note 55 2 2 2" xfId="8341" xr:uid="{00000000-0005-0000-0000-000086AA0000}"/>
    <cellStyle name="Note 55 2 2 2 2" xfId="19438" xr:uid="{00000000-0005-0000-0000-000087AA0000}"/>
    <cellStyle name="Note 55 2 2 2 2 2" xfId="41702" xr:uid="{00000000-0005-0000-0000-000088AA0000}"/>
    <cellStyle name="Note 55 2 2 2 3" xfId="30610" xr:uid="{00000000-0005-0000-0000-000089AA0000}"/>
    <cellStyle name="Note 55 2 2 3" xfId="14855" xr:uid="{00000000-0005-0000-0000-00008AAA0000}"/>
    <cellStyle name="Note 55 2 2 3 2" xfId="37120" xr:uid="{00000000-0005-0000-0000-00008BAA0000}"/>
    <cellStyle name="Note 55 2 2 4" xfId="26028" xr:uid="{00000000-0005-0000-0000-00008CAA0000}"/>
    <cellStyle name="Note 55 2 3" xfId="6532" xr:uid="{00000000-0005-0000-0000-00008DAA0000}"/>
    <cellStyle name="Note 55 2 3 2" xfId="17629" xr:uid="{00000000-0005-0000-0000-00008EAA0000}"/>
    <cellStyle name="Note 55 2 3 2 2" xfId="39893" xr:uid="{00000000-0005-0000-0000-00008FAA0000}"/>
    <cellStyle name="Note 55 2 3 3" xfId="28801" xr:uid="{00000000-0005-0000-0000-000090AA0000}"/>
    <cellStyle name="Note 55 2 4" xfId="13045" xr:uid="{00000000-0005-0000-0000-000091AA0000}"/>
    <cellStyle name="Note 55 2 4 2" xfId="35310" xr:uid="{00000000-0005-0000-0000-000092AA0000}"/>
    <cellStyle name="Note 55 2 5" xfId="24218" xr:uid="{00000000-0005-0000-0000-000093AA0000}"/>
    <cellStyle name="Note 55 3" xfId="4682" xr:uid="{00000000-0005-0000-0000-000094AA0000}"/>
    <cellStyle name="Note 55 3 2" xfId="9265" xr:uid="{00000000-0005-0000-0000-000095AA0000}"/>
    <cellStyle name="Note 55 3 2 2" xfId="20362" xr:uid="{00000000-0005-0000-0000-000096AA0000}"/>
    <cellStyle name="Note 55 3 2 2 2" xfId="42626" xr:uid="{00000000-0005-0000-0000-000097AA0000}"/>
    <cellStyle name="Note 55 3 2 3" xfId="31534" xr:uid="{00000000-0005-0000-0000-000098AA0000}"/>
    <cellStyle name="Note 55 3 3" xfId="15779" xr:uid="{00000000-0005-0000-0000-000099AA0000}"/>
    <cellStyle name="Note 55 3 3 2" xfId="38044" xr:uid="{00000000-0005-0000-0000-00009AAA0000}"/>
    <cellStyle name="Note 55 3 4" xfId="26952" xr:uid="{00000000-0005-0000-0000-00009BAA0000}"/>
    <cellStyle name="Note 55 4" xfId="2873" xr:uid="{00000000-0005-0000-0000-00009CAA0000}"/>
    <cellStyle name="Note 55 4 2" xfId="7456" xr:uid="{00000000-0005-0000-0000-00009DAA0000}"/>
    <cellStyle name="Note 55 4 2 2" xfId="18553" xr:uid="{00000000-0005-0000-0000-00009EAA0000}"/>
    <cellStyle name="Note 55 4 2 2 2" xfId="40817" xr:uid="{00000000-0005-0000-0000-00009FAA0000}"/>
    <cellStyle name="Note 55 4 2 3" xfId="29725" xr:uid="{00000000-0005-0000-0000-0000A0AA0000}"/>
    <cellStyle name="Note 55 4 3" xfId="13970" xr:uid="{00000000-0005-0000-0000-0000A1AA0000}"/>
    <cellStyle name="Note 55 4 3 2" xfId="36235" xr:uid="{00000000-0005-0000-0000-0000A2AA0000}"/>
    <cellStyle name="Note 55 4 4" xfId="25143" xr:uid="{00000000-0005-0000-0000-0000A3AA0000}"/>
    <cellStyle name="Note 55 5" xfId="5607" xr:uid="{00000000-0005-0000-0000-0000A4AA0000}"/>
    <cellStyle name="Note 55 5 2" xfId="16704" xr:uid="{00000000-0005-0000-0000-0000A5AA0000}"/>
    <cellStyle name="Note 55 5 2 2" xfId="38968" xr:uid="{00000000-0005-0000-0000-0000A6AA0000}"/>
    <cellStyle name="Note 55 5 3" xfId="27876" xr:uid="{00000000-0005-0000-0000-0000A7AA0000}"/>
    <cellStyle name="Note 55 6" xfId="12119" xr:uid="{00000000-0005-0000-0000-0000A8AA0000}"/>
    <cellStyle name="Note 55 6 2" xfId="34385" xr:uid="{00000000-0005-0000-0000-0000A9AA0000}"/>
    <cellStyle name="Note 55 7" xfId="23293" xr:uid="{00000000-0005-0000-0000-0000AAAA0000}"/>
    <cellStyle name="Note 56" xfId="1023" xr:uid="{00000000-0005-0000-0000-0000ABAA0000}"/>
    <cellStyle name="Note 56 2" xfId="1960" xr:uid="{00000000-0005-0000-0000-0000ACAA0000}"/>
    <cellStyle name="Note 56 2 2" xfId="3771" xr:uid="{00000000-0005-0000-0000-0000ADAA0000}"/>
    <cellStyle name="Note 56 2 2 2" xfId="8354" xr:uid="{00000000-0005-0000-0000-0000AEAA0000}"/>
    <cellStyle name="Note 56 2 2 2 2" xfId="19451" xr:uid="{00000000-0005-0000-0000-0000AFAA0000}"/>
    <cellStyle name="Note 56 2 2 2 2 2" xfId="41715" xr:uid="{00000000-0005-0000-0000-0000B0AA0000}"/>
    <cellStyle name="Note 56 2 2 2 3" xfId="30623" xr:uid="{00000000-0005-0000-0000-0000B1AA0000}"/>
    <cellStyle name="Note 56 2 2 3" xfId="14868" xr:uid="{00000000-0005-0000-0000-0000B2AA0000}"/>
    <cellStyle name="Note 56 2 2 3 2" xfId="37133" xr:uid="{00000000-0005-0000-0000-0000B3AA0000}"/>
    <cellStyle name="Note 56 2 2 4" xfId="26041" xr:uid="{00000000-0005-0000-0000-0000B4AA0000}"/>
    <cellStyle name="Note 56 2 3" xfId="6545" xr:uid="{00000000-0005-0000-0000-0000B5AA0000}"/>
    <cellStyle name="Note 56 2 3 2" xfId="17642" xr:uid="{00000000-0005-0000-0000-0000B6AA0000}"/>
    <cellStyle name="Note 56 2 3 2 2" xfId="39906" xr:uid="{00000000-0005-0000-0000-0000B7AA0000}"/>
    <cellStyle name="Note 56 2 3 3" xfId="28814" xr:uid="{00000000-0005-0000-0000-0000B8AA0000}"/>
    <cellStyle name="Note 56 2 4" xfId="13058" xr:uid="{00000000-0005-0000-0000-0000B9AA0000}"/>
    <cellStyle name="Note 56 2 4 2" xfId="35323" xr:uid="{00000000-0005-0000-0000-0000BAAA0000}"/>
    <cellStyle name="Note 56 2 5" xfId="24231" xr:uid="{00000000-0005-0000-0000-0000BBAA0000}"/>
    <cellStyle name="Note 56 3" xfId="4695" xr:uid="{00000000-0005-0000-0000-0000BCAA0000}"/>
    <cellStyle name="Note 56 3 2" xfId="9278" xr:uid="{00000000-0005-0000-0000-0000BDAA0000}"/>
    <cellStyle name="Note 56 3 2 2" xfId="20375" xr:uid="{00000000-0005-0000-0000-0000BEAA0000}"/>
    <cellStyle name="Note 56 3 2 2 2" xfId="42639" xr:uid="{00000000-0005-0000-0000-0000BFAA0000}"/>
    <cellStyle name="Note 56 3 2 3" xfId="31547" xr:uid="{00000000-0005-0000-0000-0000C0AA0000}"/>
    <cellStyle name="Note 56 3 3" xfId="15792" xr:uid="{00000000-0005-0000-0000-0000C1AA0000}"/>
    <cellStyle name="Note 56 3 3 2" xfId="38057" xr:uid="{00000000-0005-0000-0000-0000C2AA0000}"/>
    <cellStyle name="Note 56 3 4" xfId="26965" xr:uid="{00000000-0005-0000-0000-0000C3AA0000}"/>
    <cellStyle name="Note 56 4" xfId="2886" xr:uid="{00000000-0005-0000-0000-0000C4AA0000}"/>
    <cellStyle name="Note 56 4 2" xfId="7469" xr:uid="{00000000-0005-0000-0000-0000C5AA0000}"/>
    <cellStyle name="Note 56 4 2 2" xfId="18566" xr:uid="{00000000-0005-0000-0000-0000C6AA0000}"/>
    <cellStyle name="Note 56 4 2 2 2" xfId="40830" xr:uid="{00000000-0005-0000-0000-0000C7AA0000}"/>
    <cellStyle name="Note 56 4 2 3" xfId="29738" xr:uid="{00000000-0005-0000-0000-0000C8AA0000}"/>
    <cellStyle name="Note 56 4 3" xfId="13983" xr:uid="{00000000-0005-0000-0000-0000C9AA0000}"/>
    <cellStyle name="Note 56 4 3 2" xfId="36248" xr:uid="{00000000-0005-0000-0000-0000CAAA0000}"/>
    <cellStyle name="Note 56 4 4" xfId="25156" xr:uid="{00000000-0005-0000-0000-0000CBAA0000}"/>
    <cellStyle name="Note 56 5" xfId="5620" xr:uid="{00000000-0005-0000-0000-0000CCAA0000}"/>
    <cellStyle name="Note 56 5 2" xfId="16717" xr:uid="{00000000-0005-0000-0000-0000CDAA0000}"/>
    <cellStyle name="Note 56 5 2 2" xfId="38981" xr:uid="{00000000-0005-0000-0000-0000CEAA0000}"/>
    <cellStyle name="Note 56 5 3" xfId="27889" xr:uid="{00000000-0005-0000-0000-0000CFAA0000}"/>
    <cellStyle name="Note 56 6" xfId="12132" xr:uid="{00000000-0005-0000-0000-0000D0AA0000}"/>
    <cellStyle name="Note 56 6 2" xfId="34398" xr:uid="{00000000-0005-0000-0000-0000D1AA0000}"/>
    <cellStyle name="Note 56 7" xfId="23306" xr:uid="{00000000-0005-0000-0000-0000D2AA0000}"/>
    <cellStyle name="Note 57" xfId="1036" xr:uid="{00000000-0005-0000-0000-0000D3AA0000}"/>
    <cellStyle name="Note 57 2" xfId="1973" xr:uid="{00000000-0005-0000-0000-0000D4AA0000}"/>
    <cellStyle name="Note 57 2 2" xfId="3784" xr:uid="{00000000-0005-0000-0000-0000D5AA0000}"/>
    <cellStyle name="Note 57 2 2 2" xfId="8367" xr:uid="{00000000-0005-0000-0000-0000D6AA0000}"/>
    <cellStyle name="Note 57 2 2 2 2" xfId="19464" xr:uid="{00000000-0005-0000-0000-0000D7AA0000}"/>
    <cellStyle name="Note 57 2 2 2 2 2" xfId="41728" xr:uid="{00000000-0005-0000-0000-0000D8AA0000}"/>
    <cellStyle name="Note 57 2 2 2 3" xfId="30636" xr:uid="{00000000-0005-0000-0000-0000D9AA0000}"/>
    <cellStyle name="Note 57 2 2 3" xfId="14881" xr:uid="{00000000-0005-0000-0000-0000DAAA0000}"/>
    <cellStyle name="Note 57 2 2 3 2" xfId="37146" xr:uid="{00000000-0005-0000-0000-0000DBAA0000}"/>
    <cellStyle name="Note 57 2 2 4" xfId="26054" xr:uid="{00000000-0005-0000-0000-0000DCAA0000}"/>
    <cellStyle name="Note 57 2 3" xfId="6558" xr:uid="{00000000-0005-0000-0000-0000DDAA0000}"/>
    <cellStyle name="Note 57 2 3 2" xfId="17655" xr:uid="{00000000-0005-0000-0000-0000DEAA0000}"/>
    <cellStyle name="Note 57 2 3 2 2" xfId="39919" xr:uid="{00000000-0005-0000-0000-0000DFAA0000}"/>
    <cellStyle name="Note 57 2 3 3" xfId="28827" xr:uid="{00000000-0005-0000-0000-0000E0AA0000}"/>
    <cellStyle name="Note 57 2 4" xfId="13071" xr:uid="{00000000-0005-0000-0000-0000E1AA0000}"/>
    <cellStyle name="Note 57 2 4 2" xfId="35336" xr:uid="{00000000-0005-0000-0000-0000E2AA0000}"/>
    <cellStyle name="Note 57 2 5" xfId="24244" xr:uid="{00000000-0005-0000-0000-0000E3AA0000}"/>
    <cellStyle name="Note 57 3" xfId="4708" xr:uid="{00000000-0005-0000-0000-0000E4AA0000}"/>
    <cellStyle name="Note 57 3 2" xfId="9291" xr:uid="{00000000-0005-0000-0000-0000E5AA0000}"/>
    <cellStyle name="Note 57 3 2 2" xfId="20388" xr:uid="{00000000-0005-0000-0000-0000E6AA0000}"/>
    <cellStyle name="Note 57 3 2 2 2" xfId="42652" xr:uid="{00000000-0005-0000-0000-0000E7AA0000}"/>
    <cellStyle name="Note 57 3 2 3" xfId="31560" xr:uid="{00000000-0005-0000-0000-0000E8AA0000}"/>
    <cellStyle name="Note 57 3 3" xfId="15805" xr:uid="{00000000-0005-0000-0000-0000E9AA0000}"/>
    <cellStyle name="Note 57 3 3 2" xfId="38070" xr:uid="{00000000-0005-0000-0000-0000EAAA0000}"/>
    <cellStyle name="Note 57 3 4" xfId="26978" xr:uid="{00000000-0005-0000-0000-0000EBAA0000}"/>
    <cellStyle name="Note 57 4" xfId="2899" xr:uid="{00000000-0005-0000-0000-0000ECAA0000}"/>
    <cellStyle name="Note 57 4 2" xfId="7482" xr:uid="{00000000-0005-0000-0000-0000EDAA0000}"/>
    <cellStyle name="Note 57 4 2 2" xfId="18579" xr:uid="{00000000-0005-0000-0000-0000EEAA0000}"/>
    <cellStyle name="Note 57 4 2 2 2" xfId="40843" xr:uid="{00000000-0005-0000-0000-0000EFAA0000}"/>
    <cellStyle name="Note 57 4 2 3" xfId="29751" xr:uid="{00000000-0005-0000-0000-0000F0AA0000}"/>
    <cellStyle name="Note 57 4 3" xfId="13996" xr:uid="{00000000-0005-0000-0000-0000F1AA0000}"/>
    <cellStyle name="Note 57 4 3 2" xfId="36261" xr:uid="{00000000-0005-0000-0000-0000F2AA0000}"/>
    <cellStyle name="Note 57 4 4" xfId="25169" xr:uid="{00000000-0005-0000-0000-0000F3AA0000}"/>
    <cellStyle name="Note 57 5" xfId="5633" xr:uid="{00000000-0005-0000-0000-0000F4AA0000}"/>
    <cellStyle name="Note 57 5 2" xfId="16730" xr:uid="{00000000-0005-0000-0000-0000F5AA0000}"/>
    <cellStyle name="Note 57 5 2 2" xfId="38994" xr:uid="{00000000-0005-0000-0000-0000F6AA0000}"/>
    <cellStyle name="Note 57 5 3" xfId="27902" xr:uid="{00000000-0005-0000-0000-0000F7AA0000}"/>
    <cellStyle name="Note 57 6" xfId="12145" xr:uid="{00000000-0005-0000-0000-0000F8AA0000}"/>
    <cellStyle name="Note 57 6 2" xfId="34411" xr:uid="{00000000-0005-0000-0000-0000F9AA0000}"/>
    <cellStyle name="Note 57 7" xfId="23319" xr:uid="{00000000-0005-0000-0000-0000FAAA0000}"/>
    <cellStyle name="Note 58" xfId="1049" xr:uid="{00000000-0005-0000-0000-0000FBAA0000}"/>
    <cellStyle name="Note 58 2" xfId="1986" xr:uid="{00000000-0005-0000-0000-0000FCAA0000}"/>
    <cellStyle name="Note 58 2 2" xfId="3797" xr:uid="{00000000-0005-0000-0000-0000FDAA0000}"/>
    <cellStyle name="Note 58 2 2 2" xfId="8380" xr:uid="{00000000-0005-0000-0000-0000FEAA0000}"/>
    <cellStyle name="Note 58 2 2 2 2" xfId="19477" xr:uid="{00000000-0005-0000-0000-0000FFAA0000}"/>
    <cellStyle name="Note 58 2 2 2 2 2" xfId="41741" xr:uid="{00000000-0005-0000-0000-000000AB0000}"/>
    <cellStyle name="Note 58 2 2 2 3" xfId="30649" xr:uid="{00000000-0005-0000-0000-000001AB0000}"/>
    <cellStyle name="Note 58 2 2 3" xfId="14894" xr:uid="{00000000-0005-0000-0000-000002AB0000}"/>
    <cellStyle name="Note 58 2 2 3 2" xfId="37159" xr:uid="{00000000-0005-0000-0000-000003AB0000}"/>
    <cellStyle name="Note 58 2 2 4" xfId="26067" xr:uid="{00000000-0005-0000-0000-000004AB0000}"/>
    <cellStyle name="Note 58 2 3" xfId="6571" xr:uid="{00000000-0005-0000-0000-000005AB0000}"/>
    <cellStyle name="Note 58 2 3 2" xfId="17668" xr:uid="{00000000-0005-0000-0000-000006AB0000}"/>
    <cellStyle name="Note 58 2 3 2 2" xfId="39932" xr:uid="{00000000-0005-0000-0000-000007AB0000}"/>
    <cellStyle name="Note 58 2 3 3" xfId="28840" xr:uid="{00000000-0005-0000-0000-000008AB0000}"/>
    <cellStyle name="Note 58 2 4" xfId="13084" xr:uid="{00000000-0005-0000-0000-000009AB0000}"/>
    <cellStyle name="Note 58 2 4 2" xfId="35349" xr:uid="{00000000-0005-0000-0000-00000AAB0000}"/>
    <cellStyle name="Note 58 2 5" xfId="24257" xr:uid="{00000000-0005-0000-0000-00000BAB0000}"/>
    <cellStyle name="Note 58 3" xfId="4721" xr:uid="{00000000-0005-0000-0000-00000CAB0000}"/>
    <cellStyle name="Note 58 3 2" xfId="9304" xr:uid="{00000000-0005-0000-0000-00000DAB0000}"/>
    <cellStyle name="Note 58 3 2 2" xfId="20401" xr:uid="{00000000-0005-0000-0000-00000EAB0000}"/>
    <cellStyle name="Note 58 3 2 2 2" xfId="42665" xr:uid="{00000000-0005-0000-0000-00000FAB0000}"/>
    <cellStyle name="Note 58 3 2 3" xfId="31573" xr:uid="{00000000-0005-0000-0000-000010AB0000}"/>
    <cellStyle name="Note 58 3 3" xfId="15818" xr:uid="{00000000-0005-0000-0000-000011AB0000}"/>
    <cellStyle name="Note 58 3 3 2" xfId="38083" xr:uid="{00000000-0005-0000-0000-000012AB0000}"/>
    <cellStyle name="Note 58 3 4" xfId="26991" xr:uid="{00000000-0005-0000-0000-000013AB0000}"/>
    <cellStyle name="Note 58 4" xfId="2912" xr:uid="{00000000-0005-0000-0000-000014AB0000}"/>
    <cellStyle name="Note 58 4 2" xfId="7495" xr:uid="{00000000-0005-0000-0000-000015AB0000}"/>
    <cellStyle name="Note 58 4 2 2" xfId="18592" xr:uid="{00000000-0005-0000-0000-000016AB0000}"/>
    <cellStyle name="Note 58 4 2 2 2" xfId="40856" xr:uid="{00000000-0005-0000-0000-000017AB0000}"/>
    <cellStyle name="Note 58 4 2 3" xfId="29764" xr:uid="{00000000-0005-0000-0000-000018AB0000}"/>
    <cellStyle name="Note 58 4 3" xfId="14009" xr:uid="{00000000-0005-0000-0000-000019AB0000}"/>
    <cellStyle name="Note 58 4 3 2" xfId="36274" xr:uid="{00000000-0005-0000-0000-00001AAB0000}"/>
    <cellStyle name="Note 58 4 4" xfId="25182" xr:uid="{00000000-0005-0000-0000-00001BAB0000}"/>
    <cellStyle name="Note 58 5" xfId="5646" xr:uid="{00000000-0005-0000-0000-00001CAB0000}"/>
    <cellStyle name="Note 58 5 2" xfId="16743" xr:uid="{00000000-0005-0000-0000-00001DAB0000}"/>
    <cellStyle name="Note 58 5 2 2" xfId="39007" xr:uid="{00000000-0005-0000-0000-00001EAB0000}"/>
    <cellStyle name="Note 58 5 3" xfId="27915" xr:uid="{00000000-0005-0000-0000-00001FAB0000}"/>
    <cellStyle name="Note 58 6" xfId="12158" xr:uid="{00000000-0005-0000-0000-000020AB0000}"/>
    <cellStyle name="Note 58 6 2" xfId="34424" xr:uid="{00000000-0005-0000-0000-000021AB0000}"/>
    <cellStyle name="Note 58 7" xfId="23332" xr:uid="{00000000-0005-0000-0000-000022AB0000}"/>
    <cellStyle name="Note 59" xfId="1062" xr:uid="{00000000-0005-0000-0000-000023AB0000}"/>
    <cellStyle name="Note 59 2" xfId="1999" xr:uid="{00000000-0005-0000-0000-000024AB0000}"/>
    <cellStyle name="Note 59 2 2" xfId="3810" xr:uid="{00000000-0005-0000-0000-000025AB0000}"/>
    <cellStyle name="Note 59 2 2 2" xfId="8393" xr:uid="{00000000-0005-0000-0000-000026AB0000}"/>
    <cellStyle name="Note 59 2 2 2 2" xfId="19490" xr:uid="{00000000-0005-0000-0000-000027AB0000}"/>
    <cellStyle name="Note 59 2 2 2 2 2" xfId="41754" xr:uid="{00000000-0005-0000-0000-000028AB0000}"/>
    <cellStyle name="Note 59 2 2 2 3" xfId="30662" xr:uid="{00000000-0005-0000-0000-000029AB0000}"/>
    <cellStyle name="Note 59 2 2 3" xfId="14907" xr:uid="{00000000-0005-0000-0000-00002AAB0000}"/>
    <cellStyle name="Note 59 2 2 3 2" xfId="37172" xr:uid="{00000000-0005-0000-0000-00002BAB0000}"/>
    <cellStyle name="Note 59 2 2 4" xfId="26080" xr:uid="{00000000-0005-0000-0000-00002CAB0000}"/>
    <cellStyle name="Note 59 2 3" xfId="6584" xr:uid="{00000000-0005-0000-0000-00002DAB0000}"/>
    <cellStyle name="Note 59 2 3 2" xfId="17681" xr:uid="{00000000-0005-0000-0000-00002EAB0000}"/>
    <cellStyle name="Note 59 2 3 2 2" xfId="39945" xr:uid="{00000000-0005-0000-0000-00002FAB0000}"/>
    <cellStyle name="Note 59 2 3 3" xfId="28853" xr:uid="{00000000-0005-0000-0000-000030AB0000}"/>
    <cellStyle name="Note 59 2 4" xfId="13097" xr:uid="{00000000-0005-0000-0000-000031AB0000}"/>
    <cellStyle name="Note 59 2 4 2" xfId="35362" xr:uid="{00000000-0005-0000-0000-000032AB0000}"/>
    <cellStyle name="Note 59 2 5" xfId="24270" xr:uid="{00000000-0005-0000-0000-000033AB0000}"/>
    <cellStyle name="Note 59 3" xfId="4734" xr:uid="{00000000-0005-0000-0000-000034AB0000}"/>
    <cellStyle name="Note 59 3 2" xfId="9317" xr:uid="{00000000-0005-0000-0000-000035AB0000}"/>
    <cellStyle name="Note 59 3 2 2" xfId="20414" xr:uid="{00000000-0005-0000-0000-000036AB0000}"/>
    <cellStyle name="Note 59 3 2 2 2" xfId="42678" xr:uid="{00000000-0005-0000-0000-000037AB0000}"/>
    <cellStyle name="Note 59 3 2 3" xfId="31586" xr:uid="{00000000-0005-0000-0000-000038AB0000}"/>
    <cellStyle name="Note 59 3 3" xfId="15831" xr:uid="{00000000-0005-0000-0000-000039AB0000}"/>
    <cellStyle name="Note 59 3 3 2" xfId="38096" xr:uid="{00000000-0005-0000-0000-00003AAB0000}"/>
    <cellStyle name="Note 59 3 4" xfId="27004" xr:uid="{00000000-0005-0000-0000-00003BAB0000}"/>
    <cellStyle name="Note 59 4" xfId="2925" xr:uid="{00000000-0005-0000-0000-00003CAB0000}"/>
    <cellStyle name="Note 59 4 2" xfId="7508" xr:uid="{00000000-0005-0000-0000-00003DAB0000}"/>
    <cellStyle name="Note 59 4 2 2" xfId="18605" xr:uid="{00000000-0005-0000-0000-00003EAB0000}"/>
    <cellStyle name="Note 59 4 2 2 2" xfId="40869" xr:uid="{00000000-0005-0000-0000-00003FAB0000}"/>
    <cellStyle name="Note 59 4 2 3" xfId="29777" xr:uid="{00000000-0005-0000-0000-000040AB0000}"/>
    <cellStyle name="Note 59 4 3" xfId="14022" xr:uid="{00000000-0005-0000-0000-000041AB0000}"/>
    <cellStyle name="Note 59 4 3 2" xfId="36287" xr:uid="{00000000-0005-0000-0000-000042AB0000}"/>
    <cellStyle name="Note 59 4 4" xfId="25195" xr:uid="{00000000-0005-0000-0000-000043AB0000}"/>
    <cellStyle name="Note 59 5" xfId="5659" xr:uid="{00000000-0005-0000-0000-000044AB0000}"/>
    <cellStyle name="Note 59 5 2" xfId="16756" xr:uid="{00000000-0005-0000-0000-000045AB0000}"/>
    <cellStyle name="Note 59 5 2 2" xfId="39020" xr:uid="{00000000-0005-0000-0000-000046AB0000}"/>
    <cellStyle name="Note 59 5 3" xfId="27928" xr:uid="{00000000-0005-0000-0000-000047AB0000}"/>
    <cellStyle name="Note 59 6" xfId="12171" xr:uid="{00000000-0005-0000-0000-000048AB0000}"/>
    <cellStyle name="Note 59 6 2" xfId="34437" xr:uid="{00000000-0005-0000-0000-000049AB0000}"/>
    <cellStyle name="Note 59 7" xfId="23345" xr:uid="{00000000-0005-0000-0000-00004AAB0000}"/>
    <cellStyle name="Note 6" xfId="124" xr:uid="{00000000-0005-0000-0000-00004BAB0000}"/>
    <cellStyle name="Note 6 2" xfId="1302" xr:uid="{00000000-0005-0000-0000-00004CAB0000}"/>
    <cellStyle name="Note 6 2 2" xfId="3121" xr:uid="{00000000-0005-0000-0000-00004DAB0000}"/>
    <cellStyle name="Note 6 2 2 2" xfId="7704" xr:uid="{00000000-0005-0000-0000-00004EAB0000}"/>
    <cellStyle name="Note 6 2 2 2 2" xfId="18801" xr:uid="{00000000-0005-0000-0000-00004FAB0000}"/>
    <cellStyle name="Note 6 2 2 2 2 2" xfId="41065" xr:uid="{00000000-0005-0000-0000-000050AB0000}"/>
    <cellStyle name="Note 6 2 2 2 3" xfId="29973" xr:uid="{00000000-0005-0000-0000-000051AB0000}"/>
    <cellStyle name="Note 6 2 2 3" xfId="14218" xr:uid="{00000000-0005-0000-0000-000052AB0000}"/>
    <cellStyle name="Note 6 2 2 3 2" xfId="36483" xr:uid="{00000000-0005-0000-0000-000053AB0000}"/>
    <cellStyle name="Note 6 2 2 4" xfId="25391" xr:uid="{00000000-0005-0000-0000-000054AB0000}"/>
    <cellStyle name="Note 6 2 3" xfId="5895" xr:uid="{00000000-0005-0000-0000-000055AB0000}"/>
    <cellStyle name="Note 6 2 3 2" xfId="16992" xr:uid="{00000000-0005-0000-0000-000056AB0000}"/>
    <cellStyle name="Note 6 2 3 2 2" xfId="39256" xr:uid="{00000000-0005-0000-0000-000057AB0000}"/>
    <cellStyle name="Note 6 2 3 3" xfId="28164" xr:uid="{00000000-0005-0000-0000-000058AB0000}"/>
    <cellStyle name="Note 6 2 4" xfId="12408" xr:uid="{00000000-0005-0000-0000-000059AB0000}"/>
    <cellStyle name="Note 6 2 4 2" xfId="34673" xr:uid="{00000000-0005-0000-0000-00005AAB0000}"/>
    <cellStyle name="Note 6 2 5" xfId="23581" xr:uid="{00000000-0005-0000-0000-00005BAB0000}"/>
    <cellStyle name="Note 6 3" xfId="4045" xr:uid="{00000000-0005-0000-0000-00005CAB0000}"/>
    <cellStyle name="Note 6 3 2" xfId="8628" xr:uid="{00000000-0005-0000-0000-00005DAB0000}"/>
    <cellStyle name="Note 6 3 2 2" xfId="19725" xr:uid="{00000000-0005-0000-0000-00005EAB0000}"/>
    <cellStyle name="Note 6 3 2 2 2" xfId="41989" xr:uid="{00000000-0005-0000-0000-00005FAB0000}"/>
    <cellStyle name="Note 6 3 2 3" xfId="30897" xr:uid="{00000000-0005-0000-0000-000060AB0000}"/>
    <cellStyle name="Note 6 3 3" xfId="15142" xr:uid="{00000000-0005-0000-0000-000061AB0000}"/>
    <cellStyle name="Note 6 3 3 2" xfId="37407" xr:uid="{00000000-0005-0000-0000-000062AB0000}"/>
    <cellStyle name="Note 6 3 4" xfId="26315" xr:uid="{00000000-0005-0000-0000-000063AB0000}"/>
    <cellStyle name="Note 6 4" xfId="2236" xr:uid="{00000000-0005-0000-0000-000064AB0000}"/>
    <cellStyle name="Note 6 4 2" xfId="6819" xr:uid="{00000000-0005-0000-0000-000065AB0000}"/>
    <cellStyle name="Note 6 4 2 2" xfId="17916" xr:uid="{00000000-0005-0000-0000-000066AB0000}"/>
    <cellStyle name="Note 6 4 2 2 2" xfId="40180" xr:uid="{00000000-0005-0000-0000-000067AB0000}"/>
    <cellStyle name="Note 6 4 2 3" xfId="29088" xr:uid="{00000000-0005-0000-0000-000068AB0000}"/>
    <cellStyle name="Note 6 4 3" xfId="13333" xr:uid="{00000000-0005-0000-0000-000069AB0000}"/>
    <cellStyle name="Note 6 4 3 2" xfId="35598" xr:uid="{00000000-0005-0000-0000-00006AAB0000}"/>
    <cellStyle name="Note 6 4 4" xfId="24506" xr:uid="{00000000-0005-0000-0000-00006BAB0000}"/>
    <cellStyle name="Note 6 5" xfId="4970" xr:uid="{00000000-0005-0000-0000-00006CAB0000}"/>
    <cellStyle name="Note 6 5 2" xfId="16067" xr:uid="{00000000-0005-0000-0000-00006DAB0000}"/>
    <cellStyle name="Note 6 5 2 2" xfId="38331" xr:uid="{00000000-0005-0000-0000-00006EAB0000}"/>
    <cellStyle name="Note 6 5 3" xfId="27239" xr:uid="{00000000-0005-0000-0000-00006FAB0000}"/>
    <cellStyle name="Note 6 6" xfId="378" xr:uid="{00000000-0005-0000-0000-000070AB0000}"/>
    <cellStyle name="Note 6 6 2" xfId="11495" xr:uid="{00000000-0005-0000-0000-000071AB0000}"/>
    <cellStyle name="Note 6 6 2 2" xfId="33761" xr:uid="{00000000-0005-0000-0000-000072AB0000}"/>
    <cellStyle name="Note 6 6 3" xfId="22669" xr:uid="{00000000-0005-0000-0000-000073AB0000}"/>
    <cellStyle name="Note 6 7" xfId="11246" xr:uid="{00000000-0005-0000-0000-000074AB0000}"/>
    <cellStyle name="Note 6 7 2" xfId="33512" xr:uid="{00000000-0005-0000-0000-000075AB0000}"/>
    <cellStyle name="Note 6 8" xfId="22420" xr:uid="{00000000-0005-0000-0000-000076AB0000}"/>
    <cellStyle name="Note 60" xfId="1075" xr:uid="{00000000-0005-0000-0000-000077AB0000}"/>
    <cellStyle name="Note 60 2" xfId="2012" xr:uid="{00000000-0005-0000-0000-000078AB0000}"/>
    <cellStyle name="Note 60 2 2" xfId="3823" xr:uid="{00000000-0005-0000-0000-000079AB0000}"/>
    <cellStyle name="Note 60 2 2 2" xfId="8406" xr:uid="{00000000-0005-0000-0000-00007AAB0000}"/>
    <cellStyle name="Note 60 2 2 2 2" xfId="19503" xr:uid="{00000000-0005-0000-0000-00007BAB0000}"/>
    <cellStyle name="Note 60 2 2 2 2 2" xfId="41767" xr:uid="{00000000-0005-0000-0000-00007CAB0000}"/>
    <cellStyle name="Note 60 2 2 2 3" xfId="30675" xr:uid="{00000000-0005-0000-0000-00007DAB0000}"/>
    <cellStyle name="Note 60 2 2 3" xfId="14920" xr:uid="{00000000-0005-0000-0000-00007EAB0000}"/>
    <cellStyle name="Note 60 2 2 3 2" xfId="37185" xr:uid="{00000000-0005-0000-0000-00007FAB0000}"/>
    <cellStyle name="Note 60 2 2 4" xfId="26093" xr:uid="{00000000-0005-0000-0000-000080AB0000}"/>
    <cellStyle name="Note 60 2 3" xfId="6597" xr:uid="{00000000-0005-0000-0000-000081AB0000}"/>
    <cellStyle name="Note 60 2 3 2" xfId="17694" xr:uid="{00000000-0005-0000-0000-000082AB0000}"/>
    <cellStyle name="Note 60 2 3 2 2" xfId="39958" xr:uid="{00000000-0005-0000-0000-000083AB0000}"/>
    <cellStyle name="Note 60 2 3 3" xfId="28866" xr:uid="{00000000-0005-0000-0000-000084AB0000}"/>
    <cellStyle name="Note 60 2 4" xfId="13110" xr:uid="{00000000-0005-0000-0000-000085AB0000}"/>
    <cellStyle name="Note 60 2 4 2" xfId="35375" xr:uid="{00000000-0005-0000-0000-000086AB0000}"/>
    <cellStyle name="Note 60 2 5" xfId="24283" xr:uid="{00000000-0005-0000-0000-000087AB0000}"/>
    <cellStyle name="Note 60 3" xfId="4747" xr:uid="{00000000-0005-0000-0000-000088AB0000}"/>
    <cellStyle name="Note 60 3 2" xfId="9330" xr:uid="{00000000-0005-0000-0000-000089AB0000}"/>
    <cellStyle name="Note 60 3 2 2" xfId="20427" xr:uid="{00000000-0005-0000-0000-00008AAB0000}"/>
    <cellStyle name="Note 60 3 2 2 2" xfId="42691" xr:uid="{00000000-0005-0000-0000-00008BAB0000}"/>
    <cellStyle name="Note 60 3 2 3" xfId="31599" xr:uid="{00000000-0005-0000-0000-00008CAB0000}"/>
    <cellStyle name="Note 60 3 3" xfId="15844" xr:uid="{00000000-0005-0000-0000-00008DAB0000}"/>
    <cellStyle name="Note 60 3 3 2" xfId="38109" xr:uid="{00000000-0005-0000-0000-00008EAB0000}"/>
    <cellStyle name="Note 60 3 4" xfId="27017" xr:uid="{00000000-0005-0000-0000-00008FAB0000}"/>
    <cellStyle name="Note 60 4" xfId="2938" xr:uid="{00000000-0005-0000-0000-000090AB0000}"/>
    <cellStyle name="Note 60 4 2" xfId="7521" xr:uid="{00000000-0005-0000-0000-000091AB0000}"/>
    <cellStyle name="Note 60 4 2 2" xfId="18618" xr:uid="{00000000-0005-0000-0000-000092AB0000}"/>
    <cellStyle name="Note 60 4 2 2 2" xfId="40882" xr:uid="{00000000-0005-0000-0000-000093AB0000}"/>
    <cellStyle name="Note 60 4 2 3" xfId="29790" xr:uid="{00000000-0005-0000-0000-000094AB0000}"/>
    <cellStyle name="Note 60 4 3" xfId="14035" xr:uid="{00000000-0005-0000-0000-000095AB0000}"/>
    <cellStyle name="Note 60 4 3 2" xfId="36300" xr:uid="{00000000-0005-0000-0000-000096AB0000}"/>
    <cellStyle name="Note 60 4 4" xfId="25208" xr:uid="{00000000-0005-0000-0000-000097AB0000}"/>
    <cellStyle name="Note 60 5" xfId="5672" xr:uid="{00000000-0005-0000-0000-000098AB0000}"/>
    <cellStyle name="Note 60 5 2" xfId="16769" xr:uid="{00000000-0005-0000-0000-000099AB0000}"/>
    <cellStyle name="Note 60 5 2 2" xfId="39033" xr:uid="{00000000-0005-0000-0000-00009AAB0000}"/>
    <cellStyle name="Note 60 5 3" xfId="27941" xr:uid="{00000000-0005-0000-0000-00009BAB0000}"/>
    <cellStyle name="Note 60 6" xfId="12184" xr:uid="{00000000-0005-0000-0000-00009CAB0000}"/>
    <cellStyle name="Note 60 6 2" xfId="34450" xr:uid="{00000000-0005-0000-0000-00009DAB0000}"/>
    <cellStyle name="Note 60 7" xfId="23358" xr:uid="{00000000-0005-0000-0000-00009EAB0000}"/>
    <cellStyle name="Note 61" xfId="1088" xr:uid="{00000000-0005-0000-0000-00009FAB0000}"/>
    <cellStyle name="Note 61 2" xfId="2025" xr:uid="{00000000-0005-0000-0000-0000A0AB0000}"/>
    <cellStyle name="Note 61 2 2" xfId="3836" xr:uid="{00000000-0005-0000-0000-0000A1AB0000}"/>
    <cellStyle name="Note 61 2 2 2" xfId="8419" xr:uid="{00000000-0005-0000-0000-0000A2AB0000}"/>
    <cellStyle name="Note 61 2 2 2 2" xfId="19516" xr:uid="{00000000-0005-0000-0000-0000A3AB0000}"/>
    <cellStyle name="Note 61 2 2 2 2 2" xfId="41780" xr:uid="{00000000-0005-0000-0000-0000A4AB0000}"/>
    <cellStyle name="Note 61 2 2 2 3" xfId="30688" xr:uid="{00000000-0005-0000-0000-0000A5AB0000}"/>
    <cellStyle name="Note 61 2 2 3" xfId="14933" xr:uid="{00000000-0005-0000-0000-0000A6AB0000}"/>
    <cellStyle name="Note 61 2 2 3 2" xfId="37198" xr:uid="{00000000-0005-0000-0000-0000A7AB0000}"/>
    <cellStyle name="Note 61 2 2 4" xfId="26106" xr:uid="{00000000-0005-0000-0000-0000A8AB0000}"/>
    <cellStyle name="Note 61 2 3" xfId="6610" xr:uid="{00000000-0005-0000-0000-0000A9AB0000}"/>
    <cellStyle name="Note 61 2 3 2" xfId="17707" xr:uid="{00000000-0005-0000-0000-0000AAAB0000}"/>
    <cellStyle name="Note 61 2 3 2 2" xfId="39971" xr:uid="{00000000-0005-0000-0000-0000ABAB0000}"/>
    <cellStyle name="Note 61 2 3 3" xfId="28879" xr:uid="{00000000-0005-0000-0000-0000ACAB0000}"/>
    <cellStyle name="Note 61 2 4" xfId="13123" xr:uid="{00000000-0005-0000-0000-0000ADAB0000}"/>
    <cellStyle name="Note 61 2 4 2" xfId="35388" xr:uid="{00000000-0005-0000-0000-0000AEAB0000}"/>
    <cellStyle name="Note 61 2 5" xfId="24296" xr:uid="{00000000-0005-0000-0000-0000AFAB0000}"/>
    <cellStyle name="Note 61 3" xfId="4760" xr:uid="{00000000-0005-0000-0000-0000B0AB0000}"/>
    <cellStyle name="Note 61 3 2" xfId="9343" xr:uid="{00000000-0005-0000-0000-0000B1AB0000}"/>
    <cellStyle name="Note 61 3 2 2" xfId="20440" xr:uid="{00000000-0005-0000-0000-0000B2AB0000}"/>
    <cellStyle name="Note 61 3 2 2 2" xfId="42704" xr:uid="{00000000-0005-0000-0000-0000B3AB0000}"/>
    <cellStyle name="Note 61 3 2 3" xfId="31612" xr:uid="{00000000-0005-0000-0000-0000B4AB0000}"/>
    <cellStyle name="Note 61 3 3" xfId="15857" xr:uid="{00000000-0005-0000-0000-0000B5AB0000}"/>
    <cellStyle name="Note 61 3 3 2" xfId="38122" xr:uid="{00000000-0005-0000-0000-0000B6AB0000}"/>
    <cellStyle name="Note 61 3 4" xfId="27030" xr:uid="{00000000-0005-0000-0000-0000B7AB0000}"/>
    <cellStyle name="Note 61 4" xfId="2951" xr:uid="{00000000-0005-0000-0000-0000B8AB0000}"/>
    <cellStyle name="Note 61 4 2" xfId="7534" xr:uid="{00000000-0005-0000-0000-0000B9AB0000}"/>
    <cellStyle name="Note 61 4 2 2" xfId="18631" xr:uid="{00000000-0005-0000-0000-0000BAAB0000}"/>
    <cellStyle name="Note 61 4 2 2 2" xfId="40895" xr:uid="{00000000-0005-0000-0000-0000BBAB0000}"/>
    <cellStyle name="Note 61 4 2 3" xfId="29803" xr:uid="{00000000-0005-0000-0000-0000BCAB0000}"/>
    <cellStyle name="Note 61 4 3" xfId="14048" xr:uid="{00000000-0005-0000-0000-0000BDAB0000}"/>
    <cellStyle name="Note 61 4 3 2" xfId="36313" xr:uid="{00000000-0005-0000-0000-0000BEAB0000}"/>
    <cellStyle name="Note 61 4 4" xfId="25221" xr:uid="{00000000-0005-0000-0000-0000BFAB0000}"/>
    <cellStyle name="Note 61 5" xfId="5685" xr:uid="{00000000-0005-0000-0000-0000C0AB0000}"/>
    <cellStyle name="Note 61 5 2" xfId="16782" xr:uid="{00000000-0005-0000-0000-0000C1AB0000}"/>
    <cellStyle name="Note 61 5 2 2" xfId="39046" xr:uid="{00000000-0005-0000-0000-0000C2AB0000}"/>
    <cellStyle name="Note 61 5 3" xfId="27954" xr:uid="{00000000-0005-0000-0000-0000C3AB0000}"/>
    <cellStyle name="Note 61 6" xfId="12197" xr:uid="{00000000-0005-0000-0000-0000C4AB0000}"/>
    <cellStyle name="Note 61 6 2" xfId="34463" xr:uid="{00000000-0005-0000-0000-0000C5AB0000}"/>
    <cellStyle name="Note 61 7" xfId="23371" xr:uid="{00000000-0005-0000-0000-0000C6AB0000}"/>
    <cellStyle name="Note 62" xfId="1101" xr:uid="{00000000-0005-0000-0000-0000C7AB0000}"/>
    <cellStyle name="Note 62 2" xfId="2038" xr:uid="{00000000-0005-0000-0000-0000C8AB0000}"/>
    <cellStyle name="Note 62 2 2" xfId="3849" xr:uid="{00000000-0005-0000-0000-0000C9AB0000}"/>
    <cellStyle name="Note 62 2 2 2" xfId="8432" xr:uid="{00000000-0005-0000-0000-0000CAAB0000}"/>
    <cellStyle name="Note 62 2 2 2 2" xfId="19529" xr:uid="{00000000-0005-0000-0000-0000CBAB0000}"/>
    <cellStyle name="Note 62 2 2 2 2 2" xfId="41793" xr:uid="{00000000-0005-0000-0000-0000CCAB0000}"/>
    <cellStyle name="Note 62 2 2 2 3" xfId="30701" xr:uid="{00000000-0005-0000-0000-0000CDAB0000}"/>
    <cellStyle name="Note 62 2 2 3" xfId="14946" xr:uid="{00000000-0005-0000-0000-0000CEAB0000}"/>
    <cellStyle name="Note 62 2 2 3 2" xfId="37211" xr:uid="{00000000-0005-0000-0000-0000CFAB0000}"/>
    <cellStyle name="Note 62 2 2 4" xfId="26119" xr:uid="{00000000-0005-0000-0000-0000D0AB0000}"/>
    <cellStyle name="Note 62 2 3" xfId="6623" xr:uid="{00000000-0005-0000-0000-0000D1AB0000}"/>
    <cellStyle name="Note 62 2 3 2" xfId="17720" xr:uid="{00000000-0005-0000-0000-0000D2AB0000}"/>
    <cellStyle name="Note 62 2 3 2 2" xfId="39984" xr:uid="{00000000-0005-0000-0000-0000D3AB0000}"/>
    <cellStyle name="Note 62 2 3 3" xfId="28892" xr:uid="{00000000-0005-0000-0000-0000D4AB0000}"/>
    <cellStyle name="Note 62 2 4" xfId="13136" xr:uid="{00000000-0005-0000-0000-0000D5AB0000}"/>
    <cellStyle name="Note 62 2 4 2" xfId="35401" xr:uid="{00000000-0005-0000-0000-0000D6AB0000}"/>
    <cellStyle name="Note 62 2 5" xfId="24309" xr:uid="{00000000-0005-0000-0000-0000D7AB0000}"/>
    <cellStyle name="Note 62 3" xfId="4773" xr:uid="{00000000-0005-0000-0000-0000D8AB0000}"/>
    <cellStyle name="Note 62 3 2" xfId="9356" xr:uid="{00000000-0005-0000-0000-0000D9AB0000}"/>
    <cellStyle name="Note 62 3 2 2" xfId="20453" xr:uid="{00000000-0005-0000-0000-0000DAAB0000}"/>
    <cellStyle name="Note 62 3 2 2 2" xfId="42717" xr:uid="{00000000-0005-0000-0000-0000DBAB0000}"/>
    <cellStyle name="Note 62 3 2 3" xfId="31625" xr:uid="{00000000-0005-0000-0000-0000DCAB0000}"/>
    <cellStyle name="Note 62 3 3" xfId="15870" xr:uid="{00000000-0005-0000-0000-0000DDAB0000}"/>
    <cellStyle name="Note 62 3 3 2" xfId="38135" xr:uid="{00000000-0005-0000-0000-0000DEAB0000}"/>
    <cellStyle name="Note 62 3 4" xfId="27043" xr:uid="{00000000-0005-0000-0000-0000DFAB0000}"/>
    <cellStyle name="Note 62 4" xfId="2964" xr:uid="{00000000-0005-0000-0000-0000E0AB0000}"/>
    <cellStyle name="Note 62 4 2" xfId="7547" xr:uid="{00000000-0005-0000-0000-0000E1AB0000}"/>
    <cellStyle name="Note 62 4 2 2" xfId="18644" xr:uid="{00000000-0005-0000-0000-0000E2AB0000}"/>
    <cellStyle name="Note 62 4 2 2 2" xfId="40908" xr:uid="{00000000-0005-0000-0000-0000E3AB0000}"/>
    <cellStyle name="Note 62 4 2 3" xfId="29816" xr:uid="{00000000-0005-0000-0000-0000E4AB0000}"/>
    <cellStyle name="Note 62 4 3" xfId="14061" xr:uid="{00000000-0005-0000-0000-0000E5AB0000}"/>
    <cellStyle name="Note 62 4 3 2" xfId="36326" xr:uid="{00000000-0005-0000-0000-0000E6AB0000}"/>
    <cellStyle name="Note 62 4 4" xfId="25234" xr:uid="{00000000-0005-0000-0000-0000E7AB0000}"/>
    <cellStyle name="Note 62 5" xfId="5698" xr:uid="{00000000-0005-0000-0000-0000E8AB0000}"/>
    <cellStyle name="Note 62 5 2" xfId="16795" xr:uid="{00000000-0005-0000-0000-0000E9AB0000}"/>
    <cellStyle name="Note 62 5 2 2" xfId="39059" xr:uid="{00000000-0005-0000-0000-0000EAAB0000}"/>
    <cellStyle name="Note 62 5 3" xfId="27967" xr:uid="{00000000-0005-0000-0000-0000EBAB0000}"/>
    <cellStyle name="Note 62 6" xfId="12210" xr:uid="{00000000-0005-0000-0000-0000ECAB0000}"/>
    <cellStyle name="Note 62 6 2" xfId="34476" xr:uid="{00000000-0005-0000-0000-0000EDAB0000}"/>
    <cellStyle name="Note 62 7" xfId="23384" xr:uid="{00000000-0005-0000-0000-0000EEAB0000}"/>
    <cellStyle name="Note 63" xfId="1114" xr:uid="{00000000-0005-0000-0000-0000EFAB0000}"/>
    <cellStyle name="Note 63 2" xfId="2051" xr:uid="{00000000-0005-0000-0000-0000F0AB0000}"/>
    <cellStyle name="Note 63 2 2" xfId="3862" xr:uid="{00000000-0005-0000-0000-0000F1AB0000}"/>
    <cellStyle name="Note 63 2 2 2" xfId="8445" xr:uid="{00000000-0005-0000-0000-0000F2AB0000}"/>
    <cellStyle name="Note 63 2 2 2 2" xfId="19542" xr:uid="{00000000-0005-0000-0000-0000F3AB0000}"/>
    <cellStyle name="Note 63 2 2 2 2 2" xfId="41806" xr:uid="{00000000-0005-0000-0000-0000F4AB0000}"/>
    <cellStyle name="Note 63 2 2 2 3" xfId="30714" xr:uid="{00000000-0005-0000-0000-0000F5AB0000}"/>
    <cellStyle name="Note 63 2 2 3" xfId="14959" xr:uid="{00000000-0005-0000-0000-0000F6AB0000}"/>
    <cellStyle name="Note 63 2 2 3 2" xfId="37224" xr:uid="{00000000-0005-0000-0000-0000F7AB0000}"/>
    <cellStyle name="Note 63 2 2 4" xfId="26132" xr:uid="{00000000-0005-0000-0000-0000F8AB0000}"/>
    <cellStyle name="Note 63 2 3" xfId="6636" xr:uid="{00000000-0005-0000-0000-0000F9AB0000}"/>
    <cellStyle name="Note 63 2 3 2" xfId="17733" xr:uid="{00000000-0005-0000-0000-0000FAAB0000}"/>
    <cellStyle name="Note 63 2 3 2 2" xfId="39997" xr:uid="{00000000-0005-0000-0000-0000FBAB0000}"/>
    <cellStyle name="Note 63 2 3 3" xfId="28905" xr:uid="{00000000-0005-0000-0000-0000FCAB0000}"/>
    <cellStyle name="Note 63 2 4" xfId="13149" xr:uid="{00000000-0005-0000-0000-0000FDAB0000}"/>
    <cellStyle name="Note 63 2 4 2" xfId="35414" xr:uid="{00000000-0005-0000-0000-0000FEAB0000}"/>
    <cellStyle name="Note 63 2 5" xfId="24322" xr:uid="{00000000-0005-0000-0000-0000FFAB0000}"/>
    <cellStyle name="Note 63 3" xfId="4786" xr:uid="{00000000-0005-0000-0000-000000AC0000}"/>
    <cellStyle name="Note 63 3 2" xfId="9369" xr:uid="{00000000-0005-0000-0000-000001AC0000}"/>
    <cellStyle name="Note 63 3 2 2" xfId="20466" xr:uid="{00000000-0005-0000-0000-000002AC0000}"/>
    <cellStyle name="Note 63 3 2 2 2" xfId="42730" xr:uid="{00000000-0005-0000-0000-000003AC0000}"/>
    <cellStyle name="Note 63 3 2 3" xfId="31638" xr:uid="{00000000-0005-0000-0000-000004AC0000}"/>
    <cellStyle name="Note 63 3 3" xfId="15883" xr:uid="{00000000-0005-0000-0000-000005AC0000}"/>
    <cellStyle name="Note 63 3 3 2" xfId="38148" xr:uid="{00000000-0005-0000-0000-000006AC0000}"/>
    <cellStyle name="Note 63 3 4" xfId="27056" xr:uid="{00000000-0005-0000-0000-000007AC0000}"/>
    <cellStyle name="Note 63 4" xfId="2977" xr:uid="{00000000-0005-0000-0000-000008AC0000}"/>
    <cellStyle name="Note 63 4 2" xfId="7560" xr:uid="{00000000-0005-0000-0000-000009AC0000}"/>
    <cellStyle name="Note 63 4 2 2" xfId="18657" xr:uid="{00000000-0005-0000-0000-00000AAC0000}"/>
    <cellStyle name="Note 63 4 2 2 2" xfId="40921" xr:uid="{00000000-0005-0000-0000-00000BAC0000}"/>
    <cellStyle name="Note 63 4 2 3" xfId="29829" xr:uid="{00000000-0005-0000-0000-00000CAC0000}"/>
    <cellStyle name="Note 63 4 3" xfId="14074" xr:uid="{00000000-0005-0000-0000-00000DAC0000}"/>
    <cellStyle name="Note 63 4 3 2" xfId="36339" xr:uid="{00000000-0005-0000-0000-00000EAC0000}"/>
    <cellStyle name="Note 63 4 4" xfId="25247" xr:uid="{00000000-0005-0000-0000-00000FAC0000}"/>
    <cellStyle name="Note 63 5" xfId="5711" xr:uid="{00000000-0005-0000-0000-000010AC0000}"/>
    <cellStyle name="Note 63 5 2" xfId="16808" xr:uid="{00000000-0005-0000-0000-000011AC0000}"/>
    <cellStyle name="Note 63 5 2 2" xfId="39072" xr:uid="{00000000-0005-0000-0000-000012AC0000}"/>
    <cellStyle name="Note 63 5 3" xfId="27980" xr:uid="{00000000-0005-0000-0000-000013AC0000}"/>
    <cellStyle name="Note 63 6" xfId="12223" xr:uid="{00000000-0005-0000-0000-000014AC0000}"/>
    <cellStyle name="Note 63 6 2" xfId="34489" xr:uid="{00000000-0005-0000-0000-000015AC0000}"/>
    <cellStyle name="Note 63 7" xfId="23397" xr:uid="{00000000-0005-0000-0000-000016AC0000}"/>
    <cellStyle name="Note 64" xfId="1127" xr:uid="{00000000-0005-0000-0000-000017AC0000}"/>
    <cellStyle name="Note 64 2" xfId="2064" xr:uid="{00000000-0005-0000-0000-000018AC0000}"/>
    <cellStyle name="Note 64 2 2" xfId="3875" xr:uid="{00000000-0005-0000-0000-000019AC0000}"/>
    <cellStyle name="Note 64 2 2 2" xfId="8458" xr:uid="{00000000-0005-0000-0000-00001AAC0000}"/>
    <cellStyle name="Note 64 2 2 2 2" xfId="19555" xr:uid="{00000000-0005-0000-0000-00001BAC0000}"/>
    <cellStyle name="Note 64 2 2 2 2 2" xfId="41819" xr:uid="{00000000-0005-0000-0000-00001CAC0000}"/>
    <cellStyle name="Note 64 2 2 2 3" xfId="30727" xr:uid="{00000000-0005-0000-0000-00001DAC0000}"/>
    <cellStyle name="Note 64 2 2 3" xfId="14972" xr:uid="{00000000-0005-0000-0000-00001EAC0000}"/>
    <cellStyle name="Note 64 2 2 3 2" xfId="37237" xr:uid="{00000000-0005-0000-0000-00001FAC0000}"/>
    <cellStyle name="Note 64 2 2 4" xfId="26145" xr:uid="{00000000-0005-0000-0000-000020AC0000}"/>
    <cellStyle name="Note 64 2 3" xfId="6649" xr:uid="{00000000-0005-0000-0000-000021AC0000}"/>
    <cellStyle name="Note 64 2 3 2" xfId="17746" xr:uid="{00000000-0005-0000-0000-000022AC0000}"/>
    <cellStyle name="Note 64 2 3 2 2" xfId="40010" xr:uid="{00000000-0005-0000-0000-000023AC0000}"/>
    <cellStyle name="Note 64 2 3 3" xfId="28918" xr:uid="{00000000-0005-0000-0000-000024AC0000}"/>
    <cellStyle name="Note 64 2 4" xfId="13162" xr:uid="{00000000-0005-0000-0000-000025AC0000}"/>
    <cellStyle name="Note 64 2 4 2" xfId="35427" xr:uid="{00000000-0005-0000-0000-000026AC0000}"/>
    <cellStyle name="Note 64 2 5" xfId="24335" xr:uid="{00000000-0005-0000-0000-000027AC0000}"/>
    <cellStyle name="Note 64 3" xfId="4799" xr:uid="{00000000-0005-0000-0000-000028AC0000}"/>
    <cellStyle name="Note 64 3 2" xfId="9382" xr:uid="{00000000-0005-0000-0000-000029AC0000}"/>
    <cellStyle name="Note 64 3 2 2" xfId="20479" xr:uid="{00000000-0005-0000-0000-00002AAC0000}"/>
    <cellStyle name="Note 64 3 2 2 2" xfId="42743" xr:uid="{00000000-0005-0000-0000-00002BAC0000}"/>
    <cellStyle name="Note 64 3 2 3" xfId="31651" xr:uid="{00000000-0005-0000-0000-00002CAC0000}"/>
    <cellStyle name="Note 64 3 3" xfId="15896" xr:uid="{00000000-0005-0000-0000-00002DAC0000}"/>
    <cellStyle name="Note 64 3 3 2" xfId="38161" xr:uid="{00000000-0005-0000-0000-00002EAC0000}"/>
    <cellStyle name="Note 64 3 4" xfId="27069" xr:uid="{00000000-0005-0000-0000-00002FAC0000}"/>
    <cellStyle name="Note 64 4" xfId="2990" xr:uid="{00000000-0005-0000-0000-000030AC0000}"/>
    <cellStyle name="Note 64 4 2" xfId="7573" xr:uid="{00000000-0005-0000-0000-000031AC0000}"/>
    <cellStyle name="Note 64 4 2 2" xfId="18670" xr:uid="{00000000-0005-0000-0000-000032AC0000}"/>
    <cellStyle name="Note 64 4 2 2 2" xfId="40934" xr:uid="{00000000-0005-0000-0000-000033AC0000}"/>
    <cellStyle name="Note 64 4 2 3" xfId="29842" xr:uid="{00000000-0005-0000-0000-000034AC0000}"/>
    <cellStyle name="Note 64 4 3" xfId="14087" xr:uid="{00000000-0005-0000-0000-000035AC0000}"/>
    <cellStyle name="Note 64 4 3 2" xfId="36352" xr:uid="{00000000-0005-0000-0000-000036AC0000}"/>
    <cellStyle name="Note 64 4 4" xfId="25260" xr:uid="{00000000-0005-0000-0000-000037AC0000}"/>
    <cellStyle name="Note 64 5" xfId="5724" xr:uid="{00000000-0005-0000-0000-000038AC0000}"/>
    <cellStyle name="Note 64 5 2" xfId="16821" xr:uid="{00000000-0005-0000-0000-000039AC0000}"/>
    <cellStyle name="Note 64 5 2 2" xfId="39085" xr:uid="{00000000-0005-0000-0000-00003AAC0000}"/>
    <cellStyle name="Note 64 5 3" xfId="27993" xr:uid="{00000000-0005-0000-0000-00003BAC0000}"/>
    <cellStyle name="Note 64 6" xfId="12236" xr:uid="{00000000-0005-0000-0000-00003CAC0000}"/>
    <cellStyle name="Note 64 6 2" xfId="34502" xr:uid="{00000000-0005-0000-0000-00003DAC0000}"/>
    <cellStyle name="Note 64 7" xfId="23410" xr:uid="{00000000-0005-0000-0000-00003EAC0000}"/>
    <cellStyle name="Note 65" xfId="1142" xr:uid="{00000000-0005-0000-0000-00003FAC0000}"/>
    <cellStyle name="Note 65 2" xfId="2079" xr:uid="{00000000-0005-0000-0000-000040AC0000}"/>
    <cellStyle name="Note 65 2 2" xfId="3888" xr:uid="{00000000-0005-0000-0000-000041AC0000}"/>
    <cellStyle name="Note 65 2 2 2" xfId="8471" xr:uid="{00000000-0005-0000-0000-000042AC0000}"/>
    <cellStyle name="Note 65 2 2 2 2" xfId="19568" xr:uid="{00000000-0005-0000-0000-000043AC0000}"/>
    <cellStyle name="Note 65 2 2 2 2 2" xfId="41832" xr:uid="{00000000-0005-0000-0000-000044AC0000}"/>
    <cellStyle name="Note 65 2 2 2 3" xfId="30740" xr:uid="{00000000-0005-0000-0000-000045AC0000}"/>
    <cellStyle name="Note 65 2 2 3" xfId="14985" xr:uid="{00000000-0005-0000-0000-000046AC0000}"/>
    <cellStyle name="Note 65 2 2 3 2" xfId="37250" xr:uid="{00000000-0005-0000-0000-000047AC0000}"/>
    <cellStyle name="Note 65 2 2 4" xfId="26158" xr:uid="{00000000-0005-0000-0000-000048AC0000}"/>
    <cellStyle name="Note 65 2 3" xfId="6662" xr:uid="{00000000-0005-0000-0000-000049AC0000}"/>
    <cellStyle name="Note 65 2 3 2" xfId="17759" xr:uid="{00000000-0005-0000-0000-00004AAC0000}"/>
    <cellStyle name="Note 65 2 3 2 2" xfId="40023" xr:uid="{00000000-0005-0000-0000-00004BAC0000}"/>
    <cellStyle name="Note 65 2 3 3" xfId="28931" xr:uid="{00000000-0005-0000-0000-00004CAC0000}"/>
    <cellStyle name="Note 65 2 4" xfId="13176" xr:uid="{00000000-0005-0000-0000-00004DAC0000}"/>
    <cellStyle name="Note 65 2 4 2" xfId="35441" xr:uid="{00000000-0005-0000-0000-00004EAC0000}"/>
    <cellStyle name="Note 65 2 5" xfId="24349" xr:uid="{00000000-0005-0000-0000-00004FAC0000}"/>
    <cellStyle name="Note 65 3" xfId="4812" xr:uid="{00000000-0005-0000-0000-000050AC0000}"/>
    <cellStyle name="Note 65 3 2" xfId="9395" xr:uid="{00000000-0005-0000-0000-000051AC0000}"/>
    <cellStyle name="Note 65 3 2 2" xfId="20492" xr:uid="{00000000-0005-0000-0000-000052AC0000}"/>
    <cellStyle name="Note 65 3 2 2 2" xfId="42756" xr:uid="{00000000-0005-0000-0000-000053AC0000}"/>
    <cellStyle name="Note 65 3 2 3" xfId="31664" xr:uid="{00000000-0005-0000-0000-000054AC0000}"/>
    <cellStyle name="Note 65 3 3" xfId="15909" xr:uid="{00000000-0005-0000-0000-000055AC0000}"/>
    <cellStyle name="Note 65 3 3 2" xfId="38174" xr:uid="{00000000-0005-0000-0000-000056AC0000}"/>
    <cellStyle name="Note 65 3 4" xfId="27082" xr:uid="{00000000-0005-0000-0000-000057AC0000}"/>
    <cellStyle name="Note 65 4" xfId="3003" xr:uid="{00000000-0005-0000-0000-000058AC0000}"/>
    <cellStyle name="Note 65 4 2" xfId="7586" xr:uid="{00000000-0005-0000-0000-000059AC0000}"/>
    <cellStyle name="Note 65 4 2 2" xfId="18683" xr:uid="{00000000-0005-0000-0000-00005AAC0000}"/>
    <cellStyle name="Note 65 4 2 2 2" xfId="40947" xr:uid="{00000000-0005-0000-0000-00005BAC0000}"/>
    <cellStyle name="Note 65 4 2 3" xfId="29855" xr:uid="{00000000-0005-0000-0000-00005CAC0000}"/>
    <cellStyle name="Note 65 4 3" xfId="14100" xr:uid="{00000000-0005-0000-0000-00005DAC0000}"/>
    <cellStyle name="Note 65 4 3 2" xfId="36365" xr:uid="{00000000-0005-0000-0000-00005EAC0000}"/>
    <cellStyle name="Note 65 4 4" xfId="25273" xr:uid="{00000000-0005-0000-0000-00005FAC0000}"/>
    <cellStyle name="Note 65 5" xfId="5738" xr:uid="{00000000-0005-0000-0000-000060AC0000}"/>
    <cellStyle name="Note 65 5 2" xfId="16835" xr:uid="{00000000-0005-0000-0000-000061AC0000}"/>
    <cellStyle name="Note 65 5 2 2" xfId="39099" xr:uid="{00000000-0005-0000-0000-000062AC0000}"/>
    <cellStyle name="Note 65 5 3" xfId="28007" xr:uid="{00000000-0005-0000-0000-000063AC0000}"/>
    <cellStyle name="Note 65 6" xfId="12250" xr:uid="{00000000-0005-0000-0000-000064AC0000}"/>
    <cellStyle name="Note 65 6 2" xfId="34516" xr:uid="{00000000-0005-0000-0000-000065AC0000}"/>
    <cellStyle name="Note 65 7" xfId="23424" xr:uid="{00000000-0005-0000-0000-000066AC0000}"/>
    <cellStyle name="Note 66" xfId="1155" xr:uid="{00000000-0005-0000-0000-000067AC0000}"/>
    <cellStyle name="Note 66 2" xfId="2092" xr:uid="{00000000-0005-0000-0000-000068AC0000}"/>
    <cellStyle name="Note 66 2 2" xfId="3901" xr:uid="{00000000-0005-0000-0000-000069AC0000}"/>
    <cellStyle name="Note 66 2 2 2" xfId="8484" xr:uid="{00000000-0005-0000-0000-00006AAC0000}"/>
    <cellStyle name="Note 66 2 2 2 2" xfId="19581" xr:uid="{00000000-0005-0000-0000-00006BAC0000}"/>
    <cellStyle name="Note 66 2 2 2 2 2" xfId="41845" xr:uid="{00000000-0005-0000-0000-00006CAC0000}"/>
    <cellStyle name="Note 66 2 2 2 3" xfId="30753" xr:uid="{00000000-0005-0000-0000-00006DAC0000}"/>
    <cellStyle name="Note 66 2 2 3" xfId="14998" xr:uid="{00000000-0005-0000-0000-00006EAC0000}"/>
    <cellStyle name="Note 66 2 2 3 2" xfId="37263" xr:uid="{00000000-0005-0000-0000-00006FAC0000}"/>
    <cellStyle name="Note 66 2 2 4" xfId="26171" xr:uid="{00000000-0005-0000-0000-000070AC0000}"/>
    <cellStyle name="Note 66 2 3" xfId="6675" xr:uid="{00000000-0005-0000-0000-000071AC0000}"/>
    <cellStyle name="Note 66 2 3 2" xfId="17772" xr:uid="{00000000-0005-0000-0000-000072AC0000}"/>
    <cellStyle name="Note 66 2 3 2 2" xfId="40036" xr:uid="{00000000-0005-0000-0000-000073AC0000}"/>
    <cellStyle name="Note 66 2 3 3" xfId="28944" xr:uid="{00000000-0005-0000-0000-000074AC0000}"/>
    <cellStyle name="Note 66 2 4" xfId="13189" xr:uid="{00000000-0005-0000-0000-000075AC0000}"/>
    <cellStyle name="Note 66 2 4 2" xfId="35454" xr:uid="{00000000-0005-0000-0000-000076AC0000}"/>
    <cellStyle name="Note 66 2 5" xfId="24362" xr:uid="{00000000-0005-0000-0000-000077AC0000}"/>
    <cellStyle name="Note 66 3" xfId="4825" xr:uid="{00000000-0005-0000-0000-000078AC0000}"/>
    <cellStyle name="Note 66 3 2" xfId="9408" xr:uid="{00000000-0005-0000-0000-000079AC0000}"/>
    <cellStyle name="Note 66 3 2 2" xfId="20505" xr:uid="{00000000-0005-0000-0000-00007AAC0000}"/>
    <cellStyle name="Note 66 3 2 2 2" xfId="42769" xr:uid="{00000000-0005-0000-0000-00007BAC0000}"/>
    <cellStyle name="Note 66 3 2 3" xfId="31677" xr:uid="{00000000-0005-0000-0000-00007CAC0000}"/>
    <cellStyle name="Note 66 3 3" xfId="15922" xr:uid="{00000000-0005-0000-0000-00007DAC0000}"/>
    <cellStyle name="Note 66 3 3 2" xfId="38187" xr:uid="{00000000-0005-0000-0000-00007EAC0000}"/>
    <cellStyle name="Note 66 3 4" xfId="27095" xr:uid="{00000000-0005-0000-0000-00007FAC0000}"/>
    <cellStyle name="Note 66 4" xfId="3016" xr:uid="{00000000-0005-0000-0000-000080AC0000}"/>
    <cellStyle name="Note 66 4 2" xfId="7599" xr:uid="{00000000-0005-0000-0000-000081AC0000}"/>
    <cellStyle name="Note 66 4 2 2" xfId="18696" xr:uid="{00000000-0005-0000-0000-000082AC0000}"/>
    <cellStyle name="Note 66 4 2 2 2" xfId="40960" xr:uid="{00000000-0005-0000-0000-000083AC0000}"/>
    <cellStyle name="Note 66 4 2 3" xfId="29868" xr:uid="{00000000-0005-0000-0000-000084AC0000}"/>
    <cellStyle name="Note 66 4 3" xfId="14113" xr:uid="{00000000-0005-0000-0000-000085AC0000}"/>
    <cellStyle name="Note 66 4 3 2" xfId="36378" xr:uid="{00000000-0005-0000-0000-000086AC0000}"/>
    <cellStyle name="Note 66 4 4" xfId="25286" xr:uid="{00000000-0005-0000-0000-000087AC0000}"/>
    <cellStyle name="Note 66 5" xfId="5751" xr:uid="{00000000-0005-0000-0000-000088AC0000}"/>
    <cellStyle name="Note 66 5 2" xfId="16848" xr:uid="{00000000-0005-0000-0000-000089AC0000}"/>
    <cellStyle name="Note 66 5 2 2" xfId="39112" xr:uid="{00000000-0005-0000-0000-00008AAC0000}"/>
    <cellStyle name="Note 66 5 3" xfId="28020" xr:uid="{00000000-0005-0000-0000-00008BAC0000}"/>
    <cellStyle name="Note 66 6" xfId="12263" xr:uid="{00000000-0005-0000-0000-00008CAC0000}"/>
    <cellStyle name="Note 66 6 2" xfId="34529" xr:uid="{00000000-0005-0000-0000-00008DAC0000}"/>
    <cellStyle name="Note 66 7" xfId="23437" xr:uid="{00000000-0005-0000-0000-00008EAC0000}"/>
    <cellStyle name="Note 67" xfId="1168" xr:uid="{00000000-0005-0000-0000-00008FAC0000}"/>
    <cellStyle name="Note 67 2" xfId="2105" xr:uid="{00000000-0005-0000-0000-000090AC0000}"/>
    <cellStyle name="Note 67 2 2" xfId="3914" xr:uid="{00000000-0005-0000-0000-000091AC0000}"/>
    <cellStyle name="Note 67 2 2 2" xfId="8497" xr:uid="{00000000-0005-0000-0000-000092AC0000}"/>
    <cellStyle name="Note 67 2 2 2 2" xfId="19594" xr:uid="{00000000-0005-0000-0000-000093AC0000}"/>
    <cellStyle name="Note 67 2 2 2 2 2" xfId="41858" xr:uid="{00000000-0005-0000-0000-000094AC0000}"/>
    <cellStyle name="Note 67 2 2 2 3" xfId="30766" xr:uid="{00000000-0005-0000-0000-000095AC0000}"/>
    <cellStyle name="Note 67 2 2 3" xfId="15011" xr:uid="{00000000-0005-0000-0000-000096AC0000}"/>
    <cellStyle name="Note 67 2 2 3 2" xfId="37276" xr:uid="{00000000-0005-0000-0000-000097AC0000}"/>
    <cellStyle name="Note 67 2 2 4" xfId="26184" xr:uid="{00000000-0005-0000-0000-000098AC0000}"/>
    <cellStyle name="Note 67 2 3" xfId="6688" xr:uid="{00000000-0005-0000-0000-000099AC0000}"/>
    <cellStyle name="Note 67 2 3 2" xfId="17785" xr:uid="{00000000-0005-0000-0000-00009AAC0000}"/>
    <cellStyle name="Note 67 2 3 2 2" xfId="40049" xr:uid="{00000000-0005-0000-0000-00009BAC0000}"/>
    <cellStyle name="Note 67 2 3 3" xfId="28957" xr:uid="{00000000-0005-0000-0000-00009CAC0000}"/>
    <cellStyle name="Note 67 2 4" xfId="13202" xr:uid="{00000000-0005-0000-0000-00009DAC0000}"/>
    <cellStyle name="Note 67 2 4 2" xfId="35467" xr:uid="{00000000-0005-0000-0000-00009EAC0000}"/>
    <cellStyle name="Note 67 2 5" xfId="24375" xr:uid="{00000000-0005-0000-0000-00009FAC0000}"/>
    <cellStyle name="Note 67 3" xfId="4838" xr:uid="{00000000-0005-0000-0000-0000A0AC0000}"/>
    <cellStyle name="Note 67 3 2" xfId="9421" xr:uid="{00000000-0005-0000-0000-0000A1AC0000}"/>
    <cellStyle name="Note 67 3 2 2" xfId="20518" xr:uid="{00000000-0005-0000-0000-0000A2AC0000}"/>
    <cellStyle name="Note 67 3 2 2 2" xfId="42782" xr:uid="{00000000-0005-0000-0000-0000A3AC0000}"/>
    <cellStyle name="Note 67 3 2 3" xfId="31690" xr:uid="{00000000-0005-0000-0000-0000A4AC0000}"/>
    <cellStyle name="Note 67 3 3" xfId="15935" xr:uid="{00000000-0005-0000-0000-0000A5AC0000}"/>
    <cellStyle name="Note 67 3 3 2" xfId="38200" xr:uid="{00000000-0005-0000-0000-0000A6AC0000}"/>
    <cellStyle name="Note 67 3 4" xfId="27108" xr:uid="{00000000-0005-0000-0000-0000A7AC0000}"/>
    <cellStyle name="Note 67 4" xfId="3029" xr:uid="{00000000-0005-0000-0000-0000A8AC0000}"/>
    <cellStyle name="Note 67 4 2" xfId="7612" xr:uid="{00000000-0005-0000-0000-0000A9AC0000}"/>
    <cellStyle name="Note 67 4 2 2" xfId="18709" xr:uid="{00000000-0005-0000-0000-0000AAAC0000}"/>
    <cellStyle name="Note 67 4 2 2 2" xfId="40973" xr:uid="{00000000-0005-0000-0000-0000ABAC0000}"/>
    <cellStyle name="Note 67 4 2 3" xfId="29881" xr:uid="{00000000-0005-0000-0000-0000ACAC0000}"/>
    <cellStyle name="Note 67 4 3" xfId="14126" xr:uid="{00000000-0005-0000-0000-0000ADAC0000}"/>
    <cellStyle name="Note 67 4 3 2" xfId="36391" xr:uid="{00000000-0005-0000-0000-0000AEAC0000}"/>
    <cellStyle name="Note 67 4 4" xfId="25299" xr:uid="{00000000-0005-0000-0000-0000AFAC0000}"/>
    <cellStyle name="Note 67 5" xfId="5764" xr:uid="{00000000-0005-0000-0000-0000B0AC0000}"/>
    <cellStyle name="Note 67 5 2" xfId="16861" xr:uid="{00000000-0005-0000-0000-0000B1AC0000}"/>
    <cellStyle name="Note 67 5 2 2" xfId="39125" xr:uid="{00000000-0005-0000-0000-0000B2AC0000}"/>
    <cellStyle name="Note 67 5 3" xfId="28033" xr:uid="{00000000-0005-0000-0000-0000B3AC0000}"/>
    <cellStyle name="Note 67 6" xfId="12276" xr:uid="{00000000-0005-0000-0000-0000B4AC0000}"/>
    <cellStyle name="Note 67 6 2" xfId="34542" xr:uid="{00000000-0005-0000-0000-0000B5AC0000}"/>
    <cellStyle name="Note 67 7" xfId="23450" xr:uid="{00000000-0005-0000-0000-0000B6AC0000}"/>
    <cellStyle name="Note 68" xfId="1181" xr:uid="{00000000-0005-0000-0000-0000B7AC0000}"/>
    <cellStyle name="Note 68 2" xfId="2118" xr:uid="{00000000-0005-0000-0000-0000B8AC0000}"/>
    <cellStyle name="Note 68 2 2" xfId="3927" xr:uid="{00000000-0005-0000-0000-0000B9AC0000}"/>
    <cellStyle name="Note 68 2 2 2" xfId="8510" xr:uid="{00000000-0005-0000-0000-0000BAAC0000}"/>
    <cellStyle name="Note 68 2 2 2 2" xfId="19607" xr:uid="{00000000-0005-0000-0000-0000BBAC0000}"/>
    <cellStyle name="Note 68 2 2 2 2 2" xfId="41871" xr:uid="{00000000-0005-0000-0000-0000BCAC0000}"/>
    <cellStyle name="Note 68 2 2 2 3" xfId="30779" xr:uid="{00000000-0005-0000-0000-0000BDAC0000}"/>
    <cellStyle name="Note 68 2 2 3" xfId="15024" xr:uid="{00000000-0005-0000-0000-0000BEAC0000}"/>
    <cellStyle name="Note 68 2 2 3 2" xfId="37289" xr:uid="{00000000-0005-0000-0000-0000BFAC0000}"/>
    <cellStyle name="Note 68 2 2 4" xfId="26197" xr:uid="{00000000-0005-0000-0000-0000C0AC0000}"/>
    <cellStyle name="Note 68 2 3" xfId="6701" xr:uid="{00000000-0005-0000-0000-0000C1AC0000}"/>
    <cellStyle name="Note 68 2 3 2" xfId="17798" xr:uid="{00000000-0005-0000-0000-0000C2AC0000}"/>
    <cellStyle name="Note 68 2 3 2 2" xfId="40062" xr:uid="{00000000-0005-0000-0000-0000C3AC0000}"/>
    <cellStyle name="Note 68 2 3 3" xfId="28970" xr:uid="{00000000-0005-0000-0000-0000C4AC0000}"/>
    <cellStyle name="Note 68 2 4" xfId="13215" xr:uid="{00000000-0005-0000-0000-0000C5AC0000}"/>
    <cellStyle name="Note 68 2 4 2" xfId="35480" xr:uid="{00000000-0005-0000-0000-0000C6AC0000}"/>
    <cellStyle name="Note 68 2 5" xfId="24388" xr:uid="{00000000-0005-0000-0000-0000C7AC0000}"/>
    <cellStyle name="Note 68 3" xfId="4851" xr:uid="{00000000-0005-0000-0000-0000C8AC0000}"/>
    <cellStyle name="Note 68 3 2" xfId="9434" xr:uid="{00000000-0005-0000-0000-0000C9AC0000}"/>
    <cellStyle name="Note 68 3 2 2" xfId="20531" xr:uid="{00000000-0005-0000-0000-0000CAAC0000}"/>
    <cellStyle name="Note 68 3 2 2 2" xfId="42795" xr:uid="{00000000-0005-0000-0000-0000CBAC0000}"/>
    <cellStyle name="Note 68 3 2 3" xfId="31703" xr:uid="{00000000-0005-0000-0000-0000CCAC0000}"/>
    <cellStyle name="Note 68 3 3" xfId="15948" xr:uid="{00000000-0005-0000-0000-0000CDAC0000}"/>
    <cellStyle name="Note 68 3 3 2" xfId="38213" xr:uid="{00000000-0005-0000-0000-0000CEAC0000}"/>
    <cellStyle name="Note 68 3 4" xfId="27121" xr:uid="{00000000-0005-0000-0000-0000CFAC0000}"/>
    <cellStyle name="Note 68 4" xfId="3042" xr:uid="{00000000-0005-0000-0000-0000D0AC0000}"/>
    <cellStyle name="Note 68 4 2" xfId="7625" xr:uid="{00000000-0005-0000-0000-0000D1AC0000}"/>
    <cellStyle name="Note 68 4 2 2" xfId="18722" xr:uid="{00000000-0005-0000-0000-0000D2AC0000}"/>
    <cellStyle name="Note 68 4 2 2 2" xfId="40986" xr:uid="{00000000-0005-0000-0000-0000D3AC0000}"/>
    <cellStyle name="Note 68 4 2 3" xfId="29894" xr:uid="{00000000-0005-0000-0000-0000D4AC0000}"/>
    <cellStyle name="Note 68 4 3" xfId="14139" xr:uid="{00000000-0005-0000-0000-0000D5AC0000}"/>
    <cellStyle name="Note 68 4 3 2" xfId="36404" xr:uid="{00000000-0005-0000-0000-0000D6AC0000}"/>
    <cellStyle name="Note 68 4 4" xfId="25312" xr:uid="{00000000-0005-0000-0000-0000D7AC0000}"/>
    <cellStyle name="Note 68 5" xfId="5777" xr:uid="{00000000-0005-0000-0000-0000D8AC0000}"/>
    <cellStyle name="Note 68 5 2" xfId="16874" xr:uid="{00000000-0005-0000-0000-0000D9AC0000}"/>
    <cellStyle name="Note 68 5 2 2" xfId="39138" xr:uid="{00000000-0005-0000-0000-0000DAAC0000}"/>
    <cellStyle name="Note 68 5 3" xfId="28046" xr:uid="{00000000-0005-0000-0000-0000DBAC0000}"/>
    <cellStyle name="Note 68 6" xfId="12289" xr:uid="{00000000-0005-0000-0000-0000DCAC0000}"/>
    <cellStyle name="Note 68 6 2" xfId="34555" xr:uid="{00000000-0005-0000-0000-0000DDAC0000}"/>
    <cellStyle name="Note 68 7" xfId="23463" xr:uid="{00000000-0005-0000-0000-0000DEAC0000}"/>
    <cellStyle name="Note 69" xfId="1194" xr:uid="{00000000-0005-0000-0000-0000DFAC0000}"/>
    <cellStyle name="Note 69 2" xfId="2131" xr:uid="{00000000-0005-0000-0000-0000E0AC0000}"/>
    <cellStyle name="Note 69 2 2" xfId="3940" xr:uid="{00000000-0005-0000-0000-0000E1AC0000}"/>
    <cellStyle name="Note 69 2 2 2" xfId="8523" xr:uid="{00000000-0005-0000-0000-0000E2AC0000}"/>
    <cellStyle name="Note 69 2 2 2 2" xfId="19620" xr:uid="{00000000-0005-0000-0000-0000E3AC0000}"/>
    <cellStyle name="Note 69 2 2 2 2 2" xfId="41884" xr:uid="{00000000-0005-0000-0000-0000E4AC0000}"/>
    <cellStyle name="Note 69 2 2 2 3" xfId="30792" xr:uid="{00000000-0005-0000-0000-0000E5AC0000}"/>
    <cellStyle name="Note 69 2 2 3" xfId="15037" xr:uid="{00000000-0005-0000-0000-0000E6AC0000}"/>
    <cellStyle name="Note 69 2 2 3 2" xfId="37302" xr:uid="{00000000-0005-0000-0000-0000E7AC0000}"/>
    <cellStyle name="Note 69 2 2 4" xfId="26210" xr:uid="{00000000-0005-0000-0000-0000E8AC0000}"/>
    <cellStyle name="Note 69 2 3" xfId="6714" xr:uid="{00000000-0005-0000-0000-0000E9AC0000}"/>
    <cellStyle name="Note 69 2 3 2" xfId="17811" xr:uid="{00000000-0005-0000-0000-0000EAAC0000}"/>
    <cellStyle name="Note 69 2 3 2 2" xfId="40075" xr:uid="{00000000-0005-0000-0000-0000EBAC0000}"/>
    <cellStyle name="Note 69 2 3 3" xfId="28983" xr:uid="{00000000-0005-0000-0000-0000ECAC0000}"/>
    <cellStyle name="Note 69 2 4" xfId="13228" xr:uid="{00000000-0005-0000-0000-0000EDAC0000}"/>
    <cellStyle name="Note 69 2 4 2" xfId="35493" xr:uid="{00000000-0005-0000-0000-0000EEAC0000}"/>
    <cellStyle name="Note 69 2 5" xfId="24401" xr:uid="{00000000-0005-0000-0000-0000EFAC0000}"/>
    <cellStyle name="Note 69 3" xfId="4864" xr:uid="{00000000-0005-0000-0000-0000F0AC0000}"/>
    <cellStyle name="Note 69 3 2" xfId="9447" xr:uid="{00000000-0005-0000-0000-0000F1AC0000}"/>
    <cellStyle name="Note 69 3 2 2" xfId="20544" xr:uid="{00000000-0005-0000-0000-0000F2AC0000}"/>
    <cellStyle name="Note 69 3 2 2 2" xfId="42808" xr:uid="{00000000-0005-0000-0000-0000F3AC0000}"/>
    <cellStyle name="Note 69 3 2 3" xfId="31716" xr:uid="{00000000-0005-0000-0000-0000F4AC0000}"/>
    <cellStyle name="Note 69 3 3" xfId="15961" xr:uid="{00000000-0005-0000-0000-0000F5AC0000}"/>
    <cellStyle name="Note 69 3 3 2" xfId="38226" xr:uid="{00000000-0005-0000-0000-0000F6AC0000}"/>
    <cellStyle name="Note 69 3 4" xfId="27134" xr:uid="{00000000-0005-0000-0000-0000F7AC0000}"/>
    <cellStyle name="Note 69 4" xfId="3055" xr:uid="{00000000-0005-0000-0000-0000F8AC0000}"/>
    <cellStyle name="Note 69 4 2" xfId="7638" xr:uid="{00000000-0005-0000-0000-0000F9AC0000}"/>
    <cellStyle name="Note 69 4 2 2" xfId="18735" xr:uid="{00000000-0005-0000-0000-0000FAAC0000}"/>
    <cellStyle name="Note 69 4 2 2 2" xfId="40999" xr:uid="{00000000-0005-0000-0000-0000FBAC0000}"/>
    <cellStyle name="Note 69 4 2 3" xfId="29907" xr:uid="{00000000-0005-0000-0000-0000FCAC0000}"/>
    <cellStyle name="Note 69 4 3" xfId="14152" xr:uid="{00000000-0005-0000-0000-0000FDAC0000}"/>
    <cellStyle name="Note 69 4 3 2" xfId="36417" xr:uid="{00000000-0005-0000-0000-0000FEAC0000}"/>
    <cellStyle name="Note 69 4 4" xfId="25325" xr:uid="{00000000-0005-0000-0000-0000FFAC0000}"/>
    <cellStyle name="Note 69 5" xfId="5790" xr:uid="{00000000-0005-0000-0000-000000AD0000}"/>
    <cellStyle name="Note 69 5 2" xfId="16887" xr:uid="{00000000-0005-0000-0000-000001AD0000}"/>
    <cellStyle name="Note 69 5 2 2" xfId="39151" xr:uid="{00000000-0005-0000-0000-000002AD0000}"/>
    <cellStyle name="Note 69 5 3" xfId="28059" xr:uid="{00000000-0005-0000-0000-000003AD0000}"/>
    <cellStyle name="Note 69 6" xfId="12302" xr:uid="{00000000-0005-0000-0000-000004AD0000}"/>
    <cellStyle name="Note 69 6 2" xfId="34568" xr:uid="{00000000-0005-0000-0000-000005AD0000}"/>
    <cellStyle name="Note 69 7" xfId="23476" xr:uid="{00000000-0005-0000-0000-000006AD0000}"/>
    <cellStyle name="Note 7" xfId="151" xr:uid="{00000000-0005-0000-0000-000007AD0000}"/>
    <cellStyle name="Note 7 2" xfId="1316" xr:uid="{00000000-0005-0000-0000-000008AD0000}"/>
    <cellStyle name="Note 7 2 2" xfId="3134" xr:uid="{00000000-0005-0000-0000-000009AD0000}"/>
    <cellStyle name="Note 7 2 2 2" xfId="7717" xr:uid="{00000000-0005-0000-0000-00000AAD0000}"/>
    <cellStyle name="Note 7 2 2 2 2" xfId="18814" xr:uid="{00000000-0005-0000-0000-00000BAD0000}"/>
    <cellStyle name="Note 7 2 2 2 2 2" xfId="41078" xr:uid="{00000000-0005-0000-0000-00000CAD0000}"/>
    <cellStyle name="Note 7 2 2 2 3" xfId="29986" xr:uid="{00000000-0005-0000-0000-00000DAD0000}"/>
    <cellStyle name="Note 7 2 2 3" xfId="14231" xr:uid="{00000000-0005-0000-0000-00000EAD0000}"/>
    <cellStyle name="Note 7 2 2 3 2" xfId="36496" xr:uid="{00000000-0005-0000-0000-00000FAD0000}"/>
    <cellStyle name="Note 7 2 2 4" xfId="25404" xr:uid="{00000000-0005-0000-0000-000010AD0000}"/>
    <cellStyle name="Note 7 2 3" xfId="5908" xr:uid="{00000000-0005-0000-0000-000011AD0000}"/>
    <cellStyle name="Note 7 2 3 2" xfId="17005" xr:uid="{00000000-0005-0000-0000-000012AD0000}"/>
    <cellStyle name="Note 7 2 3 2 2" xfId="39269" xr:uid="{00000000-0005-0000-0000-000013AD0000}"/>
    <cellStyle name="Note 7 2 3 3" xfId="28177" xr:uid="{00000000-0005-0000-0000-000014AD0000}"/>
    <cellStyle name="Note 7 2 4" xfId="12421" xr:uid="{00000000-0005-0000-0000-000015AD0000}"/>
    <cellStyle name="Note 7 2 4 2" xfId="34686" xr:uid="{00000000-0005-0000-0000-000016AD0000}"/>
    <cellStyle name="Note 7 2 5" xfId="23594" xr:uid="{00000000-0005-0000-0000-000017AD0000}"/>
    <cellStyle name="Note 7 3" xfId="4058" xr:uid="{00000000-0005-0000-0000-000018AD0000}"/>
    <cellStyle name="Note 7 3 2" xfId="8641" xr:uid="{00000000-0005-0000-0000-000019AD0000}"/>
    <cellStyle name="Note 7 3 2 2" xfId="19738" xr:uid="{00000000-0005-0000-0000-00001AAD0000}"/>
    <cellStyle name="Note 7 3 2 2 2" xfId="42002" xr:uid="{00000000-0005-0000-0000-00001BAD0000}"/>
    <cellStyle name="Note 7 3 2 3" xfId="30910" xr:uid="{00000000-0005-0000-0000-00001CAD0000}"/>
    <cellStyle name="Note 7 3 3" xfId="15155" xr:uid="{00000000-0005-0000-0000-00001DAD0000}"/>
    <cellStyle name="Note 7 3 3 2" xfId="37420" xr:uid="{00000000-0005-0000-0000-00001EAD0000}"/>
    <cellStyle name="Note 7 3 4" xfId="26328" xr:uid="{00000000-0005-0000-0000-00001FAD0000}"/>
    <cellStyle name="Note 7 4" xfId="2249" xr:uid="{00000000-0005-0000-0000-000020AD0000}"/>
    <cellStyle name="Note 7 4 2" xfId="6832" xr:uid="{00000000-0005-0000-0000-000021AD0000}"/>
    <cellStyle name="Note 7 4 2 2" xfId="17929" xr:uid="{00000000-0005-0000-0000-000022AD0000}"/>
    <cellStyle name="Note 7 4 2 2 2" xfId="40193" xr:uid="{00000000-0005-0000-0000-000023AD0000}"/>
    <cellStyle name="Note 7 4 2 3" xfId="29101" xr:uid="{00000000-0005-0000-0000-000024AD0000}"/>
    <cellStyle name="Note 7 4 3" xfId="13346" xr:uid="{00000000-0005-0000-0000-000025AD0000}"/>
    <cellStyle name="Note 7 4 3 2" xfId="35611" xr:uid="{00000000-0005-0000-0000-000026AD0000}"/>
    <cellStyle name="Note 7 4 4" xfId="24519" xr:uid="{00000000-0005-0000-0000-000027AD0000}"/>
    <cellStyle name="Note 7 5" xfId="4983" xr:uid="{00000000-0005-0000-0000-000028AD0000}"/>
    <cellStyle name="Note 7 5 2" xfId="16080" xr:uid="{00000000-0005-0000-0000-000029AD0000}"/>
    <cellStyle name="Note 7 5 2 2" xfId="38344" xr:uid="{00000000-0005-0000-0000-00002AAD0000}"/>
    <cellStyle name="Note 7 5 3" xfId="27252" xr:uid="{00000000-0005-0000-0000-00002BAD0000}"/>
    <cellStyle name="Note 7 6" xfId="392" xr:uid="{00000000-0005-0000-0000-00002CAD0000}"/>
    <cellStyle name="Note 7 6 2" xfId="11508" xr:uid="{00000000-0005-0000-0000-00002DAD0000}"/>
    <cellStyle name="Note 7 6 2 2" xfId="33774" xr:uid="{00000000-0005-0000-0000-00002EAD0000}"/>
    <cellStyle name="Note 7 6 3" xfId="22682" xr:uid="{00000000-0005-0000-0000-00002FAD0000}"/>
    <cellStyle name="Note 7 7" xfId="11272" xr:uid="{00000000-0005-0000-0000-000030AD0000}"/>
    <cellStyle name="Note 7 7 2" xfId="33538" xr:uid="{00000000-0005-0000-0000-000031AD0000}"/>
    <cellStyle name="Note 7 8" xfId="22446" xr:uid="{00000000-0005-0000-0000-000032AD0000}"/>
    <cellStyle name="Note 70" xfId="1207" xr:uid="{00000000-0005-0000-0000-000033AD0000}"/>
    <cellStyle name="Note 70 2" xfId="2144" xr:uid="{00000000-0005-0000-0000-000034AD0000}"/>
    <cellStyle name="Note 70 2 2" xfId="6727" xr:uid="{00000000-0005-0000-0000-000035AD0000}"/>
    <cellStyle name="Note 70 2 2 2" xfId="17824" xr:uid="{00000000-0005-0000-0000-000036AD0000}"/>
    <cellStyle name="Note 70 2 2 2 2" xfId="40088" xr:uid="{00000000-0005-0000-0000-000037AD0000}"/>
    <cellStyle name="Note 70 2 2 3" xfId="28996" xr:uid="{00000000-0005-0000-0000-000038AD0000}"/>
    <cellStyle name="Note 70 2 3" xfId="13241" xr:uid="{00000000-0005-0000-0000-000039AD0000}"/>
    <cellStyle name="Note 70 2 3 2" xfId="35506" xr:uid="{00000000-0005-0000-0000-00003AAD0000}"/>
    <cellStyle name="Note 70 2 4" xfId="24414" xr:uid="{00000000-0005-0000-0000-00003BAD0000}"/>
    <cellStyle name="Note 70 3" xfId="3953" xr:uid="{00000000-0005-0000-0000-00003CAD0000}"/>
    <cellStyle name="Note 70 3 2" xfId="8536" xr:uid="{00000000-0005-0000-0000-00003DAD0000}"/>
    <cellStyle name="Note 70 3 2 2" xfId="19633" xr:uid="{00000000-0005-0000-0000-00003EAD0000}"/>
    <cellStyle name="Note 70 3 2 2 2" xfId="41897" xr:uid="{00000000-0005-0000-0000-00003FAD0000}"/>
    <cellStyle name="Note 70 3 2 3" xfId="30805" xr:uid="{00000000-0005-0000-0000-000040AD0000}"/>
    <cellStyle name="Note 70 3 3" xfId="15050" xr:uid="{00000000-0005-0000-0000-000041AD0000}"/>
    <cellStyle name="Note 70 3 3 2" xfId="37315" xr:uid="{00000000-0005-0000-0000-000042AD0000}"/>
    <cellStyle name="Note 70 3 4" xfId="26223" xr:uid="{00000000-0005-0000-0000-000043AD0000}"/>
    <cellStyle name="Note 70 4" xfId="5803" xr:uid="{00000000-0005-0000-0000-000044AD0000}"/>
    <cellStyle name="Note 70 4 2" xfId="16900" xr:uid="{00000000-0005-0000-0000-000045AD0000}"/>
    <cellStyle name="Note 70 4 2 2" xfId="39164" xr:uid="{00000000-0005-0000-0000-000046AD0000}"/>
    <cellStyle name="Note 70 4 3" xfId="28072" xr:uid="{00000000-0005-0000-0000-000047AD0000}"/>
    <cellStyle name="Note 70 5" xfId="12315" xr:uid="{00000000-0005-0000-0000-000048AD0000}"/>
    <cellStyle name="Note 70 5 2" xfId="34581" xr:uid="{00000000-0005-0000-0000-000049AD0000}"/>
    <cellStyle name="Note 70 6" xfId="23489" xr:uid="{00000000-0005-0000-0000-00004AAD0000}"/>
    <cellStyle name="Note 71" xfId="1220" xr:uid="{00000000-0005-0000-0000-00004BAD0000}"/>
    <cellStyle name="Note 71 2" xfId="2157" xr:uid="{00000000-0005-0000-0000-00004CAD0000}"/>
    <cellStyle name="Note 71 2 2" xfId="6740" xr:uid="{00000000-0005-0000-0000-00004DAD0000}"/>
    <cellStyle name="Note 71 2 2 2" xfId="17837" xr:uid="{00000000-0005-0000-0000-00004EAD0000}"/>
    <cellStyle name="Note 71 2 2 2 2" xfId="40101" xr:uid="{00000000-0005-0000-0000-00004FAD0000}"/>
    <cellStyle name="Note 71 2 2 3" xfId="29009" xr:uid="{00000000-0005-0000-0000-000050AD0000}"/>
    <cellStyle name="Note 71 2 3" xfId="13254" xr:uid="{00000000-0005-0000-0000-000051AD0000}"/>
    <cellStyle name="Note 71 2 3 2" xfId="35519" xr:uid="{00000000-0005-0000-0000-000052AD0000}"/>
    <cellStyle name="Note 71 2 4" xfId="24427" xr:uid="{00000000-0005-0000-0000-000053AD0000}"/>
    <cellStyle name="Note 71 3" xfId="3966" xr:uid="{00000000-0005-0000-0000-000054AD0000}"/>
    <cellStyle name="Note 71 3 2" xfId="8549" xr:uid="{00000000-0005-0000-0000-000055AD0000}"/>
    <cellStyle name="Note 71 3 2 2" xfId="19646" xr:uid="{00000000-0005-0000-0000-000056AD0000}"/>
    <cellStyle name="Note 71 3 2 2 2" xfId="41910" xr:uid="{00000000-0005-0000-0000-000057AD0000}"/>
    <cellStyle name="Note 71 3 2 3" xfId="30818" xr:uid="{00000000-0005-0000-0000-000058AD0000}"/>
    <cellStyle name="Note 71 3 3" xfId="15063" xr:uid="{00000000-0005-0000-0000-000059AD0000}"/>
    <cellStyle name="Note 71 3 3 2" xfId="37328" xr:uid="{00000000-0005-0000-0000-00005AAD0000}"/>
    <cellStyle name="Note 71 3 4" xfId="26236" xr:uid="{00000000-0005-0000-0000-00005BAD0000}"/>
    <cellStyle name="Note 71 4" xfId="5816" xr:uid="{00000000-0005-0000-0000-00005CAD0000}"/>
    <cellStyle name="Note 71 4 2" xfId="16913" xr:uid="{00000000-0005-0000-0000-00005DAD0000}"/>
    <cellStyle name="Note 71 4 2 2" xfId="39177" xr:uid="{00000000-0005-0000-0000-00005EAD0000}"/>
    <cellStyle name="Note 71 4 3" xfId="28085" xr:uid="{00000000-0005-0000-0000-00005FAD0000}"/>
    <cellStyle name="Note 71 5" xfId="12328" xr:uid="{00000000-0005-0000-0000-000060AD0000}"/>
    <cellStyle name="Note 71 5 2" xfId="34594" xr:uid="{00000000-0005-0000-0000-000061AD0000}"/>
    <cellStyle name="Note 71 6" xfId="23502" xr:uid="{00000000-0005-0000-0000-000062AD0000}"/>
    <cellStyle name="Note 72" xfId="1233" xr:uid="{00000000-0005-0000-0000-000063AD0000}"/>
    <cellStyle name="Note 72 2" xfId="2170" xr:uid="{00000000-0005-0000-0000-000064AD0000}"/>
    <cellStyle name="Note 72 2 2" xfId="6753" xr:uid="{00000000-0005-0000-0000-000065AD0000}"/>
    <cellStyle name="Note 72 2 2 2" xfId="17850" xr:uid="{00000000-0005-0000-0000-000066AD0000}"/>
    <cellStyle name="Note 72 2 2 2 2" xfId="40114" xr:uid="{00000000-0005-0000-0000-000067AD0000}"/>
    <cellStyle name="Note 72 2 2 3" xfId="29022" xr:uid="{00000000-0005-0000-0000-000068AD0000}"/>
    <cellStyle name="Note 72 2 3" xfId="13267" xr:uid="{00000000-0005-0000-0000-000069AD0000}"/>
    <cellStyle name="Note 72 2 3 2" xfId="35532" xr:uid="{00000000-0005-0000-0000-00006AAD0000}"/>
    <cellStyle name="Note 72 2 4" xfId="24440" xr:uid="{00000000-0005-0000-0000-00006BAD0000}"/>
    <cellStyle name="Note 72 3" xfId="3979" xr:uid="{00000000-0005-0000-0000-00006CAD0000}"/>
    <cellStyle name="Note 72 3 2" xfId="8562" xr:uid="{00000000-0005-0000-0000-00006DAD0000}"/>
    <cellStyle name="Note 72 3 2 2" xfId="19659" xr:uid="{00000000-0005-0000-0000-00006EAD0000}"/>
    <cellStyle name="Note 72 3 2 2 2" xfId="41923" xr:uid="{00000000-0005-0000-0000-00006FAD0000}"/>
    <cellStyle name="Note 72 3 2 3" xfId="30831" xr:uid="{00000000-0005-0000-0000-000070AD0000}"/>
    <cellStyle name="Note 72 3 3" xfId="15076" xr:uid="{00000000-0005-0000-0000-000071AD0000}"/>
    <cellStyle name="Note 72 3 3 2" xfId="37341" xr:uid="{00000000-0005-0000-0000-000072AD0000}"/>
    <cellStyle name="Note 72 3 4" xfId="26249" xr:uid="{00000000-0005-0000-0000-000073AD0000}"/>
    <cellStyle name="Note 72 4" xfId="5829" xr:uid="{00000000-0005-0000-0000-000074AD0000}"/>
    <cellStyle name="Note 72 4 2" xfId="16926" xr:uid="{00000000-0005-0000-0000-000075AD0000}"/>
    <cellStyle name="Note 72 4 2 2" xfId="39190" xr:uid="{00000000-0005-0000-0000-000076AD0000}"/>
    <cellStyle name="Note 72 4 3" xfId="28098" xr:uid="{00000000-0005-0000-0000-000077AD0000}"/>
    <cellStyle name="Note 72 5" xfId="12341" xr:uid="{00000000-0005-0000-0000-000078AD0000}"/>
    <cellStyle name="Note 72 5 2" xfId="34607" xr:uid="{00000000-0005-0000-0000-000079AD0000}"/>
    <cellStyle name="Note 72 6" xfId="23515" xr:uid="{00000000-0005-0000-0000-00007AAD0000}"/>
    <cellStyle name="Note 73" xfId="4877" xr:uid="{00000000-0005-0000-0000-00007BAD0000}"/>
    <cellStyle name="Note 73 2" xfId="9460" xr:uid="{00000000-0005-0000-0000-00007CAD0000}"/>
    <cellStyle name="Note 73 2 2" xfId="20557" xr:uid="{00000000-0005-0000-0000-00007DAD0000}"/>
    <cellStyle name="Note 73 2 2 2" xfId="42821" xr:uid="{00000000-0005-0000-0000-00007EAD0000}"/>
    <cellStyle name="Note 73 2 3" xfId="31729" xr:uid="{00000000-0005-0000-0000-00007FAD0000}"/>
    <cellStyle name="Note 73 3" xfId="15974" xr:uid="{00000000-0005-0000-0000-000080AD0000}"/>
    <cellStyle name="Note 73 3 2" xfId="38239" xr:uid="{00000000-0005-0000-0000-000081AD0000}"/>
    <cellStyle name="Note 73 4" xfId="27147" xr:uid="{00000000-0005-0000-0000-000082AD0000}"/>
    <cellStyle name="Note 74" xfId="4903" xr:uid="{00000000-0005-0000-0000-000083AD0000}"/>
    <cellStyle name="Note 74 2" xfId="16000" xr:uid="{00000000-0005-0000-0000-000084AD0000}"/>
    <cellStyle name="Note 74 2 2" xfId="38265" xr:uid="{00000000-0005-0000-0000-000085AD0000}"/>
    <cellStyle name="Note 74 3" xfId="27173" xr:uid="{00000000-0005-0000-0000-000086AD0000}"/>
    <cellStyle name="Note 75" xfId="9486" xr:uid="{00000000-0005-0000-0000-000087AD0000}"/>
    <cellStyle name="Note 75 2" xfId="20583" xr:uid="{00000000-0005-0000-0000-000088AD0000}"/>
    <cellStyle name="Note 75 2 2" xfId="42847" xr:uid="{00000000-0005-0000-0000-000089AD0000}"/>
    <cellStyle name="Note 75 3" xfId="31755" xr:uid="{00000000-0005-0000-0000-00008AAD0000}"/>
    <cellStyle name="Note 76" xfId="9500" xr:uid="{00000000-0005-0000-0000-00008BAD0000}"/>
    <cellStyle name="Note 76 2" xfId="20596" xr:uid="{00000000-0005-0000-0000-00008CAD0000}"/>
    <cellStyle name="Note 76 2 2" xfId="42860" xr:uid="{00000000-0005-0000-0000-00008DAD0000}"/>
    <cellStyle name="Note 76 3" xfId="31768" xr:uid="{00000000-0005-0000-0000-00008EAD0000}"/>
    <cellStyle name="Note 77" xfId="9513" xr:uid="{00000000-0005-0000-0000-00008FAD0000}"/>
    <cellStyle name="Note 77 2" xfId="20609" xr:uid="{00000000-0005-0000-0000-000090AD0000}"/>
    <cellStyle name="Note 77 2 2" xfId="42873" xr:uid="{00000000-0005-0000-0000-000091AD0000}"/>
    <cellStyle name="Note 77 3" xfId="31781" xr:uid="{00000000-0005-0000-0000-000092AD0000}"/>
    <cellStyle name="Note 78" xfId="9526" xr:uid="{00000000-0005-0000-0000-000093AD0000}"/>
    <cellStyle name="Note 78 2" xfId="20622" xr:uid="{00000000-0005-0000-0000-000094AD0000}"/>
    <cellStyle name="Note 78 2 2" xfId="42886" xr:uid="{00000000-0005-0000-0000-000095AD0000}"/>
    <cellStyle name="Note 78 3" xfId="31794" xr:uid="{00000000-0005-0000-0000-000096AD0000}"/>
    <cellStyle name="Note 79" xfId="9552" xr:uid="{00000000-0005-0000-0000-000097AD0000}"/>
    <cellStyle name="Note 79 2" xfId="20648" xr:uid="{00000000-0005-0000-0000-000098AD0000}"/>
    <cellStyle name="Note 79 2 2" xfId="42912" xr:uid="{00000000-0005-0000-0000-000099AD0000}"/>
    <cellStyle name="Note 79 3" xfId="31820" xr:uid="{00000000-0005-0000-0000-00009AAD0000}"/>
    <cellStyle name="Note 8" xfId="177" xr:uid="{00000000-0005-0000-0000-00009BAD0000}"/>
    <cellStyle name="Note 8 2" xfId="1329" xr:uid="{00000000-0005-0000-0000-00009CAD0000}"/>
    <cellStyle name="Note 8 2 2" xfId="3147" xr:uid="{00000000-0005-0000-0000-00009DAD0000}"/>
    <cellStyle name="Note 8 2 2 2" xfId="7730" xr:uid="{00000000-0005-0000-0000-00009EAD0000}"/>
    <cellStyle name="Note 8 2 2 2 2" xfId="18827" xr:uid="{00000000-0005-0000-0000-00009FAD0000}"/>
    <cellStyle name="Note 8 2 2 2 2 2" xfId="41091" xr:uid="{00000000-0005-0000-0000-0000A0AD0000}"/>
    <cellStyle name="Note 8 2 2 2 3" xfId="29999" xr:uid="{00000000-0005-0000-0000-0000A1AD0000}"/>
    <cellStyle name="Note 8 2 2 3" xfId="14244" xr:uid="{00000000-0005-0000-0000-0000A2AD0000}"/>
    <cellStyle name="Note 8 2 2 3 2" xfId="36509" xr:uid="{00000000-0005-0000-0000-0000A3AD0000}"/>
    <cellStyle name="Note 8 2 2 4" xfId="25417" xr:uid="{00000000-0005-0000-0000-0000A4AD0000}"/>
    <cellStyle name="Note 8 2 3" xfId="5921" xr:uid="{00000000-0005-0000-0000-0000A5AD0000}"/>
    <cellStyle name="Note 8 2 3 2" xfId="17018" xr:uid="{00000000-0005-0000-0000-0000A6AD0000}"/>
    <cellStyle name="Note 8 2 3 2 2" xfId="39282" xr:uid="{00000000-0005-0000-0000-0000A7AD0000}"/>
    <cellStyle name="Note 8 2 3 3" xfId="28190" xr:uid="{00000000-0005-0000-0000-0000A8AD0000}"/>
    <cellStyle name="Note 8 2 4" xfId="12434" xr:uid="{00000000-0005-0000-0000-0000A9AD0000}"/>
    <cellStyle name="Note 8 2 4 2" xfId="34699" xr:uid="{00000000-0005-0000-0000-0000AAAD0000}"/>
    <cellStyle name="Note 8 2 5" xfId="23607" xr:uid="{00000000-0005-0000-0000-0000ABAD0000}"/>
    <cellStyle name="Note 8 3" xfId="4071" xr:uid="{00000000-0005-0000-0000-0000ACAD0000}"/>
    <cellStyle name="Note 8 3 2" xfId="8654" xr:uid="{00000000-0005-0000-0000-0000ADAD0000}"/>
    <cellStyle name="Note 8 3 2 2" xfId="19751" xr:uid="{00000000-0005-0000-0000-0000AEAD0000}"/>
    <cellStyle name="Note 8 3 2 2 2" xfId="42015" xr:uid="{00000000-0005-0000-0000-0000AFAD0000}"/>
    <cellStyle name="Note 8 3 2 3" xfId="30923" xr:uid="{00000000-0005-0000-0000-0000B0AD0000}"/>
    <cellStyle name="Note 8 3 3" xfId="15168" xr:uid="{00000000-0005-0000-0000-0000B1AD0000}"/>
    <cellStyle name="Note 8 3 3 2" xfId="37433" xr:uid="{00000000-0005-0000-0000-0000B2AD0000}"/>
    <cellStyle name="Note 8 3 4" xfId="26341" xr:uid="{00000000-0005-0000-0000-0000B3AD0000}"/>
    <cellStyle name="Note 8 4" xfId="2262" xr:uid="{00000000-0005-0000-0000-0000B4AD0000}"/>
    <cellStyle name="Note 8 4 2" xfId="6845" xr:uid="{00000000-0005-0000-0000-0000B5AD0000}"/>
    <cellStyle name="Note 8 4 2 2" xfId="17942" xr:uid="{00000000-0005-0000-0000-0000B6AD0000}"/>
    <cellStyle name="Note 8 4 2 2 2" xfId="40206" xr:uid="{00000000-0005-0000-0000-0000B7AD0000}"/>
    <cellStyle name="Note 8 4 2 3" xfId="29114" xr:uid="{00000000-0005-0000-0000-0000B8AD0000}"/>
    <cellStyle name="Note 8 4 3" xfId="13359" xr:uid="{00000000-0005-0000-0000-0000B9AD0000}"/>
    <cellStyle name="Note 8 4 3 2" xfId="35624" xr:uid="{00000000-0005-0000-0000-0000BAAD0000}"/>
    <cellStyle name="Note 8 4 4" xfId="24532" xr:uid="{00000000-0005-0000-0000-0000BBAD0000}"/>
    <cellStyle name="Note 8 5" xfId="4996" xr:uid="{00000000-0005-0000-0000-0000BCAD0000}"/>
    <cellStyle name="Note 8 5 2" xfId="16093" xr:uid="{00000000-0005-0000-0000-0000BDAD0000}"/>
    <cellStyle name="Note 8 5 2 2" xfId="38357" xr:uid="{00000000-0005-0000-0000-0000BEAD0000}"/>
    <cellStyle name="Note 8 5 3" xfId="27265" xr:uid="{00000000-0005-0000-0000-0000BFAD0000}"/>
    <cellStyle name="Note 8 6" xfId="405" xr:uid="{00000000-0005-0000-0000-0000C0AD0000}"/>
    <cellStyle name="Note 8 6 2" xfId="11521" xr:uid="{00000000-0005-0000-0000-0000C1AD0000}"/>
    <cellStyle name="Note 8 6 2 2" xfId="33787" xr:uid="{00000000-0005-0000-0000-0000C2AD0000}"/>
    <cellStyle name="Note 8 6 3" xfId="22695" xr:uid="{00000000-0005-0000-0000-0000C3AD0000}"/>
    <cellStyle name="Note 8 7" xfId="11298" xr:uid="{00000000-0005-0000-0000-0000C4AD0000}"/>
    <cellStyle name="Note 8 7 2" xfId="33564" xr:uid="{00000000-0005-0000-0000-0000C5AD0000}"/>
    <cellStyle name="Note 8 8" xfId="22472" xr:uid="{00000000-0005-0000-0000-0000C6AD0000}"/>
    <cellStyle name="Note 80" xfId="9578" xr:uid="{00000000-0005-0000-0000-0000C7AD0000}"/>
    <cellStyle name="Note 80 2" xfId="20674" xr:uid="{00000000-0005-0000-0000-0000C8AD0000}"/>
    <cellStyle name="Note 80 2 2" xfId="42938" xr:uid="{00000000-0005-0000-0000-0000C9AD0000}"/>
    <cellStyle name="Note 80 3" xfId="31846" xr:uid="{00000000-0005-0000-0000-0000CAAD0000}"/>
    <cellStyle name="Note 81" xfId="9604" xr:uid="{00000000-0005-0000-0000-0000CBAD0000}"/>
    <cellStyle name="Note 81 2" xfId="20700" xr:uid="{00000000-0005-0000-0000-0000CCAD0000}"/>
    <cellStyle name="Note 81 2 2" xfId="42964" xr:uid="{00000000-0005-0000-0000-0000CDAD0000}"/>
    <cellStyle name="Note 81 3" xfId="31872" xr:uid="{00000000-0005-0000-0000-0000CEAD0000}"/>
    <cellStyle name="Note 82" xfId="9630" xr:uid="{00000000-0005-0000-0000-0000CFAD0000}"/>
    <cellStyle name="Note 82 2" xfId="20726" xr:uid="{00000000-0005-0000-0000-0000D0AD0000}"/>
    <cellStyle name="Note 82 2 2" xfId="42990" xr:uid="{00000000-0005-0000-0000-0000D1AD0000}"/>
    <cellStyle name="Note 82 3" xfId="31898" xr:uid="{00000000-0005-0000-0000-0000D2AD0000}"/>
    <cellStyle name="Note 83" xfId="9656" xr:uid="{00000000-0005-0000-0000-0000D3AD0000}"/>
    <cellStyle name="Note 83 2" xfId="20752" xr:uid="{00000000-0005-0000-0000-0000D4AD0000}"/>
    <cellStyle name="Note 83 2 2" xfId="43016" xr:uid="{00000000-0005-0000-0000-0000D5AD0000}"/>
    <cellStyle name="Note 83 3" xfId="31924" xr:uid="{00000000-0005-0000-0000-0000D6AD0000}"/>
    <cellStyle name="Note 84" xfId="9682" xr:uid="{00000000-0005-0000-0000-0000D7AD0000}"/>
    <cellStyle name="Note 84 2" xfId="20778" xr:uid="{00000000-0005-0000-0000-0000D8AD0000}"/>
    <cellStyle name="Note 84 2 2" xfId="43042" xr:uid="{00000000-0005-0000-0000-0000D9AD0000}"/>
    <cellStyle name="Note 84 3" xfId="31950" xr:uid="{00000000-0005-0000-0000-0000DAAD0000}"/>
    <cellStyle name="Note 85" xfId="9708" xr:uid="{00000000-0005-0000-0000-0000DBAD0000}"/>
    <cellStyle name="Note 85 2" xfId="20804" xr:uid="{00000000-0005-0000-0000-0000DCAD0000}"/>
    <cellStyle name="Note 85 2 2" xfId="43068" xr:uid="{00000000-0005-0000-0000-0000DDAD0000}"/>
    <cellStyle name="Note 85 3" xfId="31976" xr:uid="{00000000-0005-0000-0000-0000DEAD0000}"/>
    <cellStyle name="Note 86" xfId="9734" xr:uid="{00000000-0005-0000-0000-0000DFAD0000}"/>
    <cellStyle name="Note 86 2" xfId="20830" xr:uid="{00000000-0005-0000-0000-0000E0AD0000}"/>
    <cellStyle name="Note 86 2 2" xfId="43094" xr:uid="{00000000-0005-0000-0000-0000E1AD0000}"/>
    <cellStyle name="Note 86 3" xfId="32002" xr:uid="{00000000-0005-0000-0000-0000E2AD0000}"/>
    <cellStyle name="Note 87" xfId="9760" xr:uid="{00000000-0005-0000-0000-0000E3AD0000}"/>
    <cellStyle name="Note 87 2" xfId="20856" xr:uid="{00000000-0005-0000-0000-0000E4AD0000}"/>
    <cellStyle name="Note 87 2 2" xfId="43120" xr:uid="{00000000-0005-0000-0000-0000E5AD0000}"/>
    <cellStyle name="Note 87 3" xfId="32028" xr:uid="{00000000-0005-0000-0000-0000E6AD0000}"/>
    <cellStyle name="Note 88" xfId="9786" xr:uid="{00000000-0005-0000-0000-0000E7AD0000}"/>
    <cellStyle name="Note 88 2" xfId="20882" xr:uid="{00000000-0005-0000-0000-0000E8AD0000}"/>
    <cellStyle name="Note 88 2 2" xfId="43146" xr:uid="{00000000-0005-0000-0000-0000E9AD0000}"/>
    <cellStyle name="Note 88 3" xfId="32054" xr:uid="{00000000-0005-0000-0000-0000EAAD0000}"/>
    <cellStyle name="Note 89" xfId="9812" xr:uid="{00000000-0005-0000-0000-0000EBAD0000}"/>
    <cellStyle name="Note 89 2" xfId="20908" xr:uid="{00000000-0005-0000-0000-0000ECAD0000}"/>
    <cellStyle name="Note 89 2 2" xfId="43172" xr:uid="{00000000-0005-0000-0000-0000EDAD0000}"/>
    <cellStyle name="Note 89 3" xfId="32080" xr:uid="{00000000-0005-0000-0000-0000EEAD0000}"/>
    <cellStyle name="Note 9" xfId="190" xr:uid="{00000000-0005-0000-0000-0000EFAD0000}"/>
    <cellStyle name="Note 9 2" xfId="1342" xr:uid="{00000000-0005-0000-0000-0000F0AD0000}"/>
    <cellStyle name="Note 9 2 2" xfId="3160" xr:uid="{00000000-0005-0000-0000-0000F1AD0000}"/>
    <cellStyle name="Note 9 2 2 2" xfId="7743" xr:uid="{00000000-0005-0000-0000-0000F2AD0000}"/>
    <cellStyle name="Note 9 2 2 2 2" xfId="18840" xr:uid="{00000000-0005-0000-0000-0000F3AD0000}"/>
    <cellStyle name="Note 9 2 2 2 2 2" xfId="41104" xr:uid="{00000000-0005-0000-0000-0000F4AD0000}"/>
    <cellStyle name="Note 9 2 2 2 3" xfId="30012" xr:uid="{00000000-0005-0000-0000-0000F5AD0000}"/>
    <cellStyle name="Note 9 2 2 3" xfId="14257" xr:uid="{00000000-0005-0000-0000-0000F6AD0000}"/>
    <cellStyle name="Note 9 2 2 3 2" xfId="36522" xr:uid="{00000000-0005-0000-0000-0000F7AD0000}"/>
    <cellStyle name="Note 9 2 2 4" xfId="25430" xr:uid="{00000000-0005-0000-0000-0000F8AD0000}"/>
    <cellStyle name="Note 9 2 3" xfId="5934" xr:uid="{00000000-0005-0000-0000-0000F9AD0000}"/>
    <cellStyle name="Note 9 2 3 2" xfId="17031" xr:uid="{00000000-0005-0000-0000-0000FAAD0000}"/>
    <cellStyle name="Note 9 2 3 2 2" xfId="39295" xr:uid="{00000000-0005-0000-0000-0000FBAD0000}"/>
    <cellStyle name="Note 9 2 3 3" xfId="28203" xr:uid="{00000000-0005-0000-0000-0000FCAD0000}"/>
    <cellStyle name="Note 9 2 4" xfId="12447" xr:uid="{00000000-0005-0000-0000-0000FDAD0000}"/>
    <cellStyle name="Note 9 2 4 2" xfId="34712" xr:uid="{00000000-0005-0000-0000-0000FEAD0000}"/>
    <cellStyle name="Note 9 2 5" xfId="23620" xr:uid="{00000000-0005-0000-0000-0000FFAD0000}"/>
    <cellStyle name="Note 9 3" xfId="4084" xr:uid="{00000000-0005-0000-0000-000000AE0000}"/>
    <cellStyle name="Note 9 3 2" xfId="8667" xr:uid="{00000000-0005-0000-0000-000001AE0000}"/>
    <cellStyle name="Note 9 3 2 2" xfId="19764" xr:uid="{00000000-0005-0000-0000-000002AE0000}"/>
    <cellStyle name="Note 9 3 2 2 2" xfId="42028" xr:uid="{00000000-0005-0000-0000-000003AE0000}"/>
    <cellStyle name="Note 9 3 2 3" xfId="30936" xr:uid="{00000000-0005-0000-0000-000004AE0000}"/>
    <cellStyle name="Note 9 3 3" xfId="15181" xr:uid="{00000000-0005-0000-0000-000005AE0000}"/>
    <cellStyle name="Note 9 3 3 2" xfId="37446" xr:uid="{00000000-0005-0000-0000-000006AE0000}"/>
    <cellStyle name="Note 9 3 4" xfId="26354" xr:uid="{00000000-0005-0000-0000-000007AE0000}"/>
    <cellStyle name="Note 9 4" xfId="2275" xr:uid="{00000000-0005-0000-0000-000008AE0000}"/>
    <cellStyle name="Note 9 4 2" xfId="6858" xr:uid="{00000000-0005-0000-0000-000009AE0000}"/>
    <cellStyle name="Note 9 4 2 2" xfId="17955" xr:uid="{00000000-0005-0000-0000-00000AAE0000}"/>
    <cellStyle name="Note 9 4 2 2 2" xfId="40219" xr:uid="{00000000-0005-0000-0000-00000BAE0000}"/>
    <cellStyle name="Note 9 4 2 3" xfId="29127" xr:uid="{00000000-0005-0000-0000-00000CAE0000}"/>
    <cellStyle name="Note 9 4 3" xfId="13372" xr:uid="{00000000-0005-0000-0000-00000DAE0000}"/>
    <cellStyle name="Note 9 4 3 2" xfId="35637" xr:uid="{00000000-0005-0000-0000-00000EAE0000}"/>
    <cellStyle name="Note 9 4 4" xfId="24545" xr:uid="{00000000-0005-0000-0000-00000FAE0000}"/>
    <cellStyle name="Note 9 5" xfId="5009" xr:uid="{00000000-0005-0000-0000-000010AE0000}"/>
    <cellStyle name="Note 9 5 2" xfId="16106" xr:uid="{00000000-0005-0000-0000-000011AE0000}"/>
    <cellStyle name="Note 9 5 2 2" xfId="38370" xr:uid="{00000000-0005-0000-0000-000012AE0000}"/>
    <cellStyle name="Note 9 5 3" xfId="27278" xr:uid="{00000000-0005-0000-0000-000013AE0000}"/>
    <cellStyle name="Note 9 6" xfId="418" xr:uid="{00000000-0005-0000-0000-000014AE0000}"/>
    <cellStyle name="Note 9 6 2" xfId="11534" xr:uid="{00000000-0005-0000-0000-000015AE0000}"/>
    <cellStyle name="Note 9 6 2 2" xfId="33800" xr:uid="{00000000-0005-0000-0000-000016AE0000}"/>
    <cellStyle name="Note 9 6 3" xfId="22708" xr:uid="{00000000-0005-0000-0000-000017AE0000}"/>
    <cellStyle name="Note 9 7" xfId="11311" xr:uid="{00000000-0005-0000-0000-000018AE0000}"/>
    <cellStyle name="Note 9 7 2" xfId="33577" xr:uid="{00000000-0005-0000-0000-000019AE0000}"/>
    <cellStyle name="Note 9 8" xfId="22485" xr:uid="{00000000-0005-0000-0000-00001AAE0000}"/>
    <cellStyle name="Note 90" xfId="9838" xr:uid="{00000000-0005-0000-0000-00001BAE0000}"/>
    <cellStyle name="Note 90 2" xfId="20934" xr:uid="{00000000-0005-0000-0000-00001CAE0000}"/>
    <cellStyle name="Note 90 2 2" xfId="43198" xr:uid="{00000000-0005-0000-0000-00001DAE0000}"/>
    <cellStyle name="Note 90 3" xfId="32106" xr:uid="{00000000-0005-0000-0000-00001EAE0000}"/>
    <cellStyle name="Note 91" xfId="9864" xr:uid="{00000000-0005-0000-0000-00001FAE0000}"/>
    <cellStyle name="Note 91 2" xfId="20960" xr:uid="{00000000-0005-0000-0000-000020AE0000}"/>
    <cellStyle name="Note 91 2 2" xfId="43224" xr:uid="{00000000-0005-0000-0000-000021AE0000}"/>
    <cellStyle name="Note 91 3" xfId="32132" xr:uid="{00000000-0005-0000-0000-000022AE0000}"/>
    <cellStyle name="Note 92" xfId="9890" xr:uid="{00000000-0005-0000-0000-000023AE0000}"/>
    <cellStyle name="Note 92 2" xfId="20986" xr:uid="{00000000-0005-0000-0000-000024AE0000}"/>
    <cellStyle name="Note 92 2 2" xfId="43250" xr:uid="{00000000-0005-0000-0000-000025AE0000}"/>
    <cellStyle name="Note 92 3" xfId="32158" xr:uid="{00000000-0005-0000-0000-000026AE0000}"/>
    <cellStyle name="Note 93" xfId="9903" xr:uid="{00000000-0005-0000-0000-000027AE0000}"/>
    <cellStyle name="Note 93 2" xfId="20999" xr:uid="{00000000-0005-0000-0000-000028AE0000}"/>
    <cellStyle name="Note 93 2 2" xfId="43263" xr:uid="{00000000-0005-0000-0000-000029AE0000}"/>
    <cellStyle name="Note 93 3" xfId="32171" xr:uid="{00000000-0005-0000-0000-00002AAE0000}"/>
    <cellStyle name="Note 94" xfId="9929" xr:uid="{00000000-0005-0000-0000-00002BAE0000}"/>
    <cellStyle name="Note 94 2" xfId="21025" xr:uid="{00000000-0005-0000-0000-00002CAE0000}"/>
    <cellStyle name="Note 94 2 2" xfId="43289" xr:uid="{00000000-0005-0000-0000-00002DAE0000}"/>
    <cellStyle name="Note 94 3" xfId="32197" xr:uid="{00000000-0005-0000-0000-00002EAE0000}"/>
    <cellStyle name="Note 95" xfId="9942" xr:uid="{00000000-0005-0000-0000-00002FAE0000}"/>
    <cellStyle name="Note 95 2" xfId="21038" xr:uid="{00000000-0005-0000-0000-000030AE0000}"/>
    <cellStyle name="Note 95 2 2" xfId="43302" xr:uid="{00000000-0005-0000-0000-000031AE0000}"/>
    <cellStyle name="Note 95 3" xfId="32210" xr:uid="{00000000-0005-0000-0000-000032AE0000}"/>
    <cellStyle name="Note 96" xfId="9955" xr:uid="{00000000-0005-0000-0000-000033AE0000}"/>
    <cellStyle name="Note 96 2" xfId="21051" xr:uid="{00000000-0005-0000-0000-000034AE0000}"/>
    <cellStyle name="Note 96 2 2" xfId="43315" xr:uid="{00000000-0005-0000-0000-000035AE0000}"/>
    <cellStyle name="Note 96 3" xfId="32223" xr:uid="{00000000-0005-0000-0000-000036AE0000}"/>
    <cellStyle name="Note 97" xfId="9968" xr:uid="{00000000-0005-0000-0000-000037AE0000}"/>
    <cellStyle name="Note 97 2" xfId="21064" xr:uid="{00000000-0005-0000-0000-000038AE0000}"/>
    <cellStyle name="Note 97 2 2" xfId="43328" xr:uid="{00000000-0005-0000-0000-000039AE0000}"/>
    <cellStyle name="Note 97 3" xfId="32236" xr:uid="{00000000-0005-0000-0000-00003AAE0000}"/>
    <cellStyle name="Note 98" xfId="9981" xr:uid="{00000000-0005-0000-0000-00003BAE0000}"/>
    <cellStyle name="Note 98 2" xfId="21077" xr:uid="{00000000-0005-0000-0000-00003CAE0000}"/>
    <cellStyle name="Note 98 2 2" xfId="43341" xr:uid="{00000000-0005-0000-0000-00003DAE0000}"/>
    <cellStyle name="Note 98 3" xfId="32249" xr:uid="{00000000-0005-0000-0000-00003EAE0000}"/>
    <cellStyle name="Note 99" xfId="9994" xr:uid="{00000000-0005-0000-0000-00003FAE0000}"/>
    <cellStyle name="Note 99 2" xfId="21090" xr:uid="{00000000-0005-0000-0000-000040AE0000}"/>
    <cellStyle name="Note 99 2 2" xfId="43354" xr:uid="{00000000-0005-0000-0000-000041AE0000}"/>
    <cellStyle name="Note 99 3" xfId="32262" xr:uid="{00000000-0005-0000-0000-000042AE0000}"/>
    <cellStyle name="Output" xfId="64" builtinId="21" customBuiltin="1"/>
    <cellStyle name="Output 2" xfId="52" xr:uid="{00000000-0005-0000-0000-000044AE0000}"/>
    <cellStyle name="Percent" xfId="44618" builtinId="5"/>
    <cellStyle name="Title" xfId="53" builtinId="15" customBuiltin="1"/>
    <cellStyle name="Total" xfId="70" builtinId="25" customBuiltin="1"/>
    <cellStyle name="Total 2" xfId="54" xr:uid="{00000000-0005-0000-0000-000048AE0000}"/>
    <cellStyle name="Warning Text" xfId="68" builtinId="11" customBuiltin="1"/>
    <cellStyle name="Warning Text 2" xfId="55" xr:uid="{00000000-0005-0000-0000-00004AAE0000}"/>
  </cellStyles>
  <dxfs count="2">
    <dxf>
      <fill>
        <patternFill>
          <bgColor theme="6" tint="0.59996337778862885"/>
        </patternFill>
      </fill>
    </dxf>
    <dxf>
      <fill>
        <patternFill>
          <bgColor theme="6" tint="0.59996337778862885"/>
        </patternFill>
      </fill>
    </dxf>
  </dxfs>
  <tableStyles count="0" defaultTableStyle="TableStyleMedium9" defaultPivotStyle="PivotStyleLight16"/>
  <colors>
    <mruColors>
      <color rgb="FF66FF66"/>
      <color rgb="FFCB4B16"/>
      <color rgb="FFEEE8D5"/>
      <color rgb="FF93A1A1"/>
      <color rgb="FFFDF6E3"/>
      <color rgb="FF2B3636"/>
      <color rgb="FFFFFFCC"/>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ILT%20International/Finance/Accounts/2020%20Accounts/Management%20Accounts/4.%20Jan-20/Management%20Accounts%20-%20Jan%2020%20-%20draft%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 Accs "/>
      <sheetName val="Man Accs 31.7.09 (2)"/>
      <sheetName val="Man Accs 31.7.09"/>
      <sheetName val="Man Accs 28.4.09"/>
      <sheetName val="Accruals 04.09"/>
      <sheetName val="Inter-co"/>
      <sheetName val="Balance Sheet"/>
      <sheetName val="TB (2) -Jan"/>
      <sheetName val="TB"/>
      <sheetName val="Investment"/>
      <sheetName val="Notes"/>
      <sheetName val="Budge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B1381"/>
  <sheetViews>
    <sheetView tabSelected="1" zoomScale="90" zoomScaleNormal="90" zoomScaleSheetLayoutView="85" workbookViewId="0">
      <pane ySplit="1" topLeftCell="A5" activePane="bottomLeft" state="frozen"/>
      <selection pane="bottomLeft" activeCell="C93" sqref="C93"/>
    </sheetView>
  </sheetViews>
  <sheetFormatPr defaultColWidth="9.08984375" defaultRowHeight="12.75" customHeight="1" x14ac:dyDescent="0.3"/>
  <cols>
    <col min="1" max="1" width="3.08984375" style="72" customWidth="1"/>
    <col min="2" max="2" width="50.6328125" style="15" customWidth="1"/>
    <col min="3" max="5" width="11" style="78" customWidth="1"/>
    <col min="6" max="6" width="3.08984375" style="93" customWidth="1"/>
    <col min="7" max="9" width="11" style="78" customWidth="1"/>
    <col min="10" max="10" width="3.08984375" style="111" customWidth="1"/>
    <col min="11" max="11" width="11" style="78" customWidth="1"/>
    <col min="12" max="12" width="11" style="100" customWidth="1"/>
    <col min="13" max="13" width="11" style="78" hidden="1" customWidth="1"/>
    <col min="14" max="14" width="10.54296875" style="220" hidden="1" customWidth="1"/>
    <col min="15" max="16" width="11.90625" style="100" hidden="1" customWidth="1"/>
    <col min="17" max="17" width="6.54296875" style="113" customWidth="1"/>
    <col min="18" max="18" width="11" style="78" hidden="1" customWidth="1"/>
    <col min="19" max="19" width="40.6328125" style="15" customWidth="1"/>
    <col min="20" max="20" width="11.90625" style="100" customWidth="1"/>
    <col min="21" max="32" width="11.54296875" style="15" customWidth="1"/>
    <col min="33" max="80" width="9.08984375" style="92"/>
    <col min="81" max="16384" width="9.08984375" style="15"/>
  </cols>
  <sheetData>
    <row r="1" spans="1:80" ht="21.75" customHeight="1" x14ac:dyDescent="0.35">
      <c r="B1" s="74" t="s">
        <v>39</v>
      </c>
      <c r="C1" s="308" t="s">
        <v>475</v>
      </c>
      <c r="D1" s="308"/>
      <c r="E1" s="308"/>
      <c r="F1" s="152"/>
      <c r="G1" s="309" t="s">
        <v>200</v>
      </c>
      <c r="H1" s="309"/>
      <c r="I1" s="309"/>
      <c r="J1" s="106"/>
      <c r="K1" s="117" t="s">
        <v>477</v>
      </c>
      <c r="L1" s="117" t="s">
        <v>279</v>
      </c>
      <c r="M1" s="310" t="s">
        <v>359</v>
      </c>
      <c r="N1" s="311"/>
      <c r="O1" s="311"/>
      <c r="P1" s="311"/>
      <c r="Q1" s="72"/>
      <c r="R1" s="269"/>
      <c r="S1" s="139" t="s">
        <v>388</v>
      </c>
      <c r="T1" s="299"/>
      <c r="U1" s="139"/>
      <c r="V1" s="139"/>
      <c r="W1" s="139"/>
      <c r="X1" s="139"/>
      <c r="Y1" s="139"/>
      <c r="Z1" s="139"/>
      <c r="AA1" s="139"/>
      <c r="AB1" s="139"/>
      <c r="AC1" s="139"/>
      <c r="AD1" s="139"/>
      <c r="AE1" s="139"/>
      <c r="AF1" s="139"/>
    </row>
    <row r="2" spans="1:80" s="16" customFormat="1" ht="29.4" customHeight="1" x14ac:dyDescent="0.35">
      <c r="A2" s="75"/>
      <c r="B2" s="133" t="s">
        <v>355</v>
      </c>
      <c r="C2" s="119" t="s">
        <v>479</v>
      </c>
      <c r="D2" s="120" t="s">
        <v>480</v>
      </c>
      <c r="E2" s="156" t="str">
        <f>I2</f>
        <v>Budget</v>
      </c>
      <c r="F2" s="153"/>
      <c r="G2" s="119" t="str">
        <f>C2</f>
        <v>Actual 
2020/21</v>
      </c>
      <c r="H2" s="120" t="str">
        <f>D2</f>
        <v>Variance to Budget</v>
      </c>
      <c r="I2" s="156" t="s">
        <v>288</v>
      </c>
      <c r="J2" s="107"/>
      <c r="K2" s="121" t="s">
        <v>478</v>
      </c>
      <c r="L2" s="107" t="s">
        <v>481</v>
      </c>
      <c r="M2" s="198" t="s">
        <v>356</v>
      </c>
      <c r="N2" s="215" t="s">
        <v>357</v>
      </c>
      <c r="O2" s="195" t="s">
        <v>358</v>
      </c>
      <c r="P2" s="195" t="s">
        <v>360</v>
      </c>
      <c r="Q2" s="75"/>
      <c r="R2" s="107" t="s">
        <v>288</v>
      </c>
      <c r="S2" s="140"/>
      <c r="T2" s="301" t="s">
        <v>476</v>
      </c>
      <c r="U2" s="141">
        <v>44105</v>
      </c>
      <c r="V2" s="141">
        <v>44136</v>
      </c>
      <c r="W2" s="141">
        <v>44166</v>
      </c>
      <c r="X2" s="141">
        <v>44197</v>
      </c>
      <c r="Y2" s="141">
        <v>44228</v>
      </c>
      <c r="Z2" s="141">
        <v>44256</v>
      </c>
      <c r="AA2" s="141">
        <v>44287</v>
      </c>
      <c r="AB2" s="141">
        <v>44317</v>
      </c>
      <c r="AC2" s="141">
        <v>44348</v>
      </c>
      <c r="AD2" s="141">
        <v>44378</v>
      </c>
      <c r="AE2" s="141">
        <v>44409</v>
      </c>
      <c r="AF2" s="141">
        <v>44440</v>
      </c>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row>
    <row r="3" spans="1:80" ht="12.75" customHeight="1" x14ac:dyDescent="0.3">
      <c r="B3" s="134" t="s">
        <v>251</v>
      </c>
      <c r="C3" s="122"/>
      <c r="D3" s="122"/>
      <c r="E3" s="122"/>
      <c r="F3" s="99"/>
      <c r="G3" s="122"/>
      <c r="H3" s="122"/>
      <c r="I3" s="122"/>
      <c r="J3" s="108"/>
      <c r="K3" s="122"/>
      <c r="L3" s="122"/>
      <c r="M3" s="199"/>
      <c r="N3" s="216"/>
      <c r="O3" s="122"/>
      <c r="P3" s="122"/>
      <c r="Q3" s="72"/>
      <c r="R3" s="122"/>
      <c r="S3" s="142" t="s">
        <v>251</v>
      </c>
      <c r="T3" s="122"/>
      <c r="U3" s="143"/>
      <c r="V3" s="143"/>
      <c r="W3" s="143"/>
      <c r="X3" s="143"/>
      <c r="Y3" s="143"/>
      <c r="Z3" s="143"/>
      <c r="AA3" s="143"/>
      <c r="AB3" s="143"/>
      <c r="AC3" s="143"/>
      <c r="AD3" s="143"/>
      <c r="AE3" s="143"/>
      <c r="AF3" s="143"/>
    </row>
    <row r="4" spans="1:80" ht="12.75" customHeight="1" x14ac:dyDescent="0.3">
      <c r="B4" s="72" t="s">
        <v>40</v>
      </c>
      <c r="C4" s="123">
        <f>-'TB (2) -Oct'!C53</f>
        <v>23923.5</v>
      </c>
      <c r="D4" s="124">
        <f>C4-E4</f>
        <v>-25391.5</v>
      </c>
      <c r="E4" s="108">
        <f>U4</f>
        <v>49315</v>
      </c>
      <c r="F4" s="154"/>
      <c r="G4" s="123">
        <f>-TB!C53</f>
        <v>23923.5</v>
      </c>
      <c r="H4" s="124">
        <f>+G4-I4</f>
        <v>-25391.5</v>
      </c>
      <c r="I4" s="108">
        <f>U4</f>
        <v>49315</v>
      </c>
      <c r="J4" s="108"/>
      <c r="K4" s="108">
        <v>361793.63</v>
      </c>
      <c r="L4" s="108">
        <f>T4-K4</f>
        <v>63333.369999999995</v>
      </c>
      <c r="M4" s="230">
        <v>139800</v>
      </c>
      <c r="N4" s="216">
        <v>275005</v>
      </c>
      <c r="O4" s="196">
        <f>M4+N4</f>
        <v>414805</v>
      </c>
      <c r="P4" s="196">
        <f>O4-R4</f>
        <v>-9195</v>
      </c>
      <c r="Q4" s="72"/>
      <c r="R4" s="108">
        <v>424000</v>
      </c>
      <c r="S4" s="72" t="s">
        <v>40</v>
      </c>
      <c r="T4" s="196">
        <f>SUM(U4:AF4)</f>
        <v>425127</v>
      </c>
      <c r="U4" s="251">
        <v>49315</v>
      </c>
      <c r="V4" s="251">
        <v>35285</v>
      </c>
      <c r="W4" s="251">
        <v>45489</v>
      </c>
      <c r="X4" s="251">
        <v>8078</v>
      </c>
      <c r="Y4" s="251">
        <v>20406</v>
      </c>
      <c r="Z4" s="251">
        <v>63769</v>
      </c>
      <c r="AA4" s="251">
        <v>44638</v>
      </c>
      <c r="AB4" s="251">
        <v>47614</v>
      </c>
      <c r="AC4" s="251">
        <v>13179</v>
      </c>
      <c r="AD4" s="251">
        <v>36986</v>
      </c>
      <c r="AE4" s="251">
        <v>20406</v>
      </c>
      <c r="AF4" s="251">
        <v>39962</v>
      </c>
    </row>
    <row r="5" spans="1:80" ht="12.75" customHeight="1" x14ac:dyDescent="0.3">
      <c r="B5" s="72" t="s">
        <v>269</v>
      </c>
      <c r="C5" s="123">
        <f>-'TB (2) -Oct'!C50</f>
        <v>1370</v>
      </c>
      <c r="D5" s="124">
        <f>C5-E5</f>
        <v>-130</v>
      </c>
      <c r="E5" s="108">
        <f t="shared" ref="E5:E6" si="0">U5</f>
        <v>1500</v>
      </c>
      <c r="F5" s="154"/>
      <c r="G5" s="123">
        <f>-TB!C50</f>
        <v>1370</v>
      </c>
      <c r="H5" s="124">
        <f>+G5-I5</f>
        <v>-130</v>
      </c>
      <c r="I5" s="108">
        <f t="shared" ref="I5:I6" si="1">U5</f>
        <v>1500</v>
      </c>
      <c r="J5" s="108"/>
      <c r="K5" s="108">
        <v>38030</v>
      </c>
      <c r="L5" s="108">
        <f t="shared" ref="L5:L6" si="2">T5-K5</f>
        <v>-13220</v>
      </c>
      <c r="M5" s="230">
        <v>13195</v>
      </c>
      <c r="N5" s="216">
        <v>16000</v>
      </c>
      <c r="O5" s="196">
        <f>M5+N5</f>
        <v>29195</v>
      </c>
      <c r="P5" s="196">
        <f>O5-R5</f>
        <v>9195</v>
      </c>
      <c r="Q5" s="72"/>
      <c r="R5" s="108">
        <v>20000</v>
      </c>
      <c r="S5" s="72" t="s">
        <v>269</v>
      </c>
      <c r="T5" s="196">
        <f>SUM(U5:AF5)</f>
        <v>24810</v>
      </c>
      <c r="U5" s="251">
        <v>1500</v>
      </c>
      <c r="V5" s="251">
        <v>8310</v>
      </c>
      <c r="W5" s="251">
        <v>1500</v>
      </c>
      <c r="X5" s="251">
        <v>1500</v>
      </c>
      <c r="Y5" s="251">
        <v>1500</v>
      </c>
      <c r="Z5" s="251">
        <v>1500</v>
      </c>
      <c r="AA5" s="251">
        <v>1500</v>
      </c>
      <c r="AB5" s="251">
        <v>1500</v>
      </c>
      <c r="AC5" s="251">
        <v>1500</v>
      </c>
      <c r="AD5" s="251">
        <v>1500</v>
      </c>
      <c r="AE5" s="251">
        <v>1500</v>
      </c>
      <c r="AF5" s="251">
        <v>1500</v>
      </c>
      <c r="AG5" s="72"/>
    </row>
    <row r="6" spans="1:80" ht="12.75" customHeight="1" x14ac:dyDescent="0.3">
      <c r="B6" s="72" t="s">
        <v>465</v>
      </c>
      <c r="C6" s="123">
        <f>-'TB (2) -Oct'!C100</f>
        <v>-920</v>
      </c>
      <c r="D6" s="124">
        <f>C6-E6</f>
        <v>-920</v>
      </c>
      <c r="E6" s="108">
        <f t="shared" si="0"/>
        <v>0</v>
      </c>
      <c r="F6" s="154"/>
      <c r="G6" s="123">
        <f>-TB!C100</f>
        <v>-920</v>
      </c>
      <c r="H6" s="124">
        <f>+G6-I6</f>
        <v>-920</v>
      </c>
      <c r="I6" s="108">
        <f t="shared" si="1"/>
        <v>0</v>
      </c>
      <c r="J6" s="108"/>
      <c r="K6" s="108">
        <v>-36886.400000000001</v>
      </c>
      <c r="L6" s="108">
        <f t="shared" si="2"/>
        <v>36886.400000000001</v>
      </c>
      <c r="M6" s="230"/>
      <c r="N6" s="216"/>
      <c r="O6" s="196"/>
      <c r="P6" s="196"/>
      <c r="Q6" s="72"/>
      <c r="R6" s="108"/>
      <c r="S6" s="72" t="s">
        <v>465</v>
      </c>
      <c r="T6" s="196"/>
      <c r="U6" s="251"/>
      <c r="V6" s="251"/>
      <c r="W6" s="251"/>
      <c r="X6" s="251"/>
      <c r="Y6" s="251"/>
      <c r="Z6" s="251"/>
      <c r="AA6" s="251"/>
      <c r="AB6" s="251"/>
      <c r="AC6" s="251"/>
      <c r="AD6" s="251"/>
      <c r="AE6" s="251"/>
      <c r="AF6" s="251"/>
      <c r="AG6" s="72"/>
    </row>
    <row r="7" spans="1:80" ht="12.75" customHeight="1" x14ac:dyDescent="0.3">
      <c r="B7" s="134" t="s">
        <v>253</v>
      </c>
      <c r="C7" s="122">
        <f>SUM(C4:C6)</f>
        <v>24373.5</v>
      </c>
      <c r="D7" s="122">
        <f t="shared" ref="D7:E7" si="3">SUM(D4:D6)</f>
        <v>-26441.5</v>
      </c>
      <c r="E7" s="122">
        <f t="shared" si="3"/>
        <v>50815</v>
      </c>
      <c r="F7" s="99"/>
      <c r="G7" s="122">
        <f>SUM(G4:G6)</f>
        <v>24373.5</v>
      </c>
      <c r="H7" s="122">
        <f>+G7-I7</f>
        <v>-26441.5</v>
      </c>
      <c r="I7" s="122">
        <f>SUM(I4:I6)</f>
        <v>50815</v>
      </c>
      <c r="J7" s="108"/>
      <c r="K7" s="122">
        <f>SUM(K4:K6)</f>
        <v>362937.23</v>
      </c>
      <c r="L7" s="122">
        <f>SUM(L4:L6)</f>
        <v>86999.76999999999</v>
      </c>
      <c r="M7" s="199">
        <f t="shared" ref="M7:P7" si="4">SUM(M4:M5)</f>
        <v>152995</v>
      </c>
      <c r="N7" s="216">
        <f t="shared" si="4"/>
        <v>291005</v>
      </c>
      <c r="O7" s="122">
        <f t="shared" si="4"/>
        <v>444000</v>
      </c>
      <c r="P7" s="122">
        <f t="shared" si="4"/>
        <v>0</v>
      </c>
      <c r="Q7" s="72"/>
      <c r="R7" s="122">
        <f>SUM(R4:R5)</f>
        <v>444000</v>
      </c>
      <c r="S7" s="142" t="s">
        <v>253</v>
      </c>
      <c r="T7" s="122">
        <f>SUM(T4:T6)</f>
        <v>449937</v>
      </c>
      <c r="U7" s="145">
        <f>SUM(U4:U5)</f>
        <v>50815</v>
      </c>
      <c r="V7" s="145">
        <f>SUM(V4:V5)</f>
        <v>43595</v>
      </c>
      <c r="W7" s="145">
        <f t="shared" ref="W7" si="5">SUM(W4:W5)</f>
        <v>46989</v>
      </c>
      <c r="X7" s="145">
        <f t="shared" ref="X7" si="6">SUM(X4:X5)</f>
        <v>9578</v>
      </c>
      <c r="Y7" s="145">
        <f t="shared" ref="Y7:Z7" si="7">SUM(Y4:Y5)</f>
        <v>21906</v>
      </c>
      <c r="Z7" s="145">
        <f t="shared" si="7"/>
        <v>65269</v>
      </c>
      <c r="AA7" s="145">
        <f t="shared" ref="AA7:AF7" si="8">SUM(AA4:AA5)</f>
        <v>46138</v>
      </c>
      <c r="AB7" s="145">
        <f t="shared" si="8"/>
        <v>49114</v>
      </c>
      <c r="AC7" s="145">
        <f t="shared" si="8"/>
        <v>14679</v>
      </c>
      <c r="AD7" s="145">
        <f t="shared" si="8"/>
        <v>38486</v>
      </c>
      <c r="AE7" s="145">
        <f t="shared" si="8"/>
        <v>21906</v>
      </c>
      <c r="AF7" s="145">
        <f t="shared" si="8"/>
        <v>41462</v>
      </c>
      <c r="AG7" s="72"/>
    </row>
    <row r="8" spans="1:80" s="70" customFormat="1" ht="10.5" customHeight="1" x14ac:dyDescent="0.45">
      <c r="A8" s="73"/>
      <c r="B8" s="90"/>
      <c r="C8" s="97"/>
      <c r="D8" s="97"/>
      <c r="E8" s="97"/>
      <c r="F8" s="97"/>
      <c r="G8" s="97"/>
      <c r="H8" s="97"/>
      <c r="I8" s="97"/>
      <c r="J8" s="106"/>
      <c r="K8" s="97"/>
      <c r="L8" s="97"/>
      <c r="M8" s="201"/>
      <c r="N8" s="217"/>
      <c r="O8" s="97"/>
      <c r="P8" s="97"/>
      <c r="Q8" s="73"/>
      <c r="R8" s="97"/>
      <c r="S8" s="90"/>
      <c r="T8" s="97"/>
      <c r="U8" s="76"/>
      <c r="V8" s="76"/>
      <c r="W8" s="76"/>
      <c r="X8" s="76"/>
      <c r="Y8" s="76"/>
      <c r="Z8" s="76"/>
      <c r="AA8" s="76"/>
      <c r="AB8" s="76"/>
      <c r="AC8" s="76"/>
      <c r="AD8" s="76"/>
      <c r="AE8" s="76"/>
      <c r="AF8" s="76"/>
      <c r="AG8" s="72"/>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row>
    <row r="9" spans="1:80" ht="12.75" customHeight="1" x14ac:dyDescent="0.3">
      <c r="B9" s="134" t="s">
        <v>252</v>
      </c>
      <c r="C9" s="122"/>
      <c r="D9" s="122"/>
      <c r="E9" s="122"/>
      <c r="F9" s="99"/>
      <c r="G9" s="122"/>
      <c r="H9" s="122"/>
      <c r="I9" s="122"/>
      <c r="J9" s="108"/>
      <c r="K9" s="122"/>
      <c r="L9" s="122"/>
      <c r="M9" s="199"/>
      <c r="N9" s="216"/>
      <c r="O9" s="122"/>
      <c r="P9" s="122"/>
      <c r="Q9" s="72"/>
      <c r="R9" s="122"/>
      <c r="S9" s="142" t="s">
        <v>252</v>
      </c>
      <c r="T9" s="122"/>
      <c r="U9" s="143"/>
      <c r="V9" s="143"/>
      <c r="W9" s="143"/>
      <c r="X9" s="143"/>
      <c r="Y9" s="143"/>
      <c r="Z9" s="143"/>
      <c r="AA9" s="143"/>
      <c r="AB9" s="143"/>
      <c r="AC9" s="143"/>
      <c r="AD9" s="143"/>
      <c r="AE9" s="143"/>
      <c r="AF9" s="143"/>
      <c r="AG9" s="72"/>
    </row>
    <row r="10" spans="1:80" ht="12.75" customHeight="1" x14ac:dyDescent="0.3">
      <c r="B10" s="71" t="s">
        <v>241</v>
      </c>
      <c r="C10" s="125"/>
      <c r="D10" s="124"/>
      <c r="E10" s="126"/>
      <c r="F10" s="99"/>
      <c r="G10" s="125"/>
      <c r="H10" s="124"/>
      <c r="I10" s="126"/>
      <c r="J10" s="126"/>
      <c r="K10" s="126"/>
      <c r="L10" s="126"/>
      <c r="M10" s="202"/>
      <c r="N10" s="218"/>
      <c r="O10" s="197"/>
      <c r="P10" s="197"/>
      <c r="Q10" s="72"/>
      <c r="R10" s="126"/>
      <c r="S10" s="72" t="s">
        <v>241</v>
      </c>
      <c r="T10" s="197"/>
      <c r="U10" s="146"/>
      <c r="V10" s="146"/>
      <c r="W10" s="146"/>
      <c r="X10" s="146"/>
      <c r="Y10" s="146"/>
      <c r="Z10" s="146"/>
      <c r="AA10" s="146"/>
      <c r="AB10" s="146"/>
      <c r="AC10" s="146"/>
      <c r="AD10" s="146"/>
      <c r="AE10" s="146"/>
      <c r="AF10" s="146"/>
      <c r="AG10" s="72"/>
    </row>
    <row r="11" spans="1:80" ht="12.75" customHeight="1" x14ac:dyDescent="0.3">
      <c r="B11" s="72" t="s">
        <v>169</v>
      </c>
      <c r="C11" s="123">
        <f>-('TB (2) -Oct'!C71+'TB (2) -Oct'!C82)</f>
        <v>-1969.05</v>
      </c>
      <c r="D11" s="124">
        <f>C11-E11</f>
        <v>4319.7</v>
      </c>
      <c r="E11" s="108">
        <f>U11</f>
        <v>-6288.75</v>
      </c>
      <c r="F11" s="154"/>
      <c r="G11" s="123">
        <f>-(TB!C82+TB!C71)</f>
        <v>-1969.05</v>
      </c>
      <c r="H11" s="124">
        <f>+G11-I11</f>
        <v>4319.7</v>
      </c>
      <c r="I11" s="108">
        <f>U11</f>
        <v>-6288.75</v>
      </c>
      <c r="J11" s="108"/>
      <c r="K11" s="108">
        <v>-57803.91</v>
      </c>
      <c r="L11" s="108">
        <f>T11-K11</f>
        <v>-33238.589999999997</v>
      </c>
      <c r="M11" s="200">
        <v>-33817</v>
      </c>
      <c r="N11" s="216">
        <v>-56803</v>
      </c>
      <c r="O11" s="196">
        <f>M11+N11</f>
        <v>-90620</v>
      </c>
      <c r="P11" s="196">
        <f>O11-R11</f>
        <v>10000</v>
      </c>
      <c r="Q11" s="72"/>
      <c r="R11" s="108">
        <v>-100620</v>
      </c>
      <c r="S11" s="72" t="s">
        <v>169</v>
      </c>
      <c r="T11" s="196">
        <f>SUM(U11:AF11)</f>
        <v>-91042.5</v>
      </c>
      <c r="U11" s="251">
        <v>-6288.75</v>
      </c>
      <c r="V11" s="251">
        <v>-6288.75</v>
      </c>
      <c r="W11" s="251">
        <v>-6288.75</v>
      </c>
      <c r="X11" s="251">
        <v>-6288.75</v>
      </c>
      <c r="Y11" s="271">
        <v>-9288.75</v>
      </c>
      <c r="Z11" s="271">
        <v>-6288.75</v>
      </c>
      <c r="AA11" s="271">
        <v>-8385</v>
      </c>
      <c r="AB11" s="271">
        <v>-8385</v>
      </c>
      <c r="AC11" s="271">
        <v>-8385</v>
      </c>
      <c r="AD11" s="271">
        <v>-8385</v>
      </c>
      <c r="AE11" s="271">
        <v>-8385</v>
      </c>
      <c r="AF11" s="271">
        <v>-8385</v>
      </c>
      <c r="AG11" s="72"/>
    </row>
    <row r="12" spans="1:80" ht="12.75" customHeight="1" x14ac:dyDescent="0.3">
      <c r="B12" s="72"/>
      <c r="C12" s="123"/>
      <c r="D12" s="124"/>
      <c r="E12" s="108"/>
      <c r="F12" s="154"/>
      <c r="G12" s="123"/>
      <c r="H12" s="124"/>
      <c r="I12" s="108"/>
      <c r="J12" s="108"/>
      <c r="K12" s="108"/>
      <c r="L12" s="108"/>
      <c r="M12" s="200"/>
      <c r="N12" s="216"/>
      <c r="O12" s="196"/>
      <c r="P12" s="196"/>
      <c r="Q12" s="72"/>
      <c r="R12" s="108"/>
      <c r="S12" s="72"/>
      <c r="T12" s="196"/>
      <c r="U12" s="253"/>
      <c r="V12" s="253"/>
      <c r="W12" s="253"/>
      <c r="X12" s="253"/>
      <c r="Y12" s="253"/>
      <c r="Z12" s="253"/>
      <c r="AA12" s="253"/>
      <c r="AB12" s="253"/>
      <c r="AC12" s="253"/>
      <c r="AD12" s="253"/>
      <c r="AE12" s="253"/>
      <c r="AF12" s="253"/>
      <c r="AG12" s="72"/>
    </row>
    <row r="13" spans="1:80" ht="12.75" customHeight="1" x14ac:dyDescent="0.3">
      <c r="B13" s="71" t="s">
        <v>242</v>
      </c>
      <c r="C13" s="123"/>
      <c r="D13" s="124"/>
      <c r="E13" s="108"/>
      <c r="F13" s="154"/>
      <c r="G13" s="125"/>
      <c r="H13" s="124"/>
      <c r="I13" s="108"/>
      <c r="J13" s="126"/>
      <c r="K13" s="126"/>
      <c r="L13" s="126"/>
      <c r="M13" s="202"/>
      <c r="N13" s="218"/>
      <c r="O13" s="196"/>
      <c r="P13" s="196"/>
      <c r="Q13" s="72"/>
      <c r="R13" s="108"/>
      <c r="S13" s="71"/>
      <c r="T13" s="196"/>
      <c r="U13" s="253"/>
      <c r="V13" s="253"/>
      <c r="W13" s="253"/>
      <c r="X13" s="253"/>
      <c r="Y13" s="253"/>
      <c r="Z13" s="253"/>
      <c r="AA13" s="253"/>
      <c r="AB13" s="253"/>
      <c r="AC13" s="253"/>
      <c r="AD13" s="253"/>
      <c r="AE13" s="253"/>
      <c r="AF13" s="253"/>
      <c r="AG13" s="72"/>
    </row>
    <row r="14" spans="1:80" ht="12.75" customHeight="1" x14ac:dyDescent="0.3">
      <c r="B14" s="72" t="s">
        <v>49</v>
      </c>
      <c r="C14" s="123">
        <v>0</v>
      </c>
      <c r="D14" s="124">
        <f>C14-E14</f>
        <v>625</v>
      </c>
      <c r="E14" s="108">
        <f t="shared" ref="E14" si="9">U14</f>
        <v>-625</v>
      </c>
      <c r="F14" s="154"/>
      <c r="G14" s="125">
        <v>0</v>
      </c>
      <c r="H14" s="124">
        <f>+G14-I14</f>
        <v>625</v>
      </c>
      <c r="I14" s="108">
        <f t="shared" ref="I14" si="10">U14</f>
        <v>-625</v>
      </c>
      <c r="J14" s="108"/>
      <c r="K14" s="108">
        <v>0</v>
      </c>
      <c r="L14" s="108">
        <f t="shared" ref="L14" si="11">T14-K14</f>
        <v>-7500</v>
      </c>
      <c r="M14" s="202">
        <v>0</v>
      </c>
      <c r="N14" s="216">
        <v>-1500</v>
      </c>
      <c r="O14" s="196">
        <f t="shared" ref="O14:O19" si="12">M14+N14</f>
        <v>-1500</v>
      </c>
      <c r="P14" s="196">
        <f>O14-R14</f>
        <v>0</v>
      </c>
      <c r="Q14" s="72"/>
      <c r="R14" s="108">
        <v>-1500</v>
      </c>
      <c r="S14" s="72" t="s">
        <v>49</v>
      </c>
      <c r="T14" s="196">
        <f t="shared" ref="T14" si="13">SUM(U14:AF14)</f>
        <v>-7500</v>
      </c>
      <c r="U14" s="251">
        <v>-625</v>
      </c>
      <c r="V14" s="251">
        <v>-625</v>
      </c>
      <c r="W14" s="251">
        <v>-625</v>
      </c>
      <c r="X14" s="251">
        <v>-625</v>
      </c>
      <c r="Y14" s="251">
        <v>-625</v>
      </c>
      <c r="Z14" s="251">
        <v>-625</v>
      </c>
      <c r="AA14" s="251">
        <v>-625</v>
      </c>
      <c r="AB14" s="251">
        <v>-625</v>
      </c>
      <c r="AC14" s="251">
        <v>-625</v>
      </c>
      <c r="AD14" s="251">
        <v>-625</v>
      </c>
      <c r="AE14" s="251">
        <v>-625</v>
      </c>
      <c r="AF14" s="251">
        <v>-625</v>
      </c>
      <c r="AG14" s="72"/>
    </row>
    <row r="15" spans="1:80" ht="12" customHeight="1" x14ac:dyDescent="0.3">
      <c r="B15" s="71"/>
      <c r="C15" s="123"/>
      <c r="D15" s="124"/>
      <c r="E15" s="108"/>
      <c r="F15" s="154"/>
      <c r="G15" s="125"/>
      <c r="H15" s="124"/>
      <c r="I15" s="108"/>
      <c r="J15" s="126"/>
      <c r="K15" s="126"/>
      <c r="L15" s="126"/>
      <c r="M15" s="202"/>
      <c r="N15" s="218"/>
      <c r="O15" s="196"/>
      <c r="P15" s="196"/>
      <c r="Q15" s="72"/>
      <c r="R15" s="108"/>
      <c r="S15" s="71"/>
      <c r="T15" s="196"/>
      <c r="U15" s="253"/>
      <c r="V15" s="253"/>
      <c r="W15" s="253"/>
      <c r="X15" s="253"/>
      <c r="Y15" s="253"/>
      <c r="Z15" s="253"/>
      <c r="AA15" s="253"/>
      <c r="AB15" s="253"/>
      <c r="AC15" s="253"/>
      <c r="AD15" s="253"/>
      <c r="AE15" s="253"/>
      <c r="AF15" s="253"/>
      <c r="AG15" s="72"/>
    </row>
    <row r="16" spans="1:80" ht="12.75" customHeight="1" x14ac:dyDescent="0.3">
      <c r="B16" s="71" t="s">
        <v>34</v>
      </c>
      <c r="C16" s="123"/>
      <c r="D16" s="124"/>
      <c r="E16" s="108"/>
      <c r="F16" s="154"/>
      <c r="G16" s="125"/>
      <c r="H16" s="124"/>
      <c r="I16" s="108"/>
      <c r="J16" s="126"/>
      <c r="K16" s="126"/>
      <c r="L16" s="126"/>
      <c r="M16" s="202"/>
      <c r="N16" s="218"/>
      <c r="O16" s="196"/>
      <c r="P16" s="196"/>
      <c r="Q16" s="72"/>
      <c r="R16" s="108"/>
      <c r="S16" s="71" t="s">
        <v>34</v>
      </c>
      <c r="T16" s="196"/>
      <c r="U16" s="253"/>
      <c r="V16" s="253"/>
      <c r="W16" s="253"/>
      <c r="X16" s="253"/>
      <c r="Y16" s="253"/>
      <c r="Z16" s="253"/>
      <c r="AA16" s="253"/>
      <c r="AB16" s="253"/>
      <c r="AC16" s="253"/>
      <c r="AD16" s="253"/>
      <c r="AE16" s="253"/>
      <c r="AF16" s="253"/>
    </row>
    <row r="17" spans="1:80" ht="12.75" customHeight="1" x14ac:dyDescent="0.3">
      <c r="B17" s="72" t="s">
        <v>463</v>
      </c>
      <c r="C17" s="123">
        <f>-('TB (2) -Oct'!C64+'TB (2) -Oct'!C66)</f>
        <v>-8077.2</v>
      </c>
      <c r="D17" s="124">
        <f>C17-E17</f>
        <v>808.32859999999982</v>
      </c>
      <c r="E17" s="108">
        <f t="shared" ref="E17:E19" si="14">U17</f>
        <v>-8885.5285999999996</v>
      </c>
      <c r="F17" s="154"/>
      <c r="G17" s="123">
        <f>-(TB!C64+TB!C66)</f>
        <v>-8077.2</v>
      </c>
      <c r="H17" s="124">
        <f>+G17-I17</f>
        <v>808.32859999999982</v>
      </c>
      <c r="I17" s="108">
        <f t="shared" ref="I17:I19" si="15">U17</f>
        <v>-8885.5285999999996</v>
      </c>
      <c r="J17" s="108"/>
      <c r="K17" s="108">
        <v>-81687.01999999999</v>
      </c>
      <c r="L17" s="108">
        <f t="shared" ref="L17:L19" si="16">T17-K17</f>
        <v>-27338.415922000044</v>
      </c>
      <c r="M17" s="200">
        <v>-28238</v>
      </c>
      <c r="N17" s="216">
        <v>-63150</v>
      </c>
      <c r="O17" s="196">
        <f t="shared" si="12"/>
        <v>-91388</v>
      </c>
      <c r="P17" s="196">
        <f>O17-R17</f>
        <v>3792</v>
      </c>
      <c r="Q17" s="72"/>
      <c r="R17" s="108">
        <v>-95180</v>
      </c>
      <c r="S17" s="72" t="s">
        <v>463</v>
      </c>
      <c r="T17" s="196">
        <f t="shared" ref="T17:T19" si="17">SUM(U17:AF17)</f>
        <v>-109025.43592200003</v>
      </c>
      <c r="U17" s="251">
        <v>-8885.5285999999996</v>
      </c>
      <c r="V17" s="251">
        <v>-8885.5285999999996</v>
      </c>
      <c r="W17" s="251">
        <v>-8885.5285999999996</v>
      </c>
      <c r="X17" s="251">
        <v>-9152.0944579999996</v>
      </c>
      <c r="Y17" s="251">
        <v>-9152.0944579999996</v>
      </c>
      <c r="Z17" s="251">
        <v>-9152.0944579999996</v>
      </c>
      <c r="AA17" s="251">
        <v>-9152.0944579999996</v>
      </c>
      <c r="AB17" s="251">
        <v>-9152.0944579999996</v>
      </c>
      <c r="AC17" s="251">
        <v>-9152.0944579999996</v>
      </c>
      <c r="AD17" s="251">
        <v>-9152.0944579999996</v>
      </c>
      <c r="AE17" s="251">
        <v>-9152.0944579999996</v>
      </c>
      <c r="AF17" s="251">
        <v>-9152.0944579999996</v>
      </c>
    </row>
    <row r="18" spans="1:80" ht="12.75" customHeight="1" x14ac:dyDescent="0.3">
      <c r="B18" s="72" t="s">
        <v>464</v>
      </c>
      <c r="C18" s="123">
        <f>-'TB (2) -Oct'!C123</f>
        <v>-54.99</v>
      </c>
      <c r="D18" s="124">
        <f>C18-E18</f>
        <v>175.01</v>
      </c>
      <c r="E18" s="108">
        <f t="shared" si="14"/>
        <v>-230</v>
      </c>
      <c r="F18" s="154"/>
      <c r="G18" s="123">
        <f>-TB!C123</f>
        <v>-54.99</v>
      </c>
      <c r="H18" s="124">
        <f>+G18-I18</f>
        <v>175.01</v>
      </c>
      <c r="I18" s="108">
        <f t="shared" si="15"/>
        <v>-230</v>
      </c>
      <c r="J18" s="108"/>
      <c r="K18" s="108">
        <v>-3759.74</v>
      </c>
      <c r="L18" s="108">
        <f t="shared" si="16"/>
        <v>-6100.26</v>
      </c>
      <c r="M18" s="200">
        <v>-402</v>
      </c>
      <c r="N18" s="216">
        <v>-9598</v>
      </c>
      <c r="O18" s="196">
        <f t="shared" si="12"/>
        <v>-10000</v>
      </c>
      <c r="P18" s="196">
        <f>O18-R18</f>
        <v>-4000</v>
      </c>
      <c r="Q18" s="72"/>
      <c r="R18" s="108">
        <v>-6000</v>
      </c>
      <c r="S18" s="72" t="s">
        <v>464</v>
      </c>
      <c r="T18" s="196">
        <f t="shared" si="17"/>
        <v>-9860</v>
      </c>
      <c r="U18" s="251">
        <v>-230</v>
      </c>
      <c r="V18" s="251">
        <v>-230</v>
      </c>
      <c r="W18" s="251">
        <v>-230</v>
      </c>
      <c r="X18" s="251">
        <v>-230</v>
      </c>
      <c r="Y18" s="251">
        <v>-230</v>
      </c>
      <c r="Z18" s="251">
        <v>-1530</v>
      </c>
      <c r="AA18" s="251">
        <v>-1030</v>
      </c>
      <c r="AB18" s="251">
        <v>-30</v>
      </c>
      <c r="AC18" s="251">
        <v>-3030</v>
      </c>
      <c r="AD18" s="251">
        <v>-1030</v>
      </c>
      <c r="AE18" s="251">
        <v>-1030</v>
      </c>
      <c r="AF18" s="251">
        <v>-1030</v>
      </c>
    </row>
    <row r="19" spans="1:80" ht="12.75" customHeight="1" x14ac:dyDescent="0.3">
      <c r="B19" s="72" t="s">
        <v>41</v>
      </c>
      <c r="C19" s="123">
        <v>0</v>
      </c>
      <c r="D19" s="124">
        <f>C19-E19</f>
        <v>1250</v>
      </c>
      <c r="E19" s="108">
        <f t="shared" si="14"/>
        <v>-1250</v>
      </c>
      <c r="F19" s="154"/>
      <c r="G19" s="123">
        <v>0</v>
      </c>
      <c r="H19" s="124">
        <f>+G19-I19</f>
        <v>1250</v>
      </c>
      <c r="I19" s="108">
        <f t="shared" si="15"/>
        <v>-1250</v>
      </c>
      <c r="J19" s="108"/>
      <c r="K19" s="108">
        <v>-3333.81</v>
      </c>
      <c r="L19" s="108">
        <f t="shared" si="16"/>
        <v>-12166.19</v>
      </c>
      <c r="M19" s="200">
        <v>-3334</v>
      </c>
      <c r="N19" s="216">
        <v>-11666</v>
      </c>
      <c r="O19" s="196">
        <f t="shared" si="12"/>
        <v>-15000</v>
      </c>
      <c r="P19" s="196">
        <f>O19-R19</f>
        <v>7500</v>
      </c>
      <c r="Q19" s="72"/>
      <c r="R19" s="108">
        <v>-22500</v>
      </c>
      <c r="S19" s="72" t="s">
        <v>41</v>
      </c>
      <c r="T19" s="196">
        <f t="shared" si="17"/>
        <v>-15500</v>
      </c>
      <c r="U19" s="251">
        <v>-1250</v>
      </c>
      <c r="V19" s="251">
        <v>-1250</v>
      </c>
      <c r="W19" s="251">
        <v>-1250</v>
      </c>
      <c r="X19" s="251">
        <v>-1250</v>
      </c>
      <c r="Y19" s="251">
        <v>-1250</v>
      </c>
      <c r="Z19" s="251">
        <v>-1250</v>
      </c>
      <c r="AA19" s="251">
        <v>-1250</v>
      </c>
      <c r="AB19" s="251">
        <v>-1250</v>
      </c>
      <c r="AC19" s="251">
        <v>-1250</v>
      </c>
      <c r="AD19" s="251">
        <v>-1250</v>
      </c>
      <c r="AE19" s="251">
        <v>-1500</v>
      </c>
      <c r="AF19" s="251">
        <v>-1500</v>
      </c>
    </row>
    <row r="20" spans="1:80" ht="12.75" customHeight="1" x14ac:dyDescent="0.3">
      <c r="B20" s="134" t="s">
        <v>254</v>
      </c>
      <c r="C20" s="122">
        <f>SUM(C10:C19)</f>
        <v>-10101.24</v>
      </c>
      <c r="D20" s="122">
        <f>C20-E20</f>
        <v>7178.038599999998</v>
      </c>
      <c r="E20" s="122">
        <f>SUM(E10:E19)</f>
        <v>-17279.278599999998</v>
      </c>
      <c r="F20" s="99"/>
      <c r="G20" s="122">
        <f>SUM(G10:G19)</f>
        <v>-10101.24</v>
      </c>
      <c r="H20" s="122">
        <f>+G20-I20</f>
        <v>7178.038599999998</v>
      </c>
      <c r="I20" s="122">
        <f>SUM(I10:I19)</f>
        <v>-17279.278599999998</v>
      </c>
      <c r="J20" s="108"/>
      <c r="K20" s="122">
        <f>SUM(K10:K19)</f>
        <v>-146584.47999999998</v>
      </c>
      <c r="L20" s="122">
        <f>SUM(L10:L19)</f>
        <v>-86343.455922000037</v>
      </c>
      <c r="M20" s="199">
        <f>SUM(M11:M19)</f>
        <v>-65791</v>
      </c>
      <c r="N20" s="216">
        <f>SUM(N11:N19)</f>
        <v>-142717</v>
      </c>
      <c r="O20" s="122">
        <f>SUM(O11:O19)</f>
        <v>-208508</v>
      </c>
      <c r="P20" s="122">
        <f>O20-R20</f>
        <v>17292</v>
      </c>
      <c r="Q20" s="72"/>
      <c r="R20" s="122">
        <f>SUM(R11:R19)</f>
        <v>-225800</v>
      </c>
      <c r="S20" s="142" t="s">
        <v>254</v>
      </c>
      <c r="T20" s="122">
        <f t="shared" ref="T20:AF20" si="18">SUM(T11:T19)</f>
        <v>-232927.93592200003</v>
      </c>
      <c r="U20" s="122">
        <f t="shared" si="18"/>
        <v>-17279.278599999998</v>
      </c>
      <c r="V20" s="122">
        <f t="shared" si="18"/>
        <v>-17279.278599999998</v>
      </c>
      <c r="W20" s="122">
        <f t="shared" si="18"/>
        <v>-17279.278599999998</v>
      </c>
      <c r="X20" s="122">
        <f t="shared" si="18"/>
        <v>-17545.844458</v>
      </c>
      <c r="Y20" s="122">
        <f t="shared" si="18"/>
        <v>-20545.844458</v>
      </c>
      <c r="Z20" s="122">
        <f t="shared" si="18"/>
        <v>-18845.844458</v>
      </c>
      <c r="AA20" s="122">
        <f t="shared" si="18"/>
        <v>-20442.094458</v>
      </c>
      <c r="AB20" s="122">
        <f t="shared" si="18"/>
        <v>-19442.094458</v>
      </c>
      <c r="AC20" s="122">
        <f t="shared" si="18"/>
        <v>-22442.094458</v>
      </c>
      <c r="AD20" s="122">
        <f t="shared" si="18"/>
        <v>-20442.094458</v>
      </c>
      <c r="AE20" s="122">
        <f t="shared" si="18"/>
        <v>-20692.094458</v>
      </c>
      <c r="AF20" s="122">
        <f t="shared" si="18"/>
        <v>-20692.094458</v>
      </c>
    </row>
    <row r="21" spans="1:80" s="70" customFormat="1" ht="10.5" customHeight="1" x14ac:dyDescent="0.45">
      <c r="A21" s="73"/>
      <c r="B21" s="90"/>
      <c r="C21" s="97"/>
      <c r="D21" s="97"/>
      <c r="E21" s="97"/>
      <c r="F21" s="97"/>
      <c r="G21" s="97"/>
      <c r="H21" s="97"/>
      <c r="I21" s="97"/>
      <c r="J21" s="106"/>
      <c r="K21" s="97"/>
      <c r="L21" s="97"/>
      <c r="M21" s="201"/>
      <c r="N21" s="217"/>
      <c r="O21" s="97"/>
      <c r="P21" s="97"/>
      <c r="Q21" s="73"/>
      <c r="R21" s="97"/>
      <c r="S21" s="90"/>
      <c r="T21" s="97"/>
      <c r="U21" s="76"/>
      <c r="V21" s="76"/>
      <c r="W21" s="76"/>
      <c r="X21" s="76"/>
      <c r="Y21" s="76"/>
      <c r="Z21" s="76"/>
      <c r="AA21" s="76"/>
      <c r="AB21" s="76"/>
      <c r="AC21" s="76"/>
      <c r="AD21" s="76"/>
      <c r="AE21" s="76"/>
      <c r="AF21" s="7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row>
    <row r="22" spans="1:80" ht="12.75" customHeight="1" x14ac:dyDescent="0.3">
      <c r="B22" s="135" t="s">
        <v>255</v>
      </c>
      <c r="C22" s="127">
        <f>C7+C20</f>
        <v>14272.26</v>
      </c>
      <c r="D22" s="127">
        <f>C22-E22</f>
        <v>-19263.4614</v>
      </c>
      <c r="E22" s="127">
        <f>E7+E20</f>
        <v>33535.721400000002</v>
      </c>
      <c r="F22" s="97"/>
      <c r="G22" s="127">
        <f>G7+G20</f>
        <v>14272.26</v>
      </c>
      <c r="H22" s="127">
        <f>+G22-I22</f>
        <v>-19263.4614</v>
      </c>
      <c r="I22" s="127">
        <f>I7+I20</f>
        <v>33535.721400000002</v>
      </c>
      <c r="J22" s="106"/>
      <c r="K22" s="127">
        <f t="shared" ref="K22:P22" si="19">K7+K20</f>
        <v>216352.75</v>
      </c>
      <c r="L22" s="127">
        <f t="shared" si="19"/>
        <v>656.31407799995213</v>
      </c>
      <c r="M22" s="203">
        <f t="shared" si="19"/>
        <v>87204</v>
      </c>
      <c r="N22" s="217">
        <f t="shared" si="19"/>
        <v>148288</v>
      </c>
      <c r="O22" s="127">
        <f t="shared" si="19"/>
        <v>235492</v>
      </c>
      <c r="P22" s="127">
        <f t="shared" si="19"/>
        <v>17292</v>
      </c>
      <c r="Q22" s="72"/>
      <c r="R22" s="127">
        <f>R7+R20</f>
        <v>218200</v>
      </c>
      <c r="S22" s="148" t="s">
        <v>255</v>
      </c>
      <c r="T22" s="127">
        <f>T7+T20</f>
        <v>217009.06407799997</v>
      </c>
      <c r="U22" s="300">
        <f t="shared" ref="U22:AF22" si="20">+U7+U20</f>
        <v>33535.721400000002</v>
      </c>
      <c r="V22" s="256">
        <f t="shared" si="20"/>
        <v>26315.721400000002</v>
      </c>
      <c r="W22" s="256">
        <f t="shared" si="20"/>
        <v>29709.721400000002</v>
      </c>
      <c r="X22" s="256">
        <f t="shared" si="20"/>
        <v>-7967.8444579999996</v>
      </c>
      <c r="Y22" s="256">
        <f t="shared" si="20"/>
        <v>1360.1555420000004</v>
      </c>
      <c r="Z22" s="256">
        <f t="shared" si="20"/>
        <v>46423.155542</v>
      </c>
      <c r="AA22" s="256">
        <f t="shared" si="20"/>
        <v>25695.905542</v>
      </c>
      <c r="AB22" s="256">
        <f t="shared" si="20"/>
        <v>29671.905542</v>
      </c>
      <c r="AC22" s="256">
        <f t="shared" si="20"/>
        <v>-7763.0944579999996</v>
      </c>
      <c r="AD22" s="256">
        <f t="shared" si="20"/>
        <v>18043.905542</v>
      </c>
      <c r="AE22" s="256">
        <f t="shared" si="20"/>
        <v>1213.9055420000004</v>
      </c>
      <c r="AF22" s="256">
        <f t="shared" si="20"/>
        <v>20769.905542</v>
      </c>
    </row>
    <row r="23" spans="1:80" s="70" customFormat="1" ht="10.5" customHeight="1" x14ac:dyDescent="0.45">
      <c r="A23" s="73"/>
      <c r="B23" s="90"/>
      <c r="C23" s="97"/>
      <c r="D23" s="97"/>
      <c r="E23" s="97"/>
      <c r="F23" s="97"/>
      <c r="G23" s="97"/>
      <c r="H23" s="97"/>
      <c r="I23" s="97"/>
      <c r="J23" s="106"/>
      <c r="K23" s="97"/>
      <c r="L23" s="97"/>
      <c r="M23" s="201"/>
      <c r="N23" s="217"/>
      <c r="O23" s="97"/>
      <c r="P23" s="97"/>
      <c r="Q23" s="73"/>
      <c r="R23" s="97"/>
      <c r="S23" s="90"/>
      <c r="T23" s="97"/>
      <c r="U23" s="76"/>
      <c r="V23" s="76"/>
      <c r="W23" s="76"/>
      <c r="X23" s="76"/>
      <c r="Y23" s="76"/>
      <c r="Z23" s="76"/>
      <c r="AA23" s="76"/>
      <c r="AB23" s="76"/>
      <c r="AC23" s="76"/>
      <c r="AD23" s="76"/>
      <c r="AE23" s="76"/>
      <c r="AF23" s="7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6"/>
    </row>
    <row r="24" spans="1:80" ht="12.75" customHeight="1" x14ac:dyDescent="0.3">
      <c r="B24" s="134" t="s">
        <v>281</v>
      </c>
      <c r="C24" s="122"/>
      <c r="D24" s="122"/>
      <c r="E24" s="122"/>
      <c r="F24" s="99"/>
      <c r="G24" s="122"/>
      <c r="H24" s="122"/>
      <c r="I24" s="122"/>
      <c r="J24" s="108"/>
      <c r="K24" s="122"/>
      <c r="L24" s="122"/>
      <c r="M24" s="199"/>
      <c r="N24" s="216"/>
      <c r="O24" s="122"/>
      <c r="P24" s="122"/>
      <c r="Q24" s="72"/>
      <c r="R24" s="122"/>
      <c r="S24" s="134" t="s">
        <v>251</v>
      </c>
      <c r="T24" s="122"/>
      <c r="U24" s="143"/>
      <c r="V24" s="143"/>
      <c r="W24" s="143"/>
      <c r="X24" s="143"/>
      <c r="Y24" s="143"/>
      <c r="Z24" s="143"/>
      <c r="AA24" s="143"/>
      <c r="AB24" s="143"/>
      <c r="AC24" s="143"/>
      <c r="AD24" s="143"/>
      <c r="AE24" s="143"/>
      <c r="AF24" s="143"/>
    </row>
    <row r="25" spans="1:80" ht="12.75" customHeight="1" x14ac:dyDescent="0.3">
      <c r="B25" s="72" t="s">
        <v>284</v>
      </c>
      <c r="C25" s="123">
        <v>0</v>
      </c>
      <c r="D25" s="124">
        <f>C25-E25</f>
        <v>0</v>
      </c>
      <c r="E25" s="108">
        <f t="shared" ref="E25:E26" si="21">U25</f>
        <v>0</v>
      </c>
      <c r="F25" s="154"/>
      <c r="G25" s="123">
        <v>0</v>
      </c>
      <c r="H25" s="124">
        <f>+G25-I25</f>
        <v>0</v>
      </c>
      <c r="I25" s="108">
        <f t="shared" ref="I25:I26" si="22">U25</f>
        <v>0</v>
      </c>
      <c r="J25" s="108"/>
      <c r="K25" s="108">
        <v>7756.22</v>
      </c>
      <c r="L25" s="108">
        <f t="shared" ref="L25:L26" si="23">T25-K25</f>
        <v>-4220.22</v>
      </c>
      <c r="M25" s="200">
        <v>-244</v>
      </c>
      <c r="N25" s="216">
        <v>10000</v>
      </c>
      <c r="O25" s="196">
        <f>M25+N25</f>
        <v>9756</v>
      </c>
      <c r="P25" s="196">
        <f>O25-R25</f>
        <v>9756</v>
      </c>
      <c r="Q25" s="72"/>
      <c r="R25" s="108"/>
      <c r="S25" s="72" t="s">
        <v>284</v>
      </c>
      <c r="T25" s="196">
        <f t="shared" ref="T25:T26" si="24">SUM(U25:AF25)</f>
        <v>3536</v>
      </c>
      <c r="U25" s="146">
        <v>0</v>
      </c>
      <c r="V25" s="146">
        <v>0</v>
      </c>
      <c r="W25" s="146">
        <v>3536</v>
      </c>
      <c r="X25" s="146">
        <v>0</v>
      </c>
      <c r="Y25" s="146">
        <v>0</v>
      </c>
      <c r="Z25" s="146">
        <v>0</v>
      </c>
      <c r="AA25" s="146">
        <v>0</v>
      </c>
      <c r="AB25" s="146">
        <v>0</v>
      </c>
      <c r="AC25" s="146">
        <v>0</v>
      </c>
      <c r="AD25" s="146">
        <v>0</v>
      </c>
      <c r="AE25" s="146">
        <v>0</v>
      </c>
      <c r="AF25" s="146">
        <v>0</v>
      </c>
    </row>
    <row r="26" spans="1:80" ht="12.75" customHeight="1" x14ac:dyDescent="0.3">
      <c r="B26" s="72" t="s">
        <v>285</v>
      </c>
      <c r="C26" s="123">
        <v>0</v>
      </c>
      <c r="D26" s="124">
        <f>C26-E26</f>
        <v>700</v>
      </c>
      <c r="E26" s="108">
        <f t="shared" si="21"/>
        <v>-700</v>
      </c>
      <c r="F26" s="154"/>
      <c r="G26" s="123">
        <v>0</v>
      </c>
      <c r="H26" s="124">
        <f>+G26-I26</f>
        <v>700</v>
      </c>
      <c r="I26" s="108">
        <f t="shared" si="22"/>
        <v>-700</v>
      </c>
      <c r="J26" s="108"/>
      <c r="K26" s="108">
        <v>-7883.17</v>
      </c>
      <c r="L26" s="108">
        <f t="shared" si="23"/>
        <v>5783.17</v>
      </c>
      <c r="M26" s="200">
        <v>-1722</v>
      </c>
      <c r="N26" s="216">
        <v>-5600</v>
      </c>
      <c r="O26" s="196">
        <f>M26+N26</f>
        <v>-7322</v>
      </c>
      <c r="P26" s="196">
        <f>O26-R26</f>
        <v>-7322</v>
      </c>
      <c r="Q26" s="72"/>
      <c r="R26" s="108"/>
      <c r="S26" s="72" t="s">
        <v>285</v>
      </c>
      <c r="T26" s="196">
        <f t="shared" si="24"/>
        <v>-2100</v>
      </c>
      <c r="U26" s="146">
        <v>-700</v>
      </c>
      <c r="V26" s="146">
        <v>-700</v>
      </c>
      <c r="W26" s="146">
        <v>-700</v>
      </c>
      <c r="X26" s="146">
        <v>0</v>
      </c>
      <c r="Y26" s="146">
        <v>0</v>
      </c>
      <c r="Z26" s="146">
        <v>0</v>
      </c>
      <c r="AA26" s="146">
        <v>0</v>
      </c>
      <c r="AB26" s="146">
        <v>0</v>
      </c>
      <c r="AC26" s="146">
        <v>0</v>
      </c>
      <c r="AD26" s="146">
        <v>0</v>
      </c>
      <c r="AE26" s="146">
        <v>0</v>
      </c>
      <c r="AF26" s="146">
        <v>0</v>
      </c>
    </row>
    <row r="27" spans="1:80" ht="12.75" customHeight="1" x14ac:dyDescent="0.3">
      <c r="B27" s="135" t="s">
        <v>286</v>
      </c>
      <c r="C27" s="127">
        <f>SUM(C25:C26)</f>
        <v>0</v>
      </c>
      <c r="D27" s="127">
        <f>C27-E27</f>
        <v>700</v>
      </c>
      <c r="E27" s="127">
        <f>SUM(E25:E26)</f>
        <v>-700</v>
      </c>
      <c r="F27" s="97"/>
      <c r="G27" s="127">
        <f>SUM(G25:G26)</f>
        <v>0</v>
      </c>
      <c r="H27" s="127">
        <f>+G27-I27</f>
        <v>700</v>
      </c>
      <c r="I27" s="127">
        <f>SUM(I25:I26)</f>
        <v>-700</v>
      </c>
      <c r="J27" s="106"/>
      <c r="K27" s="127">
        <f t="shared" ref="K27:P27" si="25">SUM(K25:K26)</f>
        <v>-126.94999999999982</v>
      </c>
      <c r="L27" s="127">
        <f t="shared" si="25"/>
        <v>1562.9499999999998</v>
      </c>
      <c r="M27" s="203">
        <f t="shared" si="25"/>
        <v>-1966</v>
      </c>
      <c r="N27" s="217">
        <f t="shared" si="25"/>
        <v>4400</v>
      </c>
      <c r="O27" s="127">
        <f t="shared" si="25"/>
        <v>2434</v>
      </c>
      <c r="P27" s="127">
        <f t="shared" si="25"/>
        <v>2434</v>
      </c>
      <c r="Q27" s="72"/>
      <c r="R27" s="148">
        <f>SUM(R25:R26)</f>
        <v>0</v>
      </c>
      <c r="S27" s="148" t="s">
        <v>253</v>
      </c>
      <c r="T27" s="127">
        <f>SUM(T25:T26)</f>
        <v>1436</v>
      </c>
      <c r="U27" s="256">
        <f>SUM(U25:U26)</f>
        <v>-700</v>
      </c>
      <c r="V27" s="256">
        <f>SUM(V25:V26)</f>
        <v>-700</v>
      </c>
      <c r="W27" s="256">
        <f>SUM(W25:W26)</f>
        <v>2836</v>
      </c>
      <c r="X27" s="256">
        <f t="shared" ref="X27:Y27" si="26">SUM(X25:X26)</f>
        <v>0</v>
      </c>
      <c r="Y27" s="256">
        <f t="shared" si="26"/>
        <v>0</v>
      </c>
      <c r="Z27" s="256">
        <f t="shared" ref="Z27:AF27" si="27">SUM(Z25:Z26)</f>
        <v>0</v>
      </c>
      <c r="AA27" s="256">
        <f t="shared" si="27"/>
        <v>0</v>
      </c>
      <c r="AB27" s="256">
        <f t="shared" si="27"/>
        <v>0</v>
      </c>
      <c r="AC27" s="256">
        <f t="shared" si="27"/>
        <v>0</v>
      </c>
      <c r="AD27" s="256">
        <f t="shared" si="27"/>
        <v>0</v>
      </c>
      <c r="AE27" s="256">
        <f t="shared" si="27"/>
        <v>0</v>
      </c>
      <c r="AF27" s="256">
        <f t="shared" si="27"/>
        <v>0</v>
      </c>
    </row>
    <row r="28" spans="1:80" s="70" customFormat="1" ht="10.5" customHeight="1" x14ac:dyDescent="0.45">
      <c r="A28" s="73"/>
      <c r="B28" s="90"/>
      <c r="C28" s="97"/>
      <c r="D28" s="97"/>
      <c r="E28" s="97"/>
      <c r="F28" s="97"/>
      <c r="G28" s="97"/>
      <c r="H28" s="97"/>
      <c r="I28" s="97"/>
      <c r="J28" s="106"/>
      <c r="K28" s="97"/>
      <c r="L28" s="97"/>
      <c r="M28" s="201"/>
      <c r="N28" s="217"/>
      <c r="O28" s="97"/>
      <c r="P28" s="97"/>
      <c r="Q28" s="73"/>
      <c r="R28" s="97"/>
      <c r="S28" s="90"/>
      <c r="T28" s="97"/>
      <c r="U28" s="76"/>
      <c r="V28" s="76"/>
      <c r="W28" s="76"/>
      <c r="X28" s="76"/>
      <c r="Y28" s="76"/>
      <c r="Z28" s="76"/>
      <c r="AA28" s="76"/>
      <c r="AB28" s="76"/>
      <c r="AC28" s="76"/>
      <c r="AD28" s="76"/>
      <c r="AE28" s="76"/>
      <c r="AF28" s="7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96"/>
      <c r="BQ28" s="96"/>
      <c r="BR28" s="96"/>
      <c r="BS28" s="96"/>
      <c r="BT28" s="96"/>
      <c r="BU28" s="96"/>
      <c r="BV28" s="96"/>
      <c r="BW28" s="96"/>
      <c r="BX28" s="96"/>
      <c r="BY28" s="96"/>
      <c r="BZ28" s="96"/>
      <c r="CA28" s="96"/>
      <c r="CB28" s="96"/>
    </row>
    <row r="29" spans="1:80" s="70" customFormat="1" ht="21.75" customHeight="1" x14ac:dyDescent="0.45">
      <c r="A29" s="73"/>
      <c r="B29" s="136" t="s">
        <v>258</v>
      </c>
      <c r="C29" s="128"/>
      <c r="D29" s="128"/>
      <c r="E29" s="128"/>
      <c r="F29" s="99"/>
      <c r="G29" s="128"/>
      <c r="H29" s="128"/>
      <c r="I29" s="128"/>
      <c r="J29" s="108"/>
      <c r="K29" s="128"/>
      <c r="L29" s="128"/>
      <c r="M29" s="204"/>
      <c r="N29" s="216"/>
      <c r="O29" s="128"/>
      <c r="P29" s="128"/>
      <c r="Q29" s="73"/>
      <c r="R29" s="128"/>
      <c r="S29" s="134" t="s">
        <v>258</v>
      </c>
      <c r="T29" s="128"/>
      <c r="U29" s="149"/>
      <c r="V29" s="149"/>
      <c r="W29" s="149"/>
      <c r="X29" s="149"/>
      <c r="Y29" s="149"/>
      <c r="Z29" s="149"/>
      <c r="AA29" s="149"/>
      <c r="AB29" s="149"/>
      <c r="AC29" s="149"/>
      <c r="AD29" s="149"/>
      <c r="AE29" s="149"/>
      <c r="AF29" s="149"/>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6"/>
      <c r="BM29" s="96"/>
      <c r="BN29" s="96"/>
      <c r="BO29" s="96"/>
      <c r="BP29" s="96"/>
      <c r="BQ29" s="96"/>
      <c r="BR29" s="96"/>
      <c r="BS29" s="96"/>
      <c r="BT29" s="96"/>
      <c r="BU29" s="96"/>
      <c r="BV29" s="96"/>
      <c r="BW29" s="96"/>
      <c r="BX29" s="96"/>
      <c r="BY29" s="96"/>
      <c r="BZ29" s="96"/>
      <c r="CA29" s="96"/>
      <c r="CB29" s="96"/>
    </row>
    <row r="30" spans="1:80" ht="12.75" customHeight="1" x14ac:dyDescent="0.3">
      <c r="B30" s="134" t="s">
        <v>232</v>
      </c>
      <c r="C30" s="122"/>
      <c r="D30" s="122"/>
      <c r="E30" s="122"/>
      <c r="F30" s="99"/>
      <c r="G30" s="122"/>
      <c r="H30" s="122"/>
      <c r="I30" s="122"/>
      <c r="J30" s="108"/>
      <c r="K30" s="122"/>
      <c r="L30" s="122"/>
      <c r="M30" s="199"/>
      <c r="N30" s="216"/>
      <c r="O30" s="122"/>
      <c r="P30" s="122"/>
      <c r="Q30" s="72"/>
      <c r="R30" s="122"/>
      <c r="S30" s="72" t="s">
        <v>232</v>
      </c>
      <c r="T30" s="122"/>
      <c r="U30" s="142"/>
      <c r="V30" s="142"/>
      <c r="W30" s="142"/>
      <c r="X30" s="142"/>
      <c r="Y30" s="142"/>
      <c r="Z30" s="142"/>
      <c r="AA30" s="142"/>
      <c r="AB30" s="142"/>
      <c r="AC30" s="142"/>
      <c r="AD30" s="142"/>
      <c r="AE30" s="142"/>
      <c r="AF30" s="142"/>
    </row>
    <row r="31" spans="1:80" ht="12.75" customHeight="1" x14ac:dyDescent="0.3">
      <c r="B31" s="91" t="s">
        <v>47</v>
      </c>
      <c r="C31" s="123">
        <f>-'TB (2) -Oct'!C46</f>
        <v>500</v>
      </c>
      <c r="D31" s="124">
        <f t="shared" ref="D31:D34" si="28">C31-E31</f>
        <v>500</v>
      </c>
      <c r="E31" s="108">
        <f t="shared" ref="E31:E34" si="29">U31</f>
        <v>0</v>
      </c>
      <c r="F31" s="154"/>
      <c r="G31" s="123">
        <f>-TB!C46</f>
        <v>500</v>
      </c>
      <c r="H31" s="124">
        <f>+G31-I31</f>
        <v>500</v>
      </c>
      <c r="I31" s="108">
        <f t="shared" ref="I31:I34" si="30">U31</f>
        <v>0</v>
      </c>
      <c r="J31" s="108"/>
      <c r="K31" s="108">
        <v>7755.54</v>
      </c>
      <c r="L31" s="108">
        <f t="shared" ref="L31:L34" si="31">T31-K31</f>
        <v>-4063.54</v>
      </c>
      <c r="M31" s="200">
        <v>7756</v>
      </c>
      <c r="N31" s="216">
        <v>0</v>
      </c>
      <c r="O31" s="196">
        <f>M31+N31</f>
        <v>7756</v>
      </c>
      <c r="P31" s="196">
        <f>O31-R31</f>
        <v>7756</v>
      </c>
      <c r="Q31" s="72"/>
      <c r="R31" s="108">
        <v>0</v>
      </c>
      <c r="S31" s="91" t="s">
        <v>47</v>
      </c>
      <c r="T31" s="196">
        <f t="shared" ref="T31:T34" si="32">SUM(U31:AF31)</f>
        <v>3692</v>
      </c>
      <c r="U31" s="251">
        <v>0</v>
      </c>
      <c r="V31" s="251">
        <f>2326</f>
        <v>2326</v>
      </c>
      <c r="W31" s="251">
        <v>1366</v>
      </c>
      <c r="X31" s="251"/>
      <c r="Y31" s="251"/>
      <c r="Z31" s="251"/>
      <c r="AA31" s="251"/>
      <c r="AB31" s="251"/>
      <c r="AC31" s="251"/>
      <c r="AD31" s="251"/>
      <c r="AE31" s="251"/>
      <c r="AF31" s="251"/>
    </row>
    <row r="32" spans="1:80" ht="12.75" customHeight="1" x14ac:dyDescent="0.3">
      <c r="B32" s="137" t="s">
        <v>187</v>
      </c>
      <c r="C32" s="123">
        <v>0</v>
      </c>
      <c r="D32" s="124">
        <f t="shared" si="28"/>
        <v>0</v>
      </c>
      <c r="E32" s="108">
        <f t="shared" si="29"/>
        <v>0</v>
      </c>
      <c r="F32" s="154"/>
      <c r="G32" s="123">
        <f>-TB!D45</f>
        <v>0</v>
      </c>
      <c r="H32" s="124">
        <f>+G32-I32</f>
        <v>0</v>
      </c>
      <c r="I32" s="108">
        <f t="shared" si="30"/>
        <v>0</v>
      </c>
      <c r="J32" s="108"/>
      <c r="K32" s="108">
        <v>107076.88</v>
      </c>
      <c r="L32" s="108">
        <f t="shared" si="31"/>
        <v>-428.88000000000466</v>
      </c>
      <c r="M32" s="200">
        <v>0</v>
      </c>
      <c r="N32" s="216">
        <v>110000</v>
      </c>
      <c r="O32" s="196">
        <f>M32+N32</f>
        <v>110000</v>
      </c>
      <c r="P32" s="196">
        <f>O32-R32</f>
        <v>-7320</v>
      </c>
      <c r="Q32" s="72"/>
      <c r="R32" s="108">
        <v>117320</v>
      </c>
      <c r="S32" s="137" t="s">
        <v>187</v>
      </c>
      <c r="T32" s="196">
        <f t="shared" si="32"/>
        <v>106648</v>
      </c>
      <c r="U32" s="251">
        <v>0</v>
      </c>
      <c r="V32" s="251">
        <v>0</v>
      </c>
      <c r="W32" s="251">
        <v>0</v>
      </c>
      <c r="X32" s="251">
        <v>0</v>
      </c>
      <c r="Y32" s="251">
        <v>59972</v>
      </c>
      <c r="Z32" s="251">
        <v>14640</v>
      </c>
      <c r="AA32" s="251">
        <v>8496</v>
      </c>
      <c r="AB32" s="251">
        <v>9670</v>
      </c>
      <c r="AC32" s="251">
        <v>2842</v>
      </c>
      <c r="AD32" s="251">
        <v>0</v>
      </c>
      <c r="AE32" s="251">
        <v>7119</v>
      </c>
      <c r="AF32" s="251">
        <v>3909</v>
      </c>
    </row>
    <row r="33" spans="1:80" ht="12.75" customHeight="1" x14ac:dyDescent="0.3">
      <c r="B33" s="137" t="s">
        <v>188</v>
      </c>
      <c r="C33" s="123">
        <v>0</v>
      </c>
      <c r="D33" s="124">
        <f t="shared" si="28"/>
        <v>0</v>
      </c>
      <c r="E33" s="108">
        <f t="shared" si="29"/>
        <v>0</v>
      </c>
      <c r="F33" s="154"/>
      <c r="G33" s="123">
        <f>-TB!D47</f>
        <v>0</v>
      </c>
      <c r="H33" s="124">
        <f>+G33-I33</f>
        <v>0</v>
      </c>
      <c r="I33" s="108">
        <f t="shared" si="30"/>
        <v>0</v>
      </c>
      <c r="J33" s="108"/>
      <c r="K33" s="108">
        <v>19162.11</v>
      </c>
      <c r="L33" s="108">
        <f t="shared" si="31"/>
        <v>-1318.1100000000006</v>
      </c>
      <c r="M33" s="200">
        <v>0</v>
      </c>
      <c r="N33" s="216">
        <v>10000</v>
      </c>
      <c r="O33" s="196">
        <f>M33+N33</f>
        <v>10000</v>
      </c>
      <c r="P33" s="196">
        <f>O33-R33</f>
        <v>1620</v>
      </c>
      <c r="Q33" s="72"/>
      <c r="R33" s="108">
        <v>8380</v>
      </c>
      <c r="S33" s="137" t="s">
        <v>188</v>
      </c>
      <c r="T33" s="196">
        <f t="shared" si="32"/>
        <v>17844</v>
      </c>
      <c r="U33" s="251">
        <v>0</v>
      </c>
      <c r="V33" s="251">
        <v>0</v>
      </c>
      <c r="W33" s="251">
        <v>0</v>
      </c>
      <c r="X33" s="251">
        <v>0</v>
      </c>
      <c r="Y33" s="251">
        <v>0</v>
      </c>
      <c r="Z33" s="251">
        <v>0</v>
      </c>
      <c r="AA33" s="251">
        <v>7471</v>
      </c>
      <c r="AB33" s="251">
        <v>1000</v>
      </c>
      <c r="AC33" s="251">
        <v>0</v>
      </c>
      <c r="AD33" s="251">
        <v>500</v>
      </c>
      <c r="AE33" s="251">
        <v>1549</v>
      </c>
      <c r="AF33" s="251">
        <v>7324</v>
      </c>
    </row>
    <row r="34" spans="1:80" ht="12.75" customHeight="1" x14ac:dyDescent="0.3">
      <c r="B34" s="72" t="s">
        <v>0</v>
      </c>
      <c r="C34" s="123">
        <f>-'TB (2) -Oct'!C49</f>
        <v>285</v>
      </c>
      <c r="D34" s="124">
        <f t="shared" si="28"/>
        <v>-319</v>
      </c>
      <c r="E34" s="108">
        <f t="shared" si="29"/>
        <v>604</v>
      </c>
      <c r="F34" s="154"/>
      <c r="G34" s="123">
        <f>-TB!C49</f>
        <v>285</v>
      </c>
      <c r="H34" s="124">
        <f>+G34-I34</f>
        <v>-319</v>
      </c>
      <c r="I34" s="108">
        <f t="shared" si="30"/>
        <v>604</v>
      </c>
      <c r="J34" s="108"/>
      <c r="K34" s="108">
        <v>8608.36</v>
      </c>
      <c r="L34" s="108">
        <f t="shared" si="31"/>
        <v>-1360.3600000000006</v>
      </c>
      <c r="M34" s="200">
        <v>3644</v>
      </c>
      <c r="N34" s="216">
        <v>4856</v>
      </c>
      <c r="O34" s="196">
        <f>M34+N34</f>
        <v>8500</v>
      </c>
      <c r="P34" s="196">
        <f>O34-R34</f>
        <v>2000</v>
      </c>
      <c r="Q34" s="72"/>
      <c r="R34" s="108">
        <v>6500</v>
      </c>
      <c r="S34" s="72" t="s">
        <v>0</v>
      </c>
      <c r="T34" s="196">
        <f t="shared" si="32"/>
        <v>7248</v>
      </c>
      <c r="U34" s="251">
        <v>604</v>
      </c>
      <c r="V34" s="251">
        <v>604</v>
      </c>
      <c r="W34" s="251">
        <v>604</v>
      </c>
      <c r="X34" s="251">
        <v>604</v>
      </c>
      <c r="Y34" s="251">
        <v>604</v>
      </c>
      <c r="Z34" s="251">
        <v>604</v>
      </c>
      <c r="AA34" s="251">
        <v>604</v>
      </c>
      <c r="AB34" s="251">
        <v>604</v>
      </c>
      <c r="AC34" s="251">
        <v>604</v>
      </c>
      <c r="AD34" s="251">
        <v>604</v>
      </c>
      <c r="AE34" s="251">
        <v>604</v>
      </c>
      <c r="AF34" s="251">
        <v>604</v>
      </c>
    </row>
    <row r="35" spans="1:80" ht="12.75" customHeight="1" x14ac:dyDescent="0.3">
      <c r="B35" s="134" t="s">
        <v>235</v>
      </c>
      <c r="C35" s="122">
        <f>SUM(C31:C34)</f>
        <v>785</v>
      </c>
      <c r="D35" s="122">
        <f t="shared" ref="D35:L35" si="33">SUM(D31:D34)</f>
        <v>181</v>
      </c>
      <c r="E35" s="122">
        <f t="shared" si="33"/>
        <v>604</v>
      </c>
      <c r="F35" s="154"/>
      <c r="G35" s="122">
        <f t="shared" si="33"/>
        <v>785</v>
      </c>
      <c r="H35" s="122">
        <f t="shared" si="33"/>
        <v>181</v>
      </c>
      <c r="I35" s="122">
        <f t="shared" si="33"/>
        <v>604</v>
      </c>
      <c r="J35" s="108"/>
      <c r="K35" s="122">
        <f t="shared" si="33"/>
        <v>142602.89000000001</v>
      </c>
      <c r="L35" s="122">
        <f t="shared" si="33"/>
        <v>-7170.8900000000058</v>
      </c>
      <c r="M35" s="199">
        <f>SUM(M31:M34)</f>
        <v>11400</v>
      </c>
      <c r="N35" s="216">
        <f>SUM(N31:N34)</f>
        <v>124856</v>
      </c>
      <c r="O35" s="122">
        <f>SUM(O31:O34)</f>
        <v>136256</v>
      </c>
      <c r="P35" s="122">
        <f>SUM(P31:P34)</f>
        <v>4056</v>
      </c>
      <c r="Q35" s="72"/>
      <c r="R35" s="122">
        <f>SUM(R31:R34)</f>
        <v>132200</v>
      </c>
      <c r="S35" s="272" t="s">
        <v>235</v>
      </c>
      <c r="T35" s="122">
        <f>SUM(T31:T34)</f>
        <v>135432</v>
      </c>
      <c r="U35" s="143">
        <f>SUM(U31:U34)</f>
        <v>604</v>
      </c>
      <c r="V35" s="143">
        <f>SUM(V31:V34)</f>
        <v>2930</v>
      </c>
      <c r="W35" s="143">
        <f t="shared" ref="W35:Y35" si="34">SUM(W31:W34)</f>
        <v>1970</v>
      </c>
      <c r="X35" s="143">
        <f t="shared" si="34"/>
        <v>604</v>
      </c>
      <c r="Y35" s="143">
        <f t="shared" si="34"/>
        <v>60576</v>
      </c>
      <c r="Z35" s="143">
        <f t="shared" ref="Z35:AF35" si="35">SUM(Z31:Z34)</f>
        <v>15244</v>
      </c>
      <c r="AA35" s="143">
        <f t="shared" si="35"/>
        <v>16571</v>
      </c>
      <c r="AB35" s="143">
        <f t="shared" si="35"/>
        <v>11274</v>
      </c>
      <c r="AC35" s="143">
        <f t="shared" si="35"/>
        <v>3446</v>
      </c>
      <c r="AD35" s="143">
        <f t="shared" si="35"/>
        <v>1104</v>
      </c>
      <c r="AE35" s="143">
        <f t="shared" si="35"/>
        <v>9272</v>
      </c>
      <c r="AF35" s="143">
        <f t="shared" si="35"/>
        <v>11837</v>
      </c>
    </row>
    <row r="36" spans="1:80" ht="12.75" customHeight="1" x14ac:dyDescent="0.3">
      <c r="B36" s="72"/>
      <c r="C36" s="123"/>
      <c r="D36" s="124"/>
      <c r="E36" s="108"/>
      <c r="F36" s="154"/>
      <c r="G36" s="123"/>
      <c r="H36" s="124"/>
      <c r="I36" s="108"/>
      <c r="J36" s="108"/>
      <c r="K36" s="108"/>
      <c r="L36" s="108"/>
      <c r="M36" s="200"/>
      <c r="N36" s="216"/>
      <c r="O36" s="196"/>
      <c r="P36" s="196"/>
      <c r="Q36" s="72"/>
      <c r="R36" s="108"/>
      <c r="S36" s="72"/>
      <c r="T36" s="196"/>
      <c r="U36" s="144"/>
      <c r="V36" s="144"/>
      <c r="W36" s="144"/>
      <c r="X36" s="144"/>
      <c r="Y36" s="144"/>
      <c r="Z36" s="144"/>
      <c r="AA36" s="144"/>
      <c r="AB36" s="144"/>
      <c r="AC36" s="144"/>
      <c r="AD36" s="144"/>
      <c r="AE36" s="144"/>
      <c r="AF36" s="144"/>
    </row>
    <row r="37" spans="1:80" ht="12.75" customHeight="1" x14ac:dyDescent="0.3">
      <c r="B37" s="72" t="s">
        <v>282</v>
      </c>
      <c r="C37" s="123">
        <v>0</v>
      </c>
      <c r="D37" s="124">
        <f>C37-E37</f>
        <v>0</v>
      </c>
      <c r="E37" s="108">
        <f t="shared" ref="E37:E38" si="36">U37</f>
        <v>0</v>
      </c>
      <c r="F37" s="154"/>
      <c r="G37" s="123">
        <f>-TB!C60</f>
        <v>0</v>
      </c>
      <c r="H37" s="124">
        <f>+G37-I37</f>
        <v>0</v>
      </c>
      <c r="I37" s="108">
        <f t="shared" ref="I37:I38" si="37">U37</f>
        <v>0</v>
      </c>
      <c r="J37" s="108"/>
      <c r="K37" s="108">
        <v>7000</v>
      </c>
      <c r="L37" s="108">
        <f t="shared" ref="L37:L38" si="38">T37-K37</f>
        <v>-7000</v>
      </c>
      <c r="M37" s="200">
        <v>7000</v>
      </c>
      <c r="N37" s="216">
        <v>0</v>
      </c>
      <c r="O37" s="196">
        <f>M37+N37</f>
        <v>7000</v>
      </c>
      <c r="P37" s="196">
        <f>O37-R37</f>
        <v>7000</v>
      </c>
      <c r="Q37" s="72"/>
      <c r="R37" s="108">
        <v>0</v>
      </c>
      <c r="S37" s="72" t="s">
        <v>282</v>
      </c>
      <c r="T37" s="196">
        <f t="shared" ref="T37:T38" si="39">SUM(U37:AF37)</f>
        <v>0</v>
      </c>
      <c r="U37" s="251">
        <v>0</v>
      </c>
      <c r="V37" s="251">
        <v>0</v>
      </c>
      <c r="W37" s="251">
        <v>0</v>
      </c>
      <c r="X37" s="251">
        <v>0</v>
      </c>
      <c r="Y37" s="251">
        <v>0</v>
      </c>
      <c r="Z37" s="251">
        <v>0</v>
      </c>
      <c r="AA37" s="251">
        <v>0</v>
      </c>
      <c r="AB37" s="251">
        <v>0</v>
      </c>
      <c r="AC37" s="251">
        <v>0</v>
      </c>
      <c r="AD37" s="251">
        <v>0</v>
      </c>
      <c r="AE37" s="251">
        <v>0</v>
      </c>
      <c r="AF37" s="251">
        <v>0</v>
      </c>
    </row>
    <row r="38" spans="1:80" ht="12.75" customHeight="1" x14ac:dyDescent="0.3">
      <c r="B38" s="72" t="s">
        <v>99</v>
      </c>
      <c r="C38" s="123">
        <v>0</v>
      </c>
      <c r="D38" s="124">
        <f>C38-E38</f>
        <v>0</v>
      </c>
      <c r="E38" s="108">
        <f t="shared" si="36"/>
        <v>0</v>
      </c>
      <c r="F38" s="154"/>
      <c r="G38" s="123">
        <f>-TB!C62</f>
        <v>0</v>
      </c>
      <c r="H38" s="124">
        <f>+G38-I38</f>
        <v>0</v>
      </c>
      <c r="I38" s="108">
        <f t="shared" si="37"/>
        <v>0</v>
      </c>
      <c r="J38" s="108"/>
      <c r="K38" s="108">
        <v>3508.91</v>
      </c>
      <c r="L38" s="108">
        <f t="shared" si="38"/>
        <v>-3508.91</v>
      </c>
      <c r="M38" s="200">
        <v>2985</v>
      </c>
      <c r="N38" s="216">
        <v>5000</v>
      </c>
      <c r="O38" s="196">
        <v>2985</v>
      </c>
      <c r="P38" s="196">
        <f>O38-R38</f>
        <v>-2015</v>
      </c>
      <c r="Q38" s="72"/>
      <c r="R38" s="108">
        <v>5000</v>
      </c>
      <c r="S38" s="72" t="s">
        <v>99</v>
      </c>
      <c r="T38" s="196">
        <f t="shared" si="39"/>
        <v>0</v>
      </c>
      <c r="U38" s="251">
        <v>0</v>
      </c>
      <c r="V38" s="251">
        <v>0</v>
      </c>
      <c r="W38" s="251">
        <v>0</v>
      </c>
      <c r="X38" s="251">
        <v>0</v>
      </c>
      <c r="Y38" s="251">
        <v>0</v>
      </c>
      <c r="Z38" s="251">
        <v>0</v>
      </c>
      <c r="AA38" s="251">
        <v>0</v>
      </c>
      <c r="AB38" s="251">
        <v>0</v>
      </c>
      <c r="AC38" s="251">
        <v>0</v>
      </c>
      <c r="AD38" s="251">
        <v>0</v>
      </c>
      <c r="AE38" s="251">
        <v>0</v>
      </c>
      <c r="AF38" s="251">
        <v>0</v>
      </c>
    </row>
    <row r="39" spans="1:80" ht="12.75" customHeight="1" x14ac:dyDescent="0.3">
      <c r="B39" s="134" t="s">
        <v>283</v>
      </c>
      <c r="C39" s="122">
        <f>SUM(C37:C38)</f>
        <v>0</v>
      </c>
      <c r="D39" s="122">
        <f>SUM(D37:D38)</f>
        <v>0</v>
      </c>
      <c r="E39" s="122">
        <f>SUM(E37:E38)</f>
        <v>0</v>
      </c>
      <c r="F39" s="154"/>
      <c r="G39" s="122">
        <f>SUM(G37:G38)</f>
        <v>0</v>
      </c>
      <c r="H39" s="122">
        <f>SUM(H37:H38)</f>
        <v>0</v>
      </c>
      <c r="I39" s="122">
        <f>SUM(I37:I38)</f>
        <v>0</v>
      </c>
      <c r="J39" s="108"/>
      <c r="K39" s="122">
        <f t="shared" ref="K39:P39" si="40">SUM(K37:K38)</f>
        <v>10508.91</v>
      </c>
      <c r="L39" s="122">
        <f t="shared" si="40"/>
        <v>-10508.91</v>
      </c>
      <c r="M39" s="199">
        <f t="shared" si="40"/>
        <v>9985</v>
      </c>
      <c r="N39" s="216">
        <f t="shared" si="40"/>
        <v>5000</v>
      </c>
      <c r="O39" s="122">
        <f t="shared" si="40"/>
        <v>9985</v>
      </c>
      <c r="P39" s="122">
        <f t="shared" si="40"/>
        <v>4985</v>
      </c>
      <c r="Q39" s="72"/>
      <c r="R39" s="122">
        <f>SUM(R37:R38)</f>
        <v>5000</v>
      </c>
      <c r="S39" s="134" t="s">
        <v>283</v>
      </c>
      <c r="T39" s="122">
        <f>SUM(T37:T38)</f>
        <v>0</v>
      </c>
      <c r="U39" s="159">
        <f t="shared" ref="U39:Y39" si="41">SUM(U37:U38)</f>
        <v>0</v>
      </c>
      <c r="V39" s="159">
        <f t="shared" si="41"/>
        <v>0</v>
      </c>
      <c r="W39" s="159">
        <f t="shared" si="41"/>
        <v>0</v>
      </c>
      <c r="X39" s="159">
        <f t="shared" si="41"/>
        <v>0</v>
      </c>
      <c r="Y39" s="159">
        <f t="shared" si="41"/>
        <v>0</v>
      </c>
      <c r="Z39" s="159">
        <f t="shared" ref="Z39:AF39" si="42">SUM(Z37:Z38)</f>
        <v>0</v>
      </c>
      <c r="AA39" s="159">
        <f t="shared" si="42"/>
        <v>0</v>
      </c>
      <c r="AB39" s="159">
        <f t="shared" si="42"/>
        <v>0</v>
      </c>
      <c r="AC39" s="159">
        <f t="shared" si="42"/>
        <v>0</v>
      </c>
      <c r="AD39" s="159">
        <f t="shared" si="42"/>
        <v>0</v>
      </c>
      <c r="AE39" s="159">
        <f t="shared" si="42"/>
        <v>0</v>
      </c>
      <c r="AF39" s="159">
        <f t="shared" si="42"/>
        <v>0</v>
      </c>
    </row>
    <row r="40" spans="1:80" ht="12.75" customHeight="1" x14ac:dyDescent="0.3">
      <c r="B40" s="71"/>
      <c r="C40" s="123"/>
      <c r="D40" s="124"/>
      <c r="E40" s="108"/>
      <c r="F40" s="154"/>
      <c r="G40" s="123"/>
      <c r="H40" s="124"/>
      <c r="I40" s="108"/>
      <c r="J40" s="108"/>
      <c r="K40" s="108"/>
      <c r="L40" s="108"/>
      <c r="M40" s="200"/>
      <c r="N40" s="216"/>
      <c r="O40" s="196"/>
      <c r="P40" s="196"/>
      <c r="Q40" s="72"/>
      <c r="R40" s="108"/>
      <c r="S40" s="72"/>
      <c r="T40" s="196"/>
      <c r="U40" s="144"/>
      <c r="V40" s="144"/>
      <c r="W40" s="144"/>
      <c r="X40" s="144"/>
      <c r="Y40" s="144"/>
      <c r="Z40" s="144"/>
      <c r="AA40" s="144"/>
      <c r="AB40" s="144"/>
      <c r="AC40" s="144"/>
      <c r="AD40" s="144"/>
      <c r="AE40" s="144"/>
      <c r="AF40" s="144"/>
    </row>
    <row r="41" spans="1:80" ht="12.75" customHeight="1" x14ac:dyDescent="0.3">
      <c r="B41" s="134" t="s">
        <v>234</v>
      </c>
      <c r="C41" s="122"/>
      <c r="D41" s="122"/>
      <c r="E41" s="122"/>
      <c r="F41" s="154"/>
      <c r="G41" s="122"/>
      <c r="H41" s="122"/>
      <c r="I41" s="122"/>
      <c r="J41" s="108"/>
      <c r="K41" s="122"/>
      <c r="L41" s="122"/>
      <c r="M41" s="199"/>
      <c r="N41" s="216"/>
      <c r="O41" s="122"/>
      <c r="P41" s="122"/>
      <c r="Q41" s="72"/>
      <c r="R41" s="122"/>
      <c r="S41" s="142" t="s">
        <v>234</v>
      </c>
      <c r="T41" s="122"/>
      <c r="U41" s="143"/>
      <c r="V41" s="143"/>
      <c r="W41" s="143"/>
      <c r="X41" s="143"/>
      <c r="Y41" s="143"/>
      <c r="Z41" s="143"/>
      <c r="AA41" s="143"/>
      <c r="AB41" s="143"/>
      <c r="AC41" s="143"/>
      <c r="AD41" s="143"/>
      <c r="AE41" s="143"/>
      <c r="AF41" s="143"/>
    </row>
    <row r="42" spans="1:80" ht="12.75" customHeight="1" x14ac:dyDescent="0.3">
      <c r="B42" s="72" t="s">
        <v>219</v>
      </c>
      <c r="C42" s="123">
        <v>0</v>
      </c>
      <c r="D42" s="124">
        <f>C42-E42</f>
        <v>0</v>
      </c>
      <c r="E42" s="108">
        <f>U42</f>
        <v>0</v>
      </c>
      <c r="F42" s="154"/>
      <c r="G42" s="123">
        <v>0</v>
      </c>
      <c r="H42" s="124">
        <f>+G42-I42</f>
        <v>0</v>
      </c>
      <c r="I42" s="108">
        <f>U42</f>
        <v>0</v>
      </c>
      <c r="J42" s="108"/>
      <c r="K42" s="108">
        <v>4873.6000000000004</v>
      </c>
      <c r="L42" s="108">
        <f>T42-K42</f>
        <v>-748.60000000000036</v>
      </c>
      <c r="M42" s="200">
        <v>1430</v>
      </c>
      <c r="N42" s="216">
        <v>4070</v>
      </c>
      <c r="O42" s="196">
        <f>M42+N42</f>
        <v>5500</v>
      </c>
      <c r="P42" s="196">
        <f>O42-R42</f>
        <v>0</v>
      </c>
      <c r="Q42" s="72"/>
      <c r="R42" s="108">
        <v>5500</v>
      </c>
      <c r="S42" s="72" t="s">
        <v>219</v>
      </c>
      <c r="T42" s="196">
        <f t="shared" ref="T42" si="43">SUM(U42:AF42)</f>
        <v>4125</v>
      </c>
      <c r="U42" s="251">
        <v>0</v>
      </c>
      <c r="V42" s="251">
        <v>0</v>
      </c>
      <c r="W42" s="251">
        <v>687.5</v>
      </c>
      <c r="X42" s="251">
        <v>0</v>
      </c>
      <c r="Y42" s="251">
        <v>0</v>
      </c>
      <c r="Z42" s="251">
        <v>687.5</v>
      </c>
      <c r="AA42" s="251">
        <v>0</v>
      </c>
      <c r="AB42" s="251">
        <v>0</v>
      </c>
      <c r="AC42" s="251">
        <v>1375</v>
      </c>
      <c r="AD42" s="251">
        <v>0</v>
      </c>
      <c r="AE42" s="251">
        <v>0</v>
      </c>
      <c r="AF42" s="251">
        <v>1375</v>
      </c>
    </row>
    <row r="43" spans="1:80" ht="12.75" customHeight="1" x14ac:dyDescent="0.3">
      <c r="B43" s="134" t="s">
        <v>237</v>
      </c>
      <c r="C43" s="122">
        <f>SUM(C42)</f>
        <v>0</v>
      </c>
      <c r="D43" s="122">
        <f>C43-E43</f>
        <v>0</v>
      </c>
      <c r="E43" s="122">
        <f>SUM(E42)</f>
        <v>0</v>
      </c>
      <c r="F43" s="154"/>
      <c r="G43" s="122">
        <f>SUM(G42)</f>
        <v>0</v>
      </c>
      <c r="H43" s="122">
        <f>+G43-I43</f>
        <v>0</v>
      </c>
      <c r="I43" s="122">
        <f>SUM(I42)</f>
        <v>0</v>
      </c>
      <c r="J43" s="108"/>
      <c r="K43" s="122">
        <f t="shared" ref="K43:P43" si="44">SUM(K42)</f>
        <v>4873.6000000000004</v>
      </c>
      <c r="L43" s="122">
        <f t="shared" si="44"/>
        <v>-748.60000000000036</v>
      </c>
      <c r="M43" s="199">
        <f t="shared" si="44"/>
        <v>1430</v>
      </c>
      <c r="N43" s="216">
        <f t="shared" si="44"/>
        <v>4070</v>
      </c>
      <c r="O43" s="122">
        <f t="shared" si="44"/>
        <v>5500</v>
      </c>
      <c r="P43" s="122">
        <f t="shared" si="44"/>
        <v>0</v>
      </c>
      <c r="Q43" s="72"/>
      <c r="R43" s="122">
        <f>SUM(R42)</f>
        <v>5500</v>
      </c>
      <c r="S43" s="142" t="s">
        <v>237</v>
      </c>
      <c r="T43" s="122">
        <f>SUM(T42)</f>
        <v>4125</v>
      </c>
      <c r="U43" s="145">
        <f t="shared" ref="U43:Y43" si="45">SUM(U42)</f>
        <v>0</v>
      </c>
      <c r="V43" s="145">
        <f t="shared" si="45"/>
        <v>0</v>
      </c>
      <c r="W43" s="145">
        <f t="shared" si="45"/>
        <v>687.5</v>
      </c>
      <c r="X43" s="145">
        <f t="shared" si="45"/>
        <v>0</v>
      </c>
      <c r="Y43" s="145">
        <f t="shared" si="45"/>
        <v>0</v>
      </c>
      <c r="Z43" s="145">
        <f t="shared" ref="Z43:AF43" si="46">SUM(Z42)</f>
        <v>687.5</v>
      </c>
      <c r="AA43" s="145">
        <f t="shared" si="46"/>
        <v>0</v>
      </c>
      <c r="AB43" s="145">
        <f t="shared" si="46"/>
        <v>0</v>
      </c>
      <c r="AC43" s="145">
        <f t="shared" si="46"/>
        <v>1375</v>
      </c>
      <c r="AD43" s="145">
        <f t="shared" si="46"/>
        <v>0</v>
      </c>
      <c r="AE43" s="145">
        <f t="shared" si="46"/>
        <v>0</v>
      </c>
      <c r="AF43" s="145">
        <f t="shared" si="46"/>
        <v>1375</v>
      </c>
    </row>
    <row r="44" spans="1:80" s="70" customFormat="1" ht="21.75" customHeight="1" x14ac:dyDescent="0.45">
      <c r="A44" s="73"/>
      <c r="B44" s="136" t="s">
        <v>8</v>
      </c>
      <c r="C44" s="128">
        <f>C35+C43+C39</f>
        <v>785</v>
      </c>
      <c r="D44" s="128">
        <f>C44-E44</f>
        <v>181</v>
      </c>
      <c r="E44" s="128">
        <f>E35+E43+E39</f>
        <v>604</v>
      </c>
      <c r="F44" s="99"/>
      <c r="G44" s="128">
        <f>G35+G43+G39</f>
        <v>785</v>
      </c>
      <c r="H44" s="128">
        <f>+G44-I44</f>
        <v>181</v>
      </c>
      <c r="I44" s="128">
        <f>I35+I43+I39</f>
        <v>604</v>
      </c>
      <c r="J44" s="108"/>
      <c r="K44" s="128">
        <f>K35+K39+K43</f>
        <v>157985.40000000002</v>
      </c>
      <c r="L44" s="128">
        <f>L35+L39+L43</f>
        <v>-18428.400000000009</v>
      </c>
      <c r="M44" s="204">
        <f>M35+M39+M43</f>
        <v>22815</v>
      </c>
      <c r="N44" s="216">
        <f>N35+N39+N43</f>
        <v>133926</v>
      </c>
      <c r="O44" s="128">
        <f>O35+O39+O43</f>
        <v>151741</v>
      </c>
      <c r="P44" s="128">
        <f>O44-R44</f>
        <v>9041</v>
      </c>
      <c r="Q44" s="73"/>
      <c r="R44" s="128">
        <f>R35+R43+R39</f>
        <v>142700</v>
      </c>
      <c r="S44" s="136" t="s">
        <v>8</v>
      </c>
      <c r="T44" s="128">
        <f>T35+T39+T43</f>
        <v>139557</v>
      </c>
      <c r="U44" s="128">
        <f>U35+U39+U43</f>
        <v>604</v>
      </c>
      <c r="V44" s="256">
        <f>V35+V43+V39</f>
        <v>2930</v>
      </c>
      <c r="W44" s="256">
        <f t="shared" ref="W44:Y44" si="47">W35+W43+W39</f>
        <v>2657.5</v>
      </c>
      <c r="X44" s="256">
        <f t="shared" si="47"/>
        <v>604</v>
      </c>
      <c r="Y44" s="256">
        <f t="shared" si="47"/>
        <v>60576</v>
      </c>
      <c r="Z44" s="256">
        <f t="shared" ref="Z44:AF44" si="48">Z35+Z43+Z39</f>
        <v>15931.5</v>
      </c>
      <c r="AA44" s="256">
        <f t="shared" si="48"/>
        <v>16571</v>
      </c>
      <c r="AB44" s="256">
        <f t="shared" si="48"/>
        <v>11274</v>
      </c>
      <c r="AC44" s="256">
        <f t="shared" si="48"/>
        <v>4821</v>
      </c>
      <c r="AD44" s="256">
        <f t="shared" si="48"/>
        <v>1104</v>
      </c>
      <c r="AE44" s="256">
        <f t="shared" si="48"/>
        <v>9272</v>
      </c>
      <c r="AF44" s="256">
        <f t="shared" si="48"/>
        <v>13212</v>
      </c>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96"/>
      <c r="BK44" s="96"/>
      <c r="BL44" s="96"/>
      <c r="BM44" s="96"/>
      <c r="BN44" s="96"/>
      <c r="BO44" s="96"/>
      <c r="BP44" s="96"/>
      <c r="BQ44" s="96"/>
      <c r="BR44" s="96"/>
      <c r="BS44" s="96"/>
      <c r="BT44" s="96"/>
      <c r="BU44" s="96"/>
      <c r="BV44" s="96"/>
      <c r="BW44" s="96"/>
      <c r="BX44" s="96"/>
      <c r="BY44" s="96"/>
      <c r="BZ44" s="96"/>
      <c r="CA44" s="96"/>
      <c r="CB44" s="96"/>
    </row>
    <row r="45" spans="1:80" s="70" customFormat="1" ht="10.5" customHeight="1" x14ac:dyDescent="0.45">
      <c r="A45" s="73"/>
      <c r="B45" s="90"/>
      <c r="C45" s="97"/>
      <c r="D45" s="97"/>
      <c r="E45" s="97"/>
      <c r="F45" s="97"/>
      <c r="G45" s="97"/>
      <c r="H45" s="97"/>
      <c r="I45" s="97"/>
      <c r="J45" s="106"/>
      <c r="K45" s="97"/>
      <c r="L45" s="97"/>
      <c r="M45" s="201"/>
      <c r="N45" s="217"/>
      <c r="O45" s="97"/>
      <c r="P45" s="97"/>
      <c r="Q45" s="73"/>
      <c r="R45" s="97"/>
      <c r="S45" s="90"/>
      <c r="T45" s="97"/>
      <c r="U45" s="76"/>
      <c r="V45" s="76"/>
      <c r="W45" s="76"/>
      <c r="X45" s="76"/>
      <c r="Y45" s="76"/>
      <c r="Z45" s="76"/>
      <c r="AA45" s="76"/>
      <c r="AB45" s="76"/>
      <c r="AC45" s="76"/>
      <c r="AD45" s="76"/>
      <c r="AE45" s="76"/>
      <c r="AF45" s="7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96"/>
      <c r="BG45" s="96"/>
      <c r="BH45" s="96"/>
      <c r="BI45" s="96"/>
      <c r="BJ45" s="96"/>
      <c r="BK45" s="96"/>
      <c r="BL45" s="96"/>
      <c r="BM45" s="96"/>
      <c r="BN45" s="96"/>
      <c r="BO45" s="96"/>
      <c r="BP45" s="96"/>
      <c r="BQ45" s="96"/>
      <c r="BR45" s="96"/>
      <c r="BS45" s="96"/>
      <c r="BT45" s="96"/>
      <c r="BU45" s="96"/>
      <c r="BV45" s="96"/>
      <c r="BW45" s="96"/>
      <c r="BX45" s="96"/>
      <c r="BY45" s="96"/>
      <c r="BZ45" s="96"/>
      <c r="CA45" s="96"/>
      <c r="CB45" s="96"/>
    </row>
    <row r="46" spans="1:80" s="70" customFormat="1" ht="21.75" customHeight="1" x14ac:dyDescent="0.45">
      <c r="A46" s="73"/>
      <c r="B46" s="136" t="s">
        <v>35</v>
      </c>
      <c r="C46" s="128"/>
      <c r="D46" s="128"/>
      <c r="E46" s="128"/>
      <c r="F46" s="99"/>
      <c r="G46" s="128"/>
      <c r="H46" s="128"/>
      <c r="I46" s="128"/>
      <c r="J46" s="108"/>
      <c r="K46" s="128"/>
      <c r="L46" s="128"/>
      <c r="M46" s="204"/>
      <c r="N46" s="216"/>
      <c r="O46" s="128"/>
      <c r="P46" s="128"/>
      <c r="Q46" s="73"/>
      <c r="R46" s="128"/>
      <c r="S46" s="136" t="s">
        <v>35</v>
      </c>
      <c r="T46" s="128"/>
      <c r="U46" s="149"/>
      <c r="V46" s="149"/>
      <c r="W46" s="149"/>
      <c r="X46" s="149"/>
      <c r="Y46" s="149"/>
      <c r="Z46" s="149"/>
      <c r="AA46" s="149"/>
      <c r="AB46" s="149"/>
      <c r="AC46" s="149"/>
      <c r="AD46" s="149"/>
      <c r="AE46" s="149"/>
      <c r="AF46" s="149"/>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6"/>
      <c r="BQ46" s="96"/>
      <c r="BR46" s="96"/>
      <c r="BS46" s="96"/>
      <c r="BT46" s="96"/>
      <c r="BU46" s="96"/>
      <c r="BV46" s="96"/>
      <c r="BW46" s="96"/>
      <c r="BX46" s="96"/>
      <c r="BY46" s="96"/>
      <c r="BZ46" s="96"/>
      <c r="CA46" s="96"/>
      <c r="CB46" s="96"/>
    </row>
    <row r="47" spans="1:80" ht="12.75" customHeight="1" x14ac:dyDescent="0.35">
      <c r="B47" s="138" t="s">
        <v>238</v>
      </c>
      <c r="C47" s="130"/>
      <c r="D47" s="122"/>
      <c r="E47" s="131"/>
      <c r="F47" s="99"/>
      <c r="G47" s="130"/>
      <c r="H47" s="122"/>
      <c r="I47" s="131"/>
      <c r="J47" s="126"/>
      <c r="K47" s="131"/>
      <c r="L47" s="131"/>
      <c r="M47" s="205"/>
      <c r="N47" s="218"/>
      <c r="O47" s="131"/>
      <c r="P47" s="131"/>
      <c r="Q47" s="72"/>
      <c r="R47" s="131"/>
      <c r="S47" s="134" t="s">
        <v>238</v>
      </c>
      <c r="T47" s="131"/>
      <c r="U47" s="150"/>
      <c r="V47" s="150"/>
      <c r="W47" s="150"/>
      <c r="X47" s="150"/>
      <c r="Y47" s="150"/>
      <c r="Z47" s="150"/>
      <c r="AA47" s="150"/>
      <c r="AB47" s="150"/>
      <c r="AC47" s="150"/>
      <c r="AD47" s="150"/>
      <c r="AE47" s="150"/>
      <c r="AF47" s="150"/>
    </row>
    <row r="48" spans="1:80" ht="12.75" customHeight="1" x14ac:dyDescent="0.3">
      <c r="B48" s="71" t="s">
        <v>239</v>
      </c>
      <c r="C48" s="123"/>
      <c r="D48" s="124"/>
      <c r="E48" s="108"/>
      <c r="F48" s="99"/>
      <c r="G48" s="123"/>
      <c r="H48" s="124"/>
      <c r="I48" s="108"/>
      <c r="J48" s="108"/>
      <c r="K48" s="108"/>
      <c r="L48" s="108"/>
      <c r="M48" s="200"/>
      <c r="N48" s="216"/>
      <c r="O48" s="196"/>
      <c r="P48" s="196"/>
      <c r="Q48" s="72"/>
      <c r="R48" s="108"/>
      <c r="S48" s="71" t="s">
        <v>239</v>
      </c>
      <c r="T48" s="196"/>
      <c r="U48" s="146"/>
      <c r="V48" s="146"/>
      <c r="W48" s="146"/>
      <c r="X48" s="146"/>
      <c r="Y48" s="146"/>
      <c r="Z48" s="146"/>
      <c r="AA48" s="146"/>
      <c r="AB48" s="146"/>
      <c r="AC48" s="146"/>
      <c r="AD48" s="146"/>
      <c r="AE48" s="146"/>
      <c r="AF48" s="146"/>
    </row>
    <row r="49" spans="2:32" ht="12.75" customHeight="1" x14ac:dyDescent="0.3">
      <c r="B49" s="91" t="s">
        <v>172</v>
      </c>
      <c r="C49" s="123">
        <f>-'TB (2) -Oct'!C67</f>
        <v>-5400</v>
      </c>
      <c r="D49" s="124">
        <f>C49-E49</f>
        <v>200</v>
      </c>
      <c r="E49" s="108">
        <f t="shared" ref="E49:E51" si="49">U49</f>
        <v>-5600</v>
      </c>
      <c r="F49" s="154"/>
      <c r="G49" s="123">
        <f>-TB!C67</f>
        <v>-5400</v>
      </c>
      <c r="H49" s="124">
        <f>+G49-I49</f>
        <v>200</v>
      </c>
      <c r="I49" s="108">
        <f t="shared" ref="I49:I51" si="50">U49</f>
        <v>-5600</v>
      </c>
      <c r="J49" s="108"/>
      <c r="K49" s="108">
        <v>-52656.86</v>
      </c>
      <c r="L49" s="108">
        <f t="shared" ref="L49:L51" si="51">T49-K49</f>
        <v>-26126.14</v>
      </c>
      <c r="M49" s="200">
        <v>-28715</v>
      </c>
      <c r="N49" s="216">
        <f>-53200+5600</f>
        <v>-47600</v>
      </c>
      <c r="O49" s="196">
        <f t="shared" ref="O49:O56" si="52">M49+N49</f>
        <v>-76315</v>
      </c>
      <c r="P49" s="196">
        <f>O49-R49</f>
        <v>8525</v>
      </c>
      <c r="Q49" s="72"/>
      <c r="R49" s="108">
        <v>-84840</v>
      </c>
      <c r="S49" s="91" t="s">
        <v>172</v>
      </c>
      <c r="T49" s="196">
        <f t="shared" ref="T49:T51" si="53">SUM(U49:AF49)</f>
        <v>-78783</v>
      </c>
      <c r="U49" s="251">
        <v>-5600</v>
      </c>
      <c r="V49" s="251">
        <v>-5600</v>
      </c>
      <c r="W49" s="251">
        <v>-5600</v>
      </c>
      <c r="X49" s="251">
        <v>-6887</v>
      </c>
      <c r="Y49" s="251">
        <v>-6887</v>
      </c>
      <c r="Z49" s="251">
        <v>-6887</v>
      </c>
      <c r="AA49" s="251">
        <v>-6887</v>
      </c>
      <c r="AB49" s="251">
        <v>-6887</v>
      </c>
      <c r="AC49" s="251">
        <v>-6887</v>
      </c>
      <c r="AD49" s="251">
        <v>-6887</v>
      </c>
      <c r="AE49" s="251">
        <v>-6887</v>
      </c>
      <c r="AF49" s="251">
        <v>-6887</v>
      </c>
    </row>
    <row r="50" spans="2:32" ht="12.75" customHeight="1" x14ac:dyDescent="0.3">
      <c r="B50" s="72" t="s">
        <v>173</v>
      </c>
      <c r="C50" s="123">
        <f>-'TB (2) -Oct'!C72</f>
        <v>-95</v>
      </c>
      <c r="D50" s="124">
        <f>C50-E50</f>
        <v>105</v>
      </c>
      <c r="E50" s="108">
        <f t="shared" si="49"/>
        <v>-200</v>
      </c>
      <c r="F50" s="154"/>
      <c r="G50" s="123">
        <f>-TB!C72</f>
        <v>-95</v>
      </c>
      <c r="H50" s="124">
        <f>+G50-I50</f>
        <v>105</v>
      </c>
      <c r="I50" s="108">
        <f t="shared" si="50"/>
        <v>-200</v>
      </c>
      <c r="J50" s="108"/>
      <c r="K50" s="108">
        <v>-7261.94</v>
      </c>
      <c r="L50" s="108">
        <f t="shared" si="51"/>
        <v>-4078.0600000000004</v>
      </c>
      <c r="M50" s="200">
        <v>-5333</v>
      </c>
      <c r="N50" s="216">
        <v>-11667</v>
      </c>
      <c r="O50" s="196">
        <f t="shared" si="52"/>
        <v>-17000</v>
      </c>
      <c r="P50" s="196">
        <f>O50-R50</f>
        <v>0</v>
      </c>
      <c r="Q50" s="72"/>
      <c r="R50" s="108">
        <v>-17000</v>
      </c>
      <c r="S50" s="72" t="s">
        <v>173</v>
      </c>
      <c r="T50" s="196">
        <f t="shared" si="53"/>
        <v>-11340</v>
      </c>
      <c r="U50" s="251">
        <v>-200</v>
      </c>
      <c r="V50" s="251">
        <v>-200</v>
      </c>
      <c r="W50" s="251">
        <v>-200</v>
      </c>
      <c r="X50" s="251">
        <v>-200</v>
      </c>
      <c r="Y50" s="251">
        <v>-200</v>
      </c>
      <c r="Z50" s="251">
        <v>-1500</v>
      </c>
      <c r="AA50" s="251">
        <v>-1000</v>
      </c>
      <c r="AB50" s="251">
        <v>-1840</v>
      </c>
      <c r="AC50" s="251">
        <v>-3000</v>
      </c>
      <c r="AD50" s="251">
        <v>-1000</v>
      </c>
      <c r="AE50" s="251">
        <v>-1000</v>
      </c>
      <c r="AF50" s="251">
        <v>-1000</v>
      </c>
    </row>
    <row r="51" spans="2:32" ht="12.75" customHeight="1" x14ac:dyDescent="0.3">
      <c r="B51" s="72" t="s">
        <v>3</v>
      </c>
      <c r="C51" s="123">
        <v>0</v>
      </c>
      <c r="D51" s="124">
        <f>C51-E51</f>
        <v>200</v>
      </c>
      <c r="E51" s="108">
        <f t="shared" si="49"/>
        <v>-200</v>
      </c>
      <c r="F51" s="154"/>
      <c r="G51" s="123">
        <f>-TB!D77</f>
        <v>0</v>
      </c>
      <c r="H51" s="124">
        <f>+G51-I51</f>
        <v>200</v>
      </c>
      <c r="I51" s="108">
        <f t="shared" si="50"/>
        <v>-200</v>
      </c>
      <c r="J51" s="108"/>
      <c r="K51" s="108">
        <v>-3527.8</v>
      </c>
      <c r="L51" s="108">
        <f t="shared" si="51"/>
        <v>-3972.2</v>
      </c>
      <c r="M51" s="200">
        <v>-45</v>
      </c>
      <c r="N51" s="216">
        <v>-8555</v>
      </c>
      <c r="O51" s="196">
        <f t="shared" si="52"/>
        <v>-8600</v>
      </c>
      <c r="P51" s="196">
        <f>O51-R51</f>
        <v>-3600</v>
      </c>
      <c r="Q51" s="72"/>
      <c r="R51" s="108">
        <v>-5000</v>
      </c>
      <c r="S51" s="72" t="s">
        <v>3</v>
      </c>
      <c r="T51" s="196">
        <f t="shared" si="53"/>
        <v>-7500</v>
      </c>
      <c r="U51" s="251">
        <v>-200</v>
      </c>
      <c r="V51" s="251">
        <v>-200</v>
      </c>
      <c r="W51" s="251">
        <v>-800</v>
      </c>
      <c r="X51" s="251">
        <v>-200</v>
      </c>
      <c r="Y51" s="251">
        <v>-200</v>
      </c>
      <c r="Z51" s="251">
        <v>-2100</v>
      </c>
      <c r="AA51" s="251">
        <v>-200</v>
      </c>
      <c r="AB51" s="251">
        <v>-200</v>
      </c>
      <c r="AC51" s="251">
        <v>-1500</v>
      </c>
      <c r="AD51" s="251">
        <v>-200</v>
      </c>
      <c r="AE51" s="251">
        <v>-200</v>
      </c>
      <c r="AF51" s="251">
        <v>-1500</v>
      </c>
    </row>
    <row r="52" spans="2:32" ht="12" customHeight="1" x14ac:dyDescent="0.3">
      <c r="B52" s="71"/>
      <c r="C52" s="123"/>
      <c r="D52" s="124"/>
      <c r="E52" s="108"/>
      <c r="F52" s="154"/>
      <c r="G52" s="123"/>
      <c r="H52" s="124"/>
      <c r="I52" s="108"/>
      <c r="J52" s="108"/>
      <c r="K52" s="108"/>
      <c r="L52" s="108"/>
      <c r="M52" s="200"/>
      <c r="N52" s="216"/>
      <c r="O52" s="196"/>
      <c r="P52" s="196"/>
      <c r="Q52" s="72"/>
      <c r="R52" s="108"/>
      <c r="S52" s="72"/>
      <c r="T52" s="196"/>
      <c r="U52" s="253"/>
      <c r="V52" s="253"/>
      <c r="W52" s="253"/>
      <c r="X52" s="253"/>
      <c r="Y52" s="253"/>
      <c r="Z52" s="253"/>
      <c r="AA52" s="253"/>
      <c r="AB52" s="253"/>
      <c r="AC52" s="253"/>
      <c r="AD52" s="253"/>
      <c r="AE52" s="253"/>
      <c r="AF52" s="253"/>
    </row>
    <row r="53" spans="2:32" ht="12.75" customHeight="1" x14ac:dyDescent="0.3">
      <c r="B53" s="71" t="s">
        <v>240</v>
      </c>
      <c r="C53" s="123"/>
      <c r="D53" s="124"/>
      <c r="E53" s="108"/>
      <c r="F53" s="154"/>
      <c r="G53" s="123"/>
      <c r="H53" s="124"/>
      <c r="I53" s="108"/>
      <c r="J53" s="108"/>
      <c r="K53" s="108"/>
      <c r="L53" s="108"/>
      <c r="M53" s="200"/>
      <c r="N53" s="216"/>
      <c r="O53" s="196"/>
      <c r="P53" s="196"/>
      <c r="Q53" s="72"/>
      <c r="R53" s="108"/>
      <c r="S53" s="71" t="s">
        <v>240</v>
      </c>
      <c r="T53" s="196"/>
      <c r="U53" s="253"/>
      <c r="V53" s="253"/>
      <c r="W53" s="253"/>
      <c r="X53" s="253"/>
      <c r="Y53" s="253"/>
      <c r="Z53" s="253"/>
      <c r="AA53" s="253"/>
      <c r="AB53" s="253"/>
      <c r="AC53" s="253"/>
      <c r="AD53" s="253"/>
      <c r="AE53" s="253"/>
      <c r="AF53" s="253"/>
    </row>
    <row r="54" spans="2:32" ht="12.75" customHeight="1" x14ac:dyDescent="0.3">
      <c r="B54" s="72" t="s">
        <v>460</v>
      </c>
      <c r="C54" s="123">
        <v>0</v>
      </c>
      <c r="D54" s="124">
        <f>C54-E54</f>
        <v>500</v>
      </c>
      <c r="E54" s="108">
        <f t="shared" ref="E54:E56" si="54">U54</f>
        <v>-500</v>
      </c>
      <c r="F54" s="154"/>
      <c r="G54" s="123">
        <f>-TB!D78</f>
        <v>0</v>
      </c>
      <c r="H54" s="124">
        <f>+G54-I54</f>
        <v>500</v>
      </c>
      <c r="I54" s="108">
        <f t="shared" ref="I54:I56" si="55">U54</f>
        <v>-500</v>
      </c>
      <c r="J54" s="108"/>
      <c r="K54" s="108">
        <v>-11518.38</v>
      </c>
      <c r="L54" s="108">
        <f t="shared" ref="L54:L56" si="56">T54-K54</f>
        <v>4018.3799999999992</v>
      </c>
      <c r="M54" s="200">
        <v>-7897</v>
      </c>
      <c r="N54" s="216">
        <v>-14478</v>
      </c>
      <c r="O54" s="196">
        <f t="shared" si="52"/>
        <v>-22375</v>
      </c>
      <c r="P54" s="196">
        <f>O54-R54</f>
        <v>-3000</v>
      </c>
      <c r="Q54" s="72"/>
      <c r="R54" s="108">
        <v>-19375</v>
      </c>
      <c r="S54" s="72" t="s">
        <v>460</v>
      </c>
      <c r="T54" s="196">
        <f t="shared" ref="T54:T56" si="57">SUM(U54:AF54)</f>
        <v>-7500</v>
      </c>
      <c r="U54" s="251">
        <v>-500</v>
      </c>
      <c r="V54" s="251">
        <v>-500</v>
      </c>
      <c r="W54" s="251">
        <v>0</v>
      </c>
      <c r="X54" s="251">
        <v>-500</v>
      </c>
      <c r="Y54" s="251">
        <v>-2500</v>
      </c>
      <c r="Z54" s="251">
        <v>-500</v>
      </c>
      <c r="AA54" s="251">
        <v>0</v>
      </c>
      <c r="AB54" s="251">
        <v>-500</v>
      </c>
      <c r="AC54" s="251">
        <v>0</v>
      </c>
      <c r="AD54" s="251">
        <v>-500</v>
      </c>
      <c r="AE54" s="251">
        <v>0</v>
      </c>
      <c r="AF54" s="251">
        <v>-2000</v>
      </c>
    </row>
    <row r="55" spans="2:32" ht="12.75" customHeight="1" x14ac:dyDescent="0.3">
      <c r="B55" s="72" t="s">
        <v>156</v>
      </c>
      <c r="C55" s="123">
        <v>0</v>
      </c>
      <c r="D55" s="124">
        <f>C55-E55</f>
        <v>0</v>
      </c>
      <c r="E55" s="108">
        <f t="shared" si="54"/>
        <v>0</v>
      </c>
      <c r="F55" s="154"/>
      <c r="G55" s="123">
        <v>0</v>
      </c>
      <c r="H55" s="124">
        <f>+G55-I55</f>
        <v>0</v>
      </c>
      <c r="I55" s="108">
        <f t="shared" si="55"/>
        <v>0</v>
      </c>
      <c r="J55" s="108"/>
      <c r="K55" s="108">
        <v>-381.12</v>
      </c>
      <c r="L55" s="108">
        <f t="shared" si="56"/>
        <v>381.12</v>
      </c>
      <c r="M55" s="200">
        <v>0</v>
      </c>
      <c r="N55" s="216">
        <v>-600</v>
      </c>
      <c r="O55" s="196">
        <f t="shared" si="52"/>
        <v>-600</v>
      </c>
      <c r="P55" s="196">
        <f>O55-R55</f>
        <v>0</v>
      </c>
      <c r="Q55" s="72"/>
      <c r="R55" s="108">
        <v>-600</v>
      </c>
      <c r="S55" s="72" t="s">
        <v>156</v>
      </c>
      <c r="T55" s="196">
        <f t="shared" si="57"/>
        <v>0</v>
      </c>
      <c r="U55" s="253">
        <v>0</v>
      </c>
      <c r="V55" s="253">
        <v>0</v>
      </c>
      <c r="W55" s="253">
        <v>0</v>
      </c>
      <c r="X55" s="253">
        <v>0</v>
      </c>
      <c r="Y55" s="253">
        <v>0</v>
      </c>
      <c r="Z55" s="253">
        <v>0</v>
      </c>
      <c r="AA55" s="253">
        <v>0</v>
      </c>
      <c r="AB55" s="253">
        <v>0</v>
      </c>
      <c r="AC55" s="253">
        <v>0</v>
      </c>
      <c r="AD55" s="253">
        <v>0</v>
      </c>
      <c r="AE55" s="253">
        <v>0</v>
      </c>
      <c r="AF55" s="253">
        <v>0</v>
      </c>
    </row>
    <row r="56" spans="2:32" ht="12.75" customHeight="1" x14ac:dyDescent="0.3">
      <c r="B56" s="72" t="s">
        <v>461</v>
      </c>
      <c r="C56" s="123">
        <f>-'TB (2) -Oct'!C121</f>
        <v>-375</v>
      </c>
      <c r="D56" s="124">
        <f>C56-E56</f>
        <v>0</v>
      </c>
      <c r="E56" s="108">
        <f t="shared" si="54"/>
        <v>-375</v>
      </c>
      <c r="F56" s="154"/>
      <c r="G56" s="123">
        <f>-TB!C121</f>
        <v>-375</v>
      </c>
      <c r="H56" s="124">
        <f>+G56-I56</f>
        <v>0</v>
      </c>
      <c r="I56" s="108">
        <f t="shared" si="55"/>
        <v>-375</v>
      </c>
      <c r="J56" s="108"/>
      <c r="K56" s="108">
        <v>-4500</v>
      </c>
      <c r="L56" s="108">
        <f t="shared" si="56"/>
        <v>0</v>
      </c>
      <c r="M56" s="200">
        <v>-1500</v>
      </c>
      <c r="N56" s="216">
        <v>-3000</v>
      </c>
      <c r="O56" s="196">
        <f t="shared" si="52"/>
        <v>-4500</v>
      </c>
      <c r="P56" s="196">
        <f>O56-R56</f>
        <v>0</v>
      </c>
      <c r="Q56" s="72"/>
      <c r="R56" s="108">
        <v>-4500</v>
      </c>
      <c r="S56" s="72" t="s">
        <v>461</v>
      </c>
      <c r="T56" s="196">
        <f t="shared" si="57"/>
        <v>-4500</v>
      </c>
      <c r="U56" s="251">
        <v>-375</v>
      </c>
      <c r="V56" s="251">
        <v>-375</v>
      </c>
      <c r="W56" s="251">
        <v>-375</v>
      </c>
      <c r="X56" s="251">
        <v>-375</v>
      </c>
      <c r="Y56" s="251">
        <v>-375</v>
      </c>
      <c r="Z56" s="251">
        <v>-375</v>
      </c>
      <c r="AA56" s="251">
        <v>-375</v>
      </c>
      <c r="AB56" s="251">
        <v>-375</v>
      </c>
      <c r="AC56" s="251">
        <v>-375</v>
      </c>
      <c r="AD56" s="251">
        <v>-375</v>
      </c>
      <c r="AE56" s="251">
        <v>-375</v>
      </c>
      <c r="AF56" s="251">
        <v>-375</v>
      </c>
    </row>
    <row r="57" spans="2:32" ht="12.75" customHeight="1" x14ac:dyDescent="0.35">
      <c r="B57" s="138" t="s">
        <v>257</v>
      </c>
      <c r="C57" s="130">
        <f>SUM(C49:C56)</f>
        <v>-5870</v>
      </c>
      <c r="D57" s="122">
        <f>C57-E57</f>
        <v>1005</v>
      </c>
      <c r="E57" s="130">
        <f>SUM(E49:E56)</f>
        <v>-6875</v>
      </c>
      <c r="F57" s="155"/>
      <c r="G57" s="130">
        <f>SUM(G49:G56)</f>
        <v>-5870</v>
      </c>
      <c r="H57" s="122">
        <f>+G57-I57</f>
        <v>1005</v>
      </c>
      <c r="I57" s="130">
        <f>SUM(I49:I56)</f>
        <v>-6875</v>
      </c>
      <c r="J57" s="109"/>
      <c r="K57" s="130">
        <f t="shared" ref="K57:P57" si="58">SUM(K49:K56)</f>
        <v>-79846.100000000006</v>
      </c>
      <c r="L57" s="122">
        <f t="shared" si="58"/>
        <v>-29776.900000000005</v>
      </c>
      <c r="M57" s="205">
        <f t="shared" si="58"/>
        <v>-43490</v>
      </c>
      <c r="N57" s="219">
        <f t="shared" si="58"/>
        <v>-85900</v>
      </c>
      <c r="O57" s="130">
        <f t="shared" si="58"/>
        <v>-129390</v>
      </c>
      <c r="P57" s="130">
        <f t="shared" si="58"/>
        <v>1925</v>
      </c>
      <c r="Q57" s="72"/>
      <c r="R57" s="130">
        <f>SUM(R49:R56)</f>
        <v>-131315</v>
      </c>
      <c r="S57" s="134" t="s">
        <v>238</v>
      </c>
      <c r="T57" s="130">
        <f t="shared" ref="T57" si="59">SUM(T49:T56)</f>
        <v>-109623</v>
      </c>
      <c r="U57" s="151">
        <f t="shared" ref="U57:AF57" si="60">SUM(U49:U56)</f>
        <v>-6875</v>
      </c>
      <c r="V57" s="151">
        <f t="shared" si="60"/>
        <v>-6875</v>
      </c>
      <c r="W57" s="151">
        <f t="shared" si="60"/>
        <v>-6975</v>
      </c>
      <c r="X57" s="151">
        <f t="shared" si="60"/>
        <v>-8162</v>
      </c>
      <c r="Y57" s="151">
        <f t="shared" si="60"/>
        <v>-10162</v>
      </c>
      <c r="Z57" s="151">
        <f t="shared" si="60"/>
        <v>-11362</v>
      </c>
      <c r="AA57" s="151">
        <f t="shared" si="60"/>
        <v>-8462</v>
      </c>
      <c r="AB57" s="151">
        <f t="shared" si="60"/>
        <v>-9802</v>
      </c>
      <c r="AC57" s="151">
        <f t="shared" si="60"/>
        <v>-11762</v>
      </c>
      <c r="AD57" s="151">
        <f t="shared" si="60"/>
        <v>-8962</v>
      </c>
      <c r="AE57" s="151">
        <f t="shared" si="60"/>
        <v>-8462</v>
      </c>
      <c r="AF57" s="151">
        <f t="shared" si="60"/>
        <v>-11762</v>
      </c>
    </row>
    <row r="58" spans="2:32" ht="12.75" customHeight="1" x14ac:dyDescent="0.3">
      <c r="B58" s="72"/>
      <c r="C58" s="123"/>
      <c r="D58" s="124"/>
      <c r="E58" s="108"/>
      <c r="F58" s="99"/>
      <c r="G58" s="123"/>
      <c r="H58" s="124"/>
      <c r="I58" s="108"/>
      <c r="J58" s="108"/>
      <c r="K58" s="108"/>
      <c r="L58" s="108"/>
      <c r="M58" s="200"/>
      <c r="N58" s="216"/>
      <c r="O58" s="196"/>
      <c r="P58" s="196"/>
      <c r="Q58" s="72"/>
      <c r="R58" s="108"/>
      <c r="S58" s="72"/>
      <c r="T58" s="196"/>
      <c r="U58" s="146"/>
      <c r="V58" s="146"/>
      <c r="W58" s="146"/>
      <c r="X58" s="146"/>
      <c r="Y58" s="146"/>
      <c r="Z58" s="146"/>
      <c r="AA58" s="146"/>
      <c r="AB58" s="146"/>
      <c r="AC58" s="146"/>
      <c r="AD58" s="146"/>
      <c r="AE58" s="146"/>
      <c r="AF58" s="146"/>
    </row>
    <row r="59" spans="2:32" ht="12.75" customHeight="1" x14ac:dyDescent="0.35">
      <c r="B59" s="138" t="s">
        <v>233</v>
      </c>
      <c r="C59" s="130"/>
      <c r="D59" s="122"/>
      <c r="E59" s="131"/>
      <c r="F59" s="99"/>
      <c r="G59" s="130"/>
      <c r="H59" s="122"/>
      <c r="I59" s="131"/>
      <c r="J59" s="126"/>
      <c r="K59" s="131"/>
      <c r="L59" s="131"/>
      <c r="M59" s="205"/>
      <c r="N59" s="218"/>
      <c r="O59" s="131"/>
      <c r="P59" s="131"/>
      <c r="Q59" s="72"/>
      <c r="R59" s="131"/>
      <c r="S59" s="134" t="s">
        <v>233</v>
      </c>
      <c r="T59" s="131"/>
      <c r="U59" s="150"/>
      <c r="V59" s="150"/>
      <c r="W59" s="150"/>
      <c r="X59" s="150"/>
      <c r="Y59" s="150"/>
      <c r="Z59" s="150"/>
      <c r="AA59" s="150"/>
      <c r="AB59" s="150"/>
      <c r="AC59" s="150"/>
      <c r="AD59" s="150"/>
      <c r="AE59" s="150"/>
      <c r="AF59" s="150"/>
    </row>
    <row r="60" spans="2:32" ht="12.75" customHeight="1" x14ac:dyDescent="0.3">
      <c r="B60" s="72" t="s">
        <v>233</v>
      </c>
      <c r="C60" s="123">
        <f>'TB (2) -Oct'!C114+'TB (2) -Oct'!C115+'TB (2) -Oct'!C116+'TB (2) -Oct'!C117+'TB (2) -Oct'!C118+'TB (2) -Oct'!C119+'TB (2) -Oct'!C120</f>
        <v>0</v>
      </c>
      <c r="D60" s="124">
        <f>C60-E60</f>
        <v>0</v>
      </c>
      <c r="E60" s="108">
        <f>U60</f>
        <v>0</v>
      </c>
      <c r="F60" s="154"/>
      <c r="G60" s="123">
        <f>TB!C114+TB!C115+TB!C116+TB!C117+TB!C118+TB!C119+TB!C120</f>
        <v>0</v>
      </c>
      <c r="H60" s="124">
        <f>+G60-I60</f>
        <v>0</v>
      </c>
      <c r="I60" s="108">
        <f>U60</f>
        <v>0</v>
      </c>
      <c r="J60" s="108"/>
      <c r="K60" s="108">
        <v>0</v>
      </c>
      <c r="L60" s="108">
        <f>T60-K60</f>
        <v>-27000</v>
      </c>
      <c r="M60" s="200">
        <v>0</v>
      </c>
      <c r="N60" s="216">
        <v>0</v>
      </c>
      <c r="O60" s="196">
        <v>0</v>
      </c>
      <c r="P60" s="196">
        <f>O60-R60</f>
        <v>0</v>
      </c>
      <c r="Q60" s="72"/>
      <c r="R60" s="108">
        <v>0</v>
      </c>
      <c r="S60" s="72" t="s">
        <v>37</v>
      </c>
      <c r="T60" s="196">
        <f t="shared" ref="T60" si="61">SUM(U60:AF60)</f>
        <v>-27000</v>
      </c>
      <c r="U60" s="144">
        <v>0</v>
      </c>
      <c r="V60" s="144">
        <v>0</v>
      </c>
      <c r="W60" s="144">
        <v>0</v>
      </c>
      <c r="X60" s="144">
        <v>0</v>
      </c>
      <c r="Y60" s="144">
        <v>0</v>
      </c>
      <c r="Z60" s="144">
        <v>0</v>
      </c>
      <c r="AA60" s="144">
        <v>0</v>
      </c>
      <c r="AB60" s="144">
        <v>0</v>
      </c>
      <c r="AC60" s="144">
        <v>-27000</v>
      </c>
      <c r="AD60" s="144">
        <v>0</v>
      </c>
      <c r="AE60" s="144">
        <v>0</v>
      </c>
      <c r="AF60" s="144">
        <v>0</v>
      </c>
    </row>
    <row r="61" spans="2:32" ht="12.75" customHeight="1" x14ac:dyDescent="0.35">
      <c r="B61" s="138" t="s">
        <v>236</v>
      </c>
      <c r="C61" s="131">
        <f>SUM(C59:C60)</f>
        <v>0</v>
      </c>
      <c r="D61" s="122">
        <f>C61-E61</f>
        <v>0</v>
      </c>
      <c r="E61" s="131">
        <f>SUM(E60)</f>
        <v>0</v>
      </c>
      <c r="F61" s="155"/>
      <c r="G61" s="131">
        <f>SUM(G60)</f>
        <v>0</v>
      </c>
      <c r="H61" s="122">
        <f>+G61-I61</f>
        <v>0</v>
      </c>
      <c r="I61" s="131">
        <f>SUM(I59:I60)</f>
        <v>0</v>
      </c>
      <c r="J61" s="126"/>
      <c r="K61" s="131">
        <f t="shared" ref="K61:P61" si="62">SUM(K60)</f>
        <v>0</v>
      </c>
      <c r="L61" s="122">
        <f t="shared" si="62"/>
        <v>-27000</v>
      </c>
      <c r="M61" s="206">
        <f t="shared" si="62"/>
        <v>0</v>
      </c>
      <c r="N61" s="218">
        <f t="shared" si="62"/>
        <v>0</v>
      </c>
      <c r="O61" s="131">
        <f t="shared" si="62"/>
        <v>0</v>
      </c>
      <c r="P61" s="131">
        <f t="shared" si="62"/>
        <v>0</v>
      </c>
      <c r="Q61" s="72"/>
      <c r="R61" s="131">
        <f>SUM(R60)</f>
        <v>0</v>
      </c>
      <c r="S61" s="134" t="s">
        <v>236</v>
      </c>
      <c r="T61" s="131">
        <f>SUM(T60)</f>
        <v>-27000</v>
      </c>
      <c r="U61" s="151">
        <f t="shared" ref="U61:Y61" si="63">SUM(U59:U60)</f>
        <v>0</v>
      </c>
      <c r="V61" s="151">
        <f t="shared" si="63"/>
        <v>0</v>
      </c>
      <c r="W61" s="151">
        <f t="shared" si="63"/>
        <v>0</v>
      </c>
      <c r="X61" s="151">
        <f t="shared" si="63"/>
        <v>0</v>
      </c>
      <c r="Y61" s="151">
        <f t="shared" si="63"/>
        <v>0</v>
      </c>
      <c r="Z61" s="151">
        <f t="shared" ref="Z61:AF61" si="64">SUM(Z59:Z60)</f>
        <v>0</v>
      </c>
      <c r="AA61" s="151">
        <f t="shared" si="64"/>
        <v>0</v>
      </c>
      <c r="AB61" s="151">
        <f t="shared" si="64"/>
        <v>0</v>
      </c>
      <c r="AC61" s="151">
        <f t="shared" si="64"/>
        <v>-27000</v>
      </c>
      <c r="AD61" s="151">
        <f t="shared" si="64"/>
        <v>0</v>
      </c>
      <c r="AE61" s="151">
        <f t="shared" si="64"/>
        <v>0</v>
      </c>
      <c r="AF61" s="151">
        <f t="shared" si="64"/>
        <v>0</v>
      </c>
    </row>
    <row r="62" spans="2:32" ht="12.75" customHeight="1" x14ac:dyDescent="0.3">
      <c r="B62" s="72"/>
      <c r="C62" s="123"/>
      <c r="D62" s="124"/>
      <c r="E62" s="108"/>
      <c r="F62" s="99"/>
      <c r="G62" s="123"/>
      <c r="H62" s="124"/>
      <c r="I62" s="108"/>
      <c r="J62" s="108"/>
      <c r="K62" s="108"/>
      <c r="L62" s="108"/>
      <c r="M62" s="200"/>
      <c r="N62" s="216"/>
      <c r="O62" s="196"/>
      <c r="P62" s="196"/>
      <c r="Q62" s="72"/>
      <c r="R62" s="108"/>
      <c r="S62" s="72"/>
      <c r="T62" s="196"/>
      <c r="U62" s="146"/>
      <c r="V62" s="146"/>
      <c r="W62" s="146"/>
      <c r="X62" s="146"/>
      <c r="Y62" s="146"/>
      <c r="Z62" s="146"/>
      <c r="AA62" s="146"/>
      <c r="AB62" s="146"/>
      <c r="AC62" s="146"/>
      <c r="AD62" s="146"/>
      <c r="AE62" s="146"/>
      <c r="AF62" s="146"/>
    </row>
    <row r="63" spans="2:32" ht="12.75" customHeight="1" x14ac:dyDescent="0.35">
      <c r="B63" s="138" t="s">
        <v>243</v>
      </c>
      <c r="C63" s="130"/>
      <c r="D63" s="122"/>
      <c r="E63" s="131"/>
      <c r="F63" s="99"/>
      <c r="G63" s="130"/>
      <c r="H63" s="122"/>
      <c r="I63" s="131"/>
      <c r="J63" s="126"/>
      <c r="K63" s="131"/>
      <c r="L63" s="131"/>
      <c r="M63" s="205"/>
      <c r="N63" s="218"/>
      <c r="O63" s="131"/>
      <c r="P63" s="131"/>
      <c r="Q63" s="72"/>
      <c r="R63" s="131"/>
      <c r="S63" s="134" t="s">
        <v>243</v>
      </c>
      <c r="T63" s="131"/>
      <c r="U63" s="150"/>
      <c r="V63" s="150"/>
      <c r="W63" s="150"/>
      <c r="X63" s="150"/>
      <c r="Y63" s="150"/>
      <c r="Z63" s="150"/>
      <c r="AA63" s="150"/>
      <c r="AB63" s="150"/>
      <c r="AC63" s="150"/>
      <c r="AD63" s="150"/>
      <c r="AE63" s="150"/>
      <c r="AF63" s="150"/>
    </row>
    <row r="64" spans="2:32" ht="12.75" customHeight="1" x14ac:dyDescent="0.3">
      <c r="B64" s="71" t="s">
        <v>244</v>
      </c>
      <c r="C64" s="125"/>
      <c r="D64" s="124"/>
      <c r="E64" s="126"/>
      <c r="F64" s="99"/>
      <c r="G64" s="125"/>
      <c r="H64" s="124"/>
      <c r="I64" s="126"/>
      <c r="J64" s="126"/>
      <c r="K64" s="126"/>
      <c r="L64" s="126"/>
      <c r="M64" s="202"/>
      <c r="N64" s="218"/>
      <c r="O64" s="197"/>
      <c r="P64" s="197"/>
      <c r="Q64" s="72"/>
      <c r="R64" s="126"/>
      <c r="S64" s="71" t="s">
        <v>244</v>
      </c>
      <c r="T64" s="197"/>
      <c r="U64" s="146"/>
      <c r="V64" s="146"/>
      <c r="W64" s="146"/>
      <c r="X64" s="146"/>
      <c r="Y64" s="146"/>
      <c r="Z64" s="146"/>
      <c r="AA64" s="146"/>
      <c r="AB64" s="146"/>
      <c r="AC64" s="146"/>
      <c r="AD64" s="146"/>
      <c r="AE64" s="146"/>
      <c r="AF64" s="146"/>
    </row>
    <row r="65" spans="2:33" ht="12.75" customHeight="1" x14ac:dyDescent="0.3">
      <c r="B65" s="72" t="s">
        <v>38</v>
      </c>
      <c r="C65" s="123">
        <v>0</v>
      </c>
      <c r="D65" s="124">
        <f>C65-E65</f>
        <v>0</v>
      </c>
      <c r="E65" s="108">
        <f t="shared" ref="E65:E67" si="65">U65</f>
        <v>0</v>
      </c>
      <c r="F65" s="154"/>
      <c r="G65" s="123">
        <v>0</v>
      </c>
      <c r="H65" s="124">
        <f>+G65-I65</f>
        <v>0</v>
      </c>
      <c r="I65" s="108">
        <f t="shared" ref="I65:I67" si="66">U65</f>
        <v>0</v>
      </c>
      <c r="J65" s="108"/>
      <c r="K65" s="108">
        <v>-2823.93</v>
      </c>
      <c r="L65" s="108">
        <f t="shared" ref="L65:L67" si="67">T65-K65</f>
        <v>1923.9299999999998</v>
      </c>
      <c r="M65" s="200">
        <v>-1076</v>
      </c>
      <c r="N65" s="216">
        <v>-3424</v>
      </c>
      <c r="O65" s="196">
        <f>M65+N65</f>
        <v>-4500</v>
      </c>
      <c r="P65" s="196">
        <f>O65-R65</f>
        <v>0</v>
      </c>
      <c r="Q65" s="72"/>
      <c r="R65" s="108">
        <v>-4500</v>
      </c>
      <c r="S65" s="72" t="s">
        <v>38</v>
      </c>
      <c r="T65" s="196">
        <f t="shared" ref="T65:T67" si="68">SUM(U65:AF65)</f>
        <v>-900</v>
      </c>
      <c r="U65" s="251">
        <v>0</v>
      </c>
      <c r="V65" s="251">
        <v>0</v>
      </c>
      <c r="W65" s="251">
        <v>-600</v>
      </c>
      <c r="X65" s="251">
        <v>0</v>
      </c>
      <c r="Y65" s="251">
        <v>0</v>
      </c>
      <c r="Z65" s="251">
        <v>-100</v>
      </c>
      <c r="AA65" s="251">
        <v>0</v>
      </c>
      <c r="AB65" s="251">
        <v>0</v>
      </c>
      <c r="AC65" s="251">
        <v>-100</v>
      </c>
      <c r="AD65" s="251">
        <v>0</v>
      </c>
      <c r="AE65" s="251">
        <v>0</v>
      </c>
      <c r="AF65" s="251">
        <v>-100</v>
      </c>
    </row>
    <row r="66" spans="2:33" ht="12.75" customHeight="1" x14ac:dyDescent="0.3">
      <c r="B66" s="72" t="s">
        <v>42</v>
      </c>
      <c r="C66" s="123">
        <f>-'TB (2) -Oct'!C108</f>
        <v>-347.81</v>
      </c>
      <c r="D66" s="124">
        <f>C66-E66</f>
        <v>2002.19</v>
      </c>
      <c r="E66" s="108">
        <f t="shared" si="65"/>
        <v>-2350</v>
      </c>
      <c r="F66" s="154"/>
      <c r="G66" s="123">
        <f>-TB!C108</f>
        <v>-347.81</v>
      </c>
      <c r="H66" s="124">
        <f>+G66-I66</f>
        <v>2002.19</v>
      </c>
      <c r="I66" s="108">
        <f t="shared" si="66"/>
        <v>-2350</v>
      </c>
      <c r="J66" s="108"/>
      <c r="K66" s="108">
        <v>-36660.33</v>
      </c>
      <c r="L66" s="108">
        <f t="shared" si="67"/>
        <v>8510.3300000000017</v>
      </c>
      <c r="M66" s="200">
        <v>-30038</v>
      </c>
      <c r="N66" s="216">
        <v>-20432</v>
      </c>
      <c r="O66" s="196">
        <f t="shared" ref="O66:O79" si="69">M66+N66</f>
        <v>-50470</v>
      </c>
      <c r="P66" s="196">
        <f>O66-R66</f>
        <v>0</v>
      </c>
      <c r="Q66" s="72"/>
      <c r="R66" s="108">
        <v>-50470</v>
      </c>
      <c r="S66" s="72" t="s">
        <v>42</v>
      </c>
      <c r="T66" s="196">
        <f t="shared" si="68"/>
        <v>-28150</v>
      </c>
      <c r="U66" s="251">
        <v>-2350</v>
      </c>
      <c r="V66" s="251">
        <v>-2350</v>
      </c>
      <c r="W66" s="251">
        <v>-2350</v>
      </c>
      <c r="X66" s="251">
        <v>-2350</v>
      </c>
      <c r="Y66" s="251">
        <v>-2350</v>
      </c>
      <c r="Z66" s="251">
        <v>-2350</v>
      </c>
      <c r="AA66" s="251">
        <v>-2350</v>
      </c>
      <c r="AB66" s="251">
        <v>-2350</v>
      </c>
      <c r="AC66" s="251">
        <v>-2350</v>
      </c>
      <c r="AD66" s="251">
        <v>-2350</v>
      </c>
      <c r="AE66" s="251">
        <v>-2350</v>
      </c>
      <c r="AF66" s="251">
        <v>-2300</v>
      </c>
    </row>
    <row r="67" spans="2:33" ht="12.75" customHeight="1" x14ac:dyDescent="0.3">
      <c r="B67" s="72" t="s">
        <v>36</v>
      </c>
      <c r="C67" s="123">
        <f>-('TB (2) -Oct'!C93+'TB (2) -Oct'!C95+'TB (2) -Oct'!C105)</f>
        <v>-189.44</v>
      </c>
      <c r="D67" s="124">
        <f>C67-E67</f>
        <v>310.56</v>
      </c>
      <c r="E67" s="108">
        <f t="shared" si="65"/>
        <v>-500</v>
      </c>
      <c r="F67" s="154"/>
      <c r="G67" s="123">
        <f>-(TB!C95+TB!C93+TB!C105)</f>
        <v>-189.44</v>
      </c>
      <c r="H67" s="124">
        <f>+G67-I67</f>
        <v>310.56</v>
      </c>
      <c r="I67" s="108">
        <f t="shared" si="66"/>
        <v>-500</v>
      </c>
      <c r="J67" s="108"/>
      <c r="K67" s="108">
        <v>-4083.75</v>
      </c>
      <c r="L67" s="108">
        <f t="shared" si="67"/>
        <v>-1916.25</v>
      </c>
      <c r="M67" s="200">
        <v>-710</v>
      </c>
      <c r="N67" s="216">
        <v>-2290</v>
      </c>
      <c r="O67" s="196">
        <f t="shared" si="69"/>
        <v>-3000</v>
      </c>
      <c r="P67" s="196">
        <f>O67-R67</f>
        <v>0</v>
      </c>
      <c r="Q67" s="72"/>
      <c r="R67" s="108">
        <v>-3000</v>
      </c>
      <c r="S67" s="72" t="s">
        <v>36</v>
      </c>
      <c r="T67" s="196">
        <f t="shared" si="68"/>
        <v>-6000</v>
      </c>
      <c r="U67" s="251">
        <v>-500</v>
      </c>
      <c r="V67" s="251">
        <v>-500</v>
      </c>
      <c r="W67" s="251">
        <v>-500</v>
      </c>
      <c r="X67" s="251">
        <v>-500</v>
      </c>
      <c r="Y67" s="251">
        <v>-500</v>
      </c>
      <c r="Z67" s="251">
        <v>-500</v>
      </c>
      <c r="AA67" s="251">
        <v>-500</v>
      </c>
      <c r="AB67" s="251">
        <v>-500</v>
      </c>
      <c r="AC67" s="251">
        <v>-500</v>
      </c>
      <c r="AD67" s="251">
        <v>-500</v>
      </c>
      <c r="AE67" s="251">
        <v>-500</v>
      </c>
      <c r="AF67" s="251">
        <v>-500</v>
      </c>
    </row>
    <row r="68" spans="2:33" ht="12.75" customHeight="1" x14ac:dyDescent="0.3">
      <c r="B68" s="72"/>
      <c r="C68" s="132"/>
      <c r="D68" s="124"/>
      <c r="E68" s="108"/>
      <c r="F68" s="154"/>
      <c r="G68" s="132"/>
      <c r="H68" s="124"/>
      <c r="I68" s="108"/>
      <c r="J68" s="110"/>
      <c r="K68" s="110"/>
      <c r="L68" s="108"/>
      <c r="M68" s="207"/>
      <c r="N68" s="216"/>
      <c r="O68" s="196"/>
      <c r="P68" s="196"/>
      <c r="Q68" s="72"/>
      <c r="R68" s="110"/>
      <c r="S68" s="72"/>
      <c r="T68" s="196"/>
      <c r="U68" s="252"/>
      <c r="V68" s="252"/>
      <c r="W68" s="252"/>
      <c r="X68" s="252"/>
      <c r="Y68" s="252"/>
      <c r="Z68" s="252"/>
      <c r="AA68" s="252"/>
      <c r="AB68" s="252"/>
      <c r="AC68" s="252"/>
      <c r="AD68" s="252"/>
      <c r="AE68" s="252"/>
      <c r="AF68" s="252"/>
    </row>
    <row r="69" spans="2:33" ht="12.75" customHeight="1" x14ac:dyDescent="0.3">
      <c r="B69" s="71" t="s">
        <v>43</v>
      </c>
      <c r="C69" s="132"/>
      <c r="D69" s="124"/>
      <c r="E69" s="108"/>
      <c r="F69" s="154"/>
      <c r="G69" s="132"/>
      <c r="H69" s="124"/>
      <c r="I69" s="108"/>
      <c r="J69" s="110"/>
      <c r="K69" s="110"/>
      <c r="L69" s="108"/>
      <c r="M69" s="207"/>
      <c r="N69" s="216"/>
      <c r="O69" s="196"/>
      <c r="P69" s="196"/>
      <c r="Q69" s="72"/>
      <c r="R69" s="110"/>
      <c r="S69" s="71" t="s">
        <v>43</v>
      </c>
      <c r="T69" s="196"/>
      <c r="U69" s="252"/>
      <c r="V69" s="252"/>
      <c r="W69" s="252"/>
      <c r="X69" s="252"/>
      <c r="Y69" s="252"/>
      <c r="Z69" s="252"/>
      <c r="AA69" s="252"/>
      <c r="AB69" s="252"/>
      <c r="AC69" s="252"/>
      <c r="AD69" s="252"/>
      <c r="AE69" s="252"/>
      <c r="AF69" s="252"/>
    </row>
    <row r="70" spans="2:33" ht="12.75" customHeight="1" x14ac:dyDescent="0.3">
      <c r="B70" s="72" t="s">
        <v>425</v>
      </c>
      <c r="C70" s="123">
        <f>-'TB (2) -Oct'!C98</f>
        <v>-800</v>
      </c>
      <c r="D70" s="124">
        <f t="shared" ref="D70:D75" si="70">C70-E70</f>
        <v>4.1666666666666288</v>
      </c>
      <c r="E70" s="108">
        <f t="shared" ref="E70:E75" si="71">U70</f>
        <v>-804.16666666666663</v>
      </c>
      <c r="F70" s="154"/>
      <c r="G70" s="123">
        <f>-TB!C98</f>
        <v>-800</v>
      </c>
      <c r="H70" s="124">
        <f t="shared" ref="H70:H75" si="72">+G70-I70</f>
        <v>4.1666666666666288</v>
      </c>
      <c r="I70" s="108">
        <f t="shared" ref="I70:I75" si="73">U70</f>
        <v>-804.16666666666663</v>
      </c>
      <c r="J70" s="108"/>
      <c r="K70" s="108">
        <v>-9797.32</v>
      </c>
      <c r="L70" s="108">
        <f t="shared" ref="L70:L74" si="74">T70-K70</f>
        <v>147.31999999999971</v>
      </c>
      <c r="M70" s="200">
        <v>-2014</v>
      </c>
      <c r="N70" s="216">
        <v>-6129</v>
      </c>
      <c r="O70" s="196">
        <f t="shared" si="69"/>
        <v>-8143</v>
      </c>
      <c r="P70" s="196">
        <f>O70-R70</f>
        <v>-2099.7799999999997</v>
      </c>
      <c r="Q70" s="72"/>
      <c r="R70" s="108">
        <v>-6043.22</v>
      </c>
      <c r="S70" s="72" t="s">
        <v>425</v>
      </c>
      <c r="T70" s="196">
        <v>-9650</v>
      </c>
      <c r="U70" s="251">
        <v>-804.16666666666663</v>
      </c>
      <c r="V70" s="251">
        <v>-804.16666666666663</v>
      </c>
      <c r="W70" s="251">
        <v>-804.16666666666663</v>
      </c>
      <c r="X70" s="251">
        <v>-804.16666666666663</v>
      </c>
      <c r="Y70" s="251">
        <v>-804.16666666666663</v>
      </c>
      <c r="Z70" s="251">
        <v>-804.16666666666663</v>
      </c>
      <c r="AA70" s="251">
        <v>-804.16666666666663</v>
      </c>
      <c r="AB70" s="251">
        <v>-804.16666666666663</v>
      </c>
      <c r="AC70" s="251">
        <v>-804.16666666666663</v>
      </c>
      <c r="AD70" s="251">
        <v>-804.16666666666663</v>
      </c>
      <c r="AE70" s="251">
        <v>-804.16666666666663</v>
      </c>
      <c r="AF70" s="251">
        <v>-804.16666666666663</v>
      </c>
    </row>
    <row r="71" spans="2:33" ht="12.75" customHeight="1" x14ac:dyDescent="0.3">
      <c r="B71" s="92" t="s">
        <v>423</v>
      </c>
      <c r="C71" s="123">
        <f>-'TB (2) -Oct'!C111</f>
        <v>0</v>
      </c>
      <c r="D71" s="124">
        <f t="shared" si="70"/>
        <v>0</v>
      </c>
      <c r="E71" s="108">
        <f t="shared" si="71"/>
        <v>0</v>
      </c>
      <c r="F71" s="154"/>
      <c r="G71" s="123">
        <v>0</v>
      </c>
      <c r="H71" s="124">
        <f t="shared" si="72"/>
        <v>0</v>
      </c>
      <c r="I71" s="108">
        <f t="shared" si="73"/>
        <v>0</v>
      </c>
      <c r="J71" s="108"/>
      <c r="K71" s="108">
        <v>-2100</v>
      </c>
      <c r="L71" s="108">
        <f t="shared" si="74"/>
        <v>700</v>
      </c>
      <c r="M71" s="200"/>
      <c r="N71" s="216"/>
      <c r="O71" s="196"/>
      <c r="P71" s="196"/>
      <c r="Q71" s="72"/>
      <c r="R71" s="108"/>
      <c r="S71" s="92" t="s">
        <v>423</v>
      </c>
      <c r="T71" s="196">
        <v>-1400</v>
      </c>
      <c r="U71" s="251">
        <v>0</v>
      </c>
      <c r="V71" s="251">
        <v>-700</v>
      </c>
      <c r="W71" s="251">
        <v>0</v>
      </c>
      <c r="X71" s="251">
        <v>-700</v>
      </c>
      <c r="Y71" s="251"/>
      <c r="Z71" s="251"/>
      <c r="AA71" s="251"/>
      <c r="AB71" s="251"/>
      <c r="AC71" s="251"/>
      <c r="AD71" s="251"/>
      <c r="AE71" s="251"/>
      <c r="AF71" s="251"/>
    </row>
    <row r="72" spans="2:33" ht="12.75" customHeight="1" x14ac:dyDescent="0.3">
      <c r="B72" s="72" t="s">
        <v>422</v>
      </c>
      <c r="C72" s="123">
        <f>-'TB (2) -Oct'!C99</f>
        <v>-73.63</v>
      </c>
      <c r="D72" s="124">
        <f t="shared" si="70"/>
        <v>-4.213333333333324</v>
      </c>
      <c r="E72" s="108">
        <f t="shared" si="71"/>
        <v>-69.416666666666671</v>
      </c>
      <c r="F72" s="154"/>
      <c r="G72" s="123">
        <f>-TB!C99</f>
        <v>-73.63</v>
      </c>
      <c r="H72" s="124">
        <f t="shared" si="72"/>
        <v>-4.213333333333324</v>
      </c>
      <c r="I72" s="108">
        <f t="shared" si="73"/>
        <v>-69.416666666666671</v>
      </c>
      <c r="J72" s="108"/>
      <c r="K72" s="108">
        <v>-914.18</v>
      </c>
      <c r="L72" s="108">
        <f t="shared" si="74"/>
        <v>81.17999999999995</v>
      </c>
      <c r="M72" s="200"/>
      <c r="N72" s="216"/>
      <c r="O72" s="196"/>
      <c r="P72" s="196"/>
      <c r="Q72" s="72"/>
      <c r="R72" s="108"/>
      <c r="S72" s="72" t="s">
        <v>422</v>
      </c>
      <c r="T72" s="196">
        <v>-833</v>
      </c>
      <c r="U72" s="251">
        <v>-69.416666666666671</v>
      </c>
      <c r="V72" s="251">
        <v>-69.416666666666671</v>
      </c>
      <c r="W72" s="251">
        <v>-69.416666666666671</v>
      </c>
      <c r="X72" s="251">
        <v>-69.416666666666671</v>
      </c>
      <c r="Y72" s="251">
        <v>-69.416666666666671</v>
      </c>
      <c r="Z72" s="251">
        <v>-69.416666666666671</v>
      </c>
      <c r="AA72" s="251">
        <v>-69.416666666666671</v>
      </c>
      <c r="AB72" s="251">
        <v>-69.416666666666671</v>
      </c>
      <c r="AC72" s="251">
        <v>-69.416666666666671</v>
      </c>
      <c r="AD72" s="251">
        <v>-69.416666666666671</v>
      </c>
      <c r="AE72" s="251">
        <v>-69.416666666666671</v>
      </c>
      <c r="AF72" s="251">
        <v>-69.416666666666671</v>
      </c>
    </row>
    <row r="73" spans="2:33" ht="12.75" customHeight="1" x14ac:dyDescent="0.3">
      <c r="B73" s="92" t="s">
        <v>424</v>
      </c>
      <c r="C73" s="123">
        <f>-'TB (2) -Oct'!C103</f>
        <v>-1800</v>
      </c>
      <c r="D73" s="124">
        <f t="shared" si="70"/>
        <v>1200</v>
      </c>
      <c r="E73" s="108">
        <f t="shared" si="71"/>
        <v>-3000</v>
      </c>
      <c r="F73" s="154"/>
      <c r="G73" s="123">
        <f>-TB!C103</f>
        <v>-1800</v>
      </c>
      <c r="H73" s="124">
        <f t="shared" si="72"/>
        <v>1200</v>
      </c>
      <c r="I73" s="108">
        <f t="shared" si="73"/>
        <v>-3000</v>
      </c>
      <c r="J73" s="108"/>
      <c r="K73" s="108">
        <v>-9044</v>
      </c>
      <c r="L73" s="108">
        <f t="shared" si="74"/>
        <v>-1756</v>
      </c>
      <c r="M73" s="200"/>
      <c r="N73" s="216"/>
      <c r="O73" s="196"/>
      <c r="P73" s="196"/>
      <c r="Q73" s="72"/>
      <c r="R73" s="108"/>
      <c r="S73" s="92" t="s">
        <v>424</v>
      </c>
      <c r="T73" s="196">
        <v>-10800</v>
      </c>
      <c r="U73" s="251">
        <v>-3000</v>
      </c>
      <c r="V73" s="251">
        <v>-2400</v>
      </c>
      <c r="W73" s="251">
        <v>-2400</v>
      </c>
      <c r="X73" s="251">
        <v>-3000</v>
      </c>
      <c r="Y73" s="251"/>
      <c r="Z73" s="251"/>
      <c r="AA73" s="251"/>
      <c r="AB73" s="251"/>
      <c r="AC73" s="251"/>
      <c r="AD73" s="251"/>
      <c r="AE73" s="251"/>
      <c r="AF73" s="251"/>
    </row>
    <row r="74" spans="2:33" ht="12.75" customHeight="1" x14ac:dyDescent="0.3">
      <c r="B74" s="72" t="s">
        <v>458</v>
      </c>
      <c r="C74" s="123">
        <f>-'TB (2) -Oct'!C107</f>
        <v>-24.5</v>
      </c>
      <c r="D74" s="124">
        <f t="shared" si="70"/>
        <v>-0.16666666666666785</v>
      </c>
      <c r="E74" s="108">
        <f t="shared" si="71"/>
        <v>-24.333333333333332</v>
      </c>
      <c r="F74" s="154"/>
      <c r="G74" s="123">
        <f>-TB!C107</f>
        <v>-24.5</v>
      </c>
      <c r="H74" s="124">
        <f t="shared" si="72"/>
        <v>-0.16666666666666785</v>
      </c>
      <c r="I74" s="108">
        <f t="shared" si="73"/>
        <v>-24.333333333333332</v>
      </c>
      <c r="J74" s="108"/>
      <c r="K74" s="108">
        <v>-73.5</v>
      </c>
      <c r="L74" s="108">
        <f t="shared" si="74"/>
        <v>-218.5</v>
      </c>
      <c r="M74" s="200"/>
      <c r="N74" s="216"/>
      <c r="O74" s="196"/>
      <c r="P74" s="196"/>
      <c r="Q74" s="72"/>
      <c r="R74" s="108"/>
      <c r="S74" s="72" t="s">
        <v>458</v>
      </c>
      <c r="T74" s="196">
        <v>-292</v>
      </c>
      <c r="U74" s="251">
        <v>-24.333333333333332</v>
      </c>
      <c r="V74" s="251">
        <v>-24.333333333333332</v>
      </c>
      <c r="W74" s="251">
        <v>-24.333333333333332</v>
      </c>
      <c r="X74" s="251">
        <v>-24.333333333333332</v>
      </c>
      <c r="Y74" s="251">
        <v>-24.333333333333332</v>
      </c>
      <c r="Z74" s="251">
        <v>-24.333333333333332</v>
      </c>
      <c r="AA74" s="251">
        <v>-24.333333333333332</v>
      </c>
      <c r="AB74" s="251">
        <v>-24.333333333333332</v>
      </c>
      <c r="AC74" s="251">
        <v>-24.333333333333332</v>
      </c>
      <c r="AD74" s="251">
        <v>-24.333333333333332</v>
      </c>
      <c r="AE74" s="251">
        <v>-24.333333333333332</v>
      </c>
      <c r="AF74" s="251">
        <v>-24.333333333333332</v>
      </c>
    </row>
    <row r="75" spans="2:33" ht="12.75" customHeight="1" x14ac:dyDescent="0.3">
      <c r="B75" s="72" t="s">
        <v>502</v>
      </c>
      <c r="C75" s="123">
        <f>-'TB (2) -Oct'!C97</f>
        <v>-177</v>
      </c>
      <c r="D75" s="124">
        <f t="shared" si="70"/>
        <v>-177</v>
      </c>
      <c r="E75" s="108">
        <f t="shared" si="71"/>
        <v>0</v>
      </c>
      <c r="F75" s="154"/>
      <c r="G75" s="123">
        <f>-TB!C97</f>
        <v>-177</v>
      </c>
      <c r="H75" s="124">
        <f t="shared" si="72"/>
        <v>-177</v>
      </c>
      <c r="I75" s="108">
        <f t="shared" si="73"/>
        <v>0</v>
      </c>
      <c r="J75" s="108"/>
      <c r="K75" s="108"/>
      <c r="L75" s="108"/>
      <c r="M75" s="200"/>
      <c r="N75" s="216">
        <v>-5000</v>
      </c>
      <c r="O75" s="196">
        <f t="shared" si="69"/>
        <v>-5000</v>
      </c>
      <c r="P75" s="196">
        <f>O75-R75</f>
        <v>0</v>
      </c>
      <c r="Q75" s="72"/>
      <c r="R75" s="108">
        <v>-5000</v>
      </c>
      <c r="S75" s="72" t="s">
        <v>502</v>
      </c>
      <c r="T75" s="196"/>
      <c r="U75" s="251"/>
      <c r="V75" s="251"/>
      <c r="W75" s="251"/>
      <c r="X75" s="251"/>
      <c r="Y75" s="251"/>
      <c r="Z75" s="251"/>
      <c r="AA75" s="251"/>
      <c r="AB75" s="251"/>
      <c r="AC75" s="251"/>
      <c r="AD75" s="251"/>
      <c r="AE75" s="251"/>
      <c r="AF75" s="251"/>
    </row>
    <row r="76" spans="2:33" ht="12.75" customHeight="1" x14ac:dyDescent="0.3">
      <c r="B76" s="302" t="s">
        <v>483</v>
      </c>
      <c r="C76" s="123">
        <f>-'TB (2) -Oct'!C87</f>
        <v>-5000</v>
      </c>
      <c r="D76" s="124">
        <f>C76-E76</f>
        <v>0</v>
      </c>
      <c r="E76" s="108">
        <f>U76</f>
        <v>-5000</v>
      </c>
      <c r="F76" s="154"/>
      <c r="G76" s="123">
        <f>-TB!C87</f>
        <v>-5000</v>
      </c>
      <c r="H76" s="124">
        <f>+G76-I76</f>
        <v>0</v>
      </c>
      <c r="I76" s="108">
        <f>U76</f>
        <v>-5000</v>
      </c>
      <c r="J76" s="108"/>
      <c r="K76" s="108">
        <v>-90000</v>
      </c>
      <c r="L76" s="108">
        <f>T76-K76</f>
        <v>30000</v>
      </c>
      <c r="M76" s="200">
        <v>-30000</v>
      </c>
      <c r="N76" s="216">
        <v>-60000</v>
      </c>
      <c r="O76" s="196">
        <f>M76+N76</f>
        <v>-90000</v>
      </c>
      <c r="P76" s="196">
        <f>O76-R76</f>
        <v>0</v>
      </c>
      <c r="Q76" s="72"/>
      <c r="R76" s="108">
        <v>-90000</v>
      </c>
      <c r="S76" s="302" t="s">
        <v>483</v>
      </c>
      <c r="T76" s="196">
        <f>SUM(U76:AF76)</f>
        <v>-60000</v>
      </c>
      <c r="U76" s="251">
        <v>-5000</v>
      </c>
      <c r="V76" s="251">
        <v>-5000</v>
      </c>
      <c r="W76" s="251">
        <v>-5000</v>
      </c>
      <c r="X76" s="251">
        <v>-5000</v>
      </c>
      <c r="Y76" s="251">
        <v>-5000</v>
      </c>
      <c r="Z76" s="251">
        <v>-5000</v>
      </c>
      <c r="AA76" s="251">
        <v>-5000</v>
      </c>
      <c r="AB76" s="251">
        <v>-5000</v>
      </c>
      <c r="AC76" s="251">
        <v>-5000</v>
      </c>
      <c r="AD76" s="251">
        <v>-5000</v>
      </c>
      <c r="AE76" s="251">
        <v>-5000</v>
      </c>
      <c r="AF76" s="251">
        <v>-5000</v>
      </c>
      <c r="AG76" s="72"/>
    </row>
    <row r="77" spans="2:33" ht="12.75" customHeight="1" x14ac:dyDescent="0.3">
      <c r="B77" s="72"/>
      <c r="C77" s="123"/>
      <c r="D77" s="124"/>
      <c r="E77" s="108"/>
      <c r="F77" s="154"/>
      <c r="G77" s="123"/>
      <c r="H77" s="124"/>
      <c r="I77" s="108"/>
      <c r="J77" s="108"/>
      <c r="K77" s="108"/>
      <c r="L77" s="108"/>
      <c r="M77" s="200"/>
      <c r="N77" s="216"/>
      <c r="O77" s="196"/>
      <c r="P77" s="196"/>
      <c r="Q77" s="72"/>
      <c r="R77" s="108"/>
      <c r="S77" s="72"/>
      <c r="T77" s="196"/>
      <c r="U77" s="251"/>
      <c r="V77" s="251"/>
      <c r="W77" s="251"/>
      <c r="X77" s="251"/>
      <c r="Y77" s="251"/>
      <c r="Z77" s="251"/>
      <c r="AA77" s="251"/>
      <c r="AB77" s="251"/>
      <c r="AC77" s="251"/>
      <c r="AD77" s="251"/>
      <c r="AE77" s="251"/>
      <c r="AF77" s="251"/>
    </row>
    <row r="78" spans="2:33" ht="12.75" customHeight="1" x14ac:dyDescent="0.3">
      <c r="B78" s="71" t="s">
        <v>7</v>
      </c>
      <c r="C78" s="123"/>
      <c r="D78" s="124"/>
      <c r="E78" s="108"/>
      <c r="F78" s="154"/>
      <c r="G78" s="123"/>
      <c r="H78" s="124"/>
      <c r="I78" s="108"/>
      <c r="J78" s="108"/>
      <c r="K78" s="108"/>
      <c r="L78" s="108"/>
      <c r="M78" s="200"/>
      <c r="N78" s="216"/>
      <c r="O78" s="196"/>
      <c r="P78" s="196"/>
      <c r="Q78" s="72"/>
      <c r="R78" s="108"/>
      <c r="S78" s="71" t="s">
        <v>7</v>
      </c>
      <c r="T78" s="196"/>
      <c r="U78" s="253"/>
      <c r="V78" s="253"/>
      <c r="W78" s="253"/>
      <c r="X78" s="253"/>
      <c r="Y78" s="254"/>
      <c r="Z78" s="254"/>
      <c r="AA78" s="254"/>
      <c r="AB78" s="254"/>
      <c r="AC78" s="254"/>
      <c r="AD78" s="254"/>
      <c r="AE78" s="254"/>
      <c r="AF78" s="254"/>
    </row>
    <row r="79" spans="2:33" ht="12.75" customHeight="1" x14ac:dyDescent="0.3">
      <c r="B79" s="72" t="s">
        <v>462</v>
      </c>
      <c r="C79" s="123">
        <f>-'TB (2) -Oct'!C106</f>
        <v>-5406.25</v>
      </c>
      <c r="D79" s="124">
        <f>C79-E79</f>
        <v>906.75</v>
      </c>
      <c r="E79" s="108">
        <f>U79</f>
        <v>-6313</v>
      </c>
      <c r="F79" s="154"/>
      <c r="G79" s="123">
        <f>-TB!C106</f>
        <v>-5406.25</v>
      </c>
      <c r="H79" s="124">
        <f>+G79-I79</f>
        <v>906.75</v>
      </c>
      <c r="I79" s="108">
        <f>U79</f>
        <v>-6313</v>
      </c>
      <c r="J79" s="108"/>
      <c r="K79" s="108">
        <v>-69594.5</v>
      </c>
      <c r="L79" s="108">
        <f>T79-K79</f>
        <v>-11363.5</v>
      </c>
      <c r="M79" s="200">
        <v>-26149</v>
      </c>
      <c r="N79" s="216">
        <v>-47522</v>
      </c>
      <c r="O79" s="196">
        <f t="shared" si="69"/>
        <v>-73671</v>
      </c>
      <c r="P79" s="196">
        <f>O79-R79</f>
        <v>-7471</v>
      </c>
      <c r="Q79" s="72"/>
      <c r="R79" s="108">
        <v>-66200</v>
      </c>
      <c r="S79" s="72" t="s">
        <v>462</v>
      </c>
      <c r="T79" s="196">
        <f t="shared" ref="T79" si="75">SUM(U79:AF79)</f>
        <v>-80958</v>
      </c>
      <c r="U79" s="251">
        <v>-6313</v>
      </c>
      <c r="V79" s="251">
        <v>-6313</v>
      </c>
      <c r="W79" s="251">
        <v>-6313</v>
      </c>
      <c r="X79" s="251">
        <v>-6891</v>
      </c>
      <c r="Y79" s="251">
        <v>-6891</v>
      </c>
      <c r="Z79" s="251">
        <v>-6891</v>
      </c>
      <c r="AA79" s="251">
        <v>-6891</v>
      </c>
      <c r="AB79" s="251">
        <v>-6891</v>
      </c>
      <c r="AC79" s="251">
        <v>-6891</v>
      </c>
      <c r="AD79" s="251">
        <v>-6891</v>
      </c>
      <c r="AE79" s="251">
        <v>-6891</v>
      </c>
      <c r="AF79" s="251">
        <v>-6891</v>
      </c>
    </row>
    <row r="80" spans="2:33" ht="12.75" customHeight="1" x14ac:dyDescent="0.3">
      <c r="B80" s="72"/>
      <c r="C80" s="132"/>
      <c r="D80" s="124"/>
      <c r="E80" s="108"/>
      <c r="F80" s="154"/>
      <c r="G80" s="132"/>
      <c r="H80" s="124"/>
      <c r="I80" s="108"/>
      <c r="J80" s="110"/>
      <c r="K80" s="110"/>
      <c r="L80" s="108"/>
      <c r="M80" s="207"/>
      <c r="N80" s="216"/>
      <c r="O80" s="196"/>
      <c r="P80" s="196"/>
      <c r="Q80" s="72"/>
      <c r="R80" s="110"/>
      <c r="S80" s="72"/>
      <c r="T80" s="196"/>
      <c r="U80" s="252"/>
      <c r="V80" s="252"/>
      <c r="W80" s="252"/>
      <c r="X80" s="252"/>
      <c r="Y80" s="252"/>
      <c r="Z80" s="252"/>
      <c r="AA80" s="252"/>
      <c r="AB80" s="252"/>
      <c r="AC80" s="252"/>
      <c r="AD80" s="252"/>
      <c r="AE80" s="252"/>
      <c r="AF80" s="252"/>
    </row>
    <row r="81" spans="1:80" ht="12.75" customHeight="1" x14ac:dyDescent="0.3">
      <c r="B81" s="71" t="s">
        <v>246</v>
      </c>
      <c r="C81" s="132"/>
      <c r="D81" s="124"/>
      <c r="E81" s="108"/>
      <c r="F81" s="154"/>
      <c r="G81" s="132"/>
      <c r="H81" s="124"/>
      <c r="I81" s="108"/>
      <c r="J81" s="110"/>
      <c r="K81" s="110"/>
      <c r="L81" s="108"/>
      <c r="M81" s="207"/>
      <c r="N81" s="216"/>
      <c r="O81" s="196"/>
      <c r="P81" s="196"/>
      <c r="Q81" s="72"/>
      <c r="R81" s="110"/>
      <c r="S81" s="71" t="s">
        <v>246</v>
      </c>
      <c r="T81" s="196"/>
      <c r="U81" s="252"/>
      <c r="V81" s="252"/>
      <c r="W81" s="252"/>
      <c r="X81" s="252"/>
      <c r="Y81" s="252"/>
      <c r="Z81" s="252"/>
      <c r="AA81" s="252"/>
      <c r="AB81" s="252"/>
      <c r="AC81" s="252"/>
      <c r="AD81" s="252"/>
      <c r="AE81" s="252"/>
      <c r="AF81" s="252"/>
    </row>
    <row r="82" spans="1:80" ht="12.75" customHeight="1" x14ac:dyDescent="0.3">
      <c r="B82" s="72" t="s">
        <v>407</v>
      </c>
      <c r="C82" s="123">
        <v>0</v>
      </c>
      <c r="D82" s="124">
        <f>C82-E82</f>
        <v>0</v>
      </c>
      <c r="E82" s="108">
        <f t="shared" ref="E82:E83" si="76">U82</f>
        <v>0</v>
      </c>
      <c r="F82" s="154"/>
      <c r="G82" s="132">
        <v>0</v>
      </c>
      <c r="H82" s="124">
        <f>+G82-I82</f>
        <v>0</v>
      </c>
      <c r="I82" s="108">
        <f t="shared" ref="I82:I83" si="77">U82</f>
        <v>0</v>
      </c>
      <c r="J82" s="108"/>
      <c r="K82" s="108">
        <v>-3125</v>
      </c>
      <c r="L82" s="108">
        <f t="shared" ref="L82:L83" si="78">T82-K82</f>
        <v>-6250</v>
      </c>
      <c r="M82" s="200"/>
      <c r="N82" s="216"/>
      <c r="O82" s="196"/>
      <c r="P82" s="196"/>
      <c r="Q82" s="72"/>
      <c r="R82" s="108"/>
      <c r="S82" s="72" t="s">
        <v>407</v>
      </c>
      <c r="T82" s="196">
        <f t="shared" ref="T82" si="79">SUM(U82:AF82)</f>
        <v>-9375</v>
      </c>
      <c r="U82" s="251">
        <v>0</v>
      </c>
      <c r="V82" s="251">
        <v>-3125</v>
      </c>
      <c r="W82" s="251">
        <v>0</v>
      </c>
      <c r="X82" s="251">
        <v>0</v>
      </c>
      <c r="Y82" s="251">
        <v>-3125</v>
      </c>
      <c r="Z82" s="251">
        <v>0</v>
      </c>
      <c r="AA82" s="251">
        <v>0</v>
      </c>
      <c r="AB82" s="251">
        <v>-3125</v>
      </c>
      <c r="AC82" s="251">
        <v>0</v>
      </c>
      <c r="AD82" s="251">
        <v>0</v>
      </c>
      <c r="AE82" s="251">
        <v>0</v>
      </c>
      <c r="AF82" s="251">
        <v>0</v>
      </c>
    </row>
    <row r="83" spans="1:80" ht="12.75" customHeight="1" x14ac:dyDescent="0.3">
      <c r="B83" s="72" t="s">
        <v>459</v>
      </c>
      <c r="C83" s="123">
        <v>0</v>
      </c>
      <c r="D83" s="124">
        <f>C83-E83</f>
        <v>0</v>
      </c>
      <c r="E83" s="108">
        <f t="shared" si="76"/>
        <v>0</v>
      </c>
      <c r="F83" s="154"/>
      <c r="G83" s="132">
        <v>0</v>
      </c>
      <c r="H83" s="124">
        <f>+G83-I83</f>
        <v>0</v>
      </c>
      <c r="I83" s="108">
        <f t="shared" si="77"/>
        <v>0</v>
      </c>
      <c r="J83" s="108"/>
      <c r="K83" s="108">
        <v>-4828.88</v>
      </c>
      <c r="L83" s="108">
        <f t="shared" si="78"/>
        <v>4828.88</v>
      </c>
      <c r="M83" s="200"/>
      <c r="N83" s="216"/>
      <c r="O83" s="196"/>
      <c r="P83" s="196"/>
      <c r="Q83" s="72"/>
      <c r="R83" s="108"/>
      <c r="S83" s="72"/>
      <c r="T83" s="196"/>
      <c r="U83" s="251"/>
      <c r="V83" s="251"/>
      <c r="W83" s="251"/>
      <c r="X83" s="251"/>
      <c r="Y83" s="251"/>
      <c r="Z83" s="251"/>
      <c r="AA83" s="251"/>
      <c r="AB83" s="251"/>
      <c r="AC83" s="251"/>
      <c r="AD83" s="251"/>
      <c r="AE83" s="251"/>
      <c r="AF83" s="251"/>
    </row>
    <row r="84" spans="1:80" ht="12.75" customHeight="1" x14ac:dyDescent="0.35">
      <c r="B84" s="138" t="s">
        <v>256</v>
      </c>
      <c r="C84" s="130">
        <f>SUM(C65:C83)</f>
        <v>-13818.630000000001</v>
      </c>
      <c r="D84" s="122">
        <f>C84-E84</f>
        <v>4242.2866666666632</v>
      </c>
      <c r="E84" s="131">
        <f>SUM(E65:E82)</f>
        <v>-18060.916666666664</v>
      </c>
      <c r="F84" s="155"/>
      <c r="G84" s="130">
        <f>SUM(G65:G83)</f>
        <v>-13818.630000000001</v>
      </c>
      <c r="H84" s="122">
        <f>+G84-I84</f>
        <v>4242.2866666666632</v>
      </c>
      <c r="I84" s="131">
        <f>SUM(I65:I82)</f>
        <v>-18060.916666666664</v>
      </c>
      <c r="J84" s="109"/>
      <c r="K84" s="122">
        <f>SUM(K65:K83)</f>
        <v>-233045.39</v>
      </c>
      <c r="L84" s="122">
        <f>SUM(L65:L83)</f>
        <v>24687.390000000003</v>
      </c>
      <c r="M84" s="205">
        <f>SUM(M65:M81)</f>
        <v>-89987</v>
      </c>
      <c r="N84" s="219">
        <f>SUM(N65:N81)</f>
        <v>-144797</v>
      </c>
      <c r="O84" s="130">
        <f>SUM(O65:O81)</f>
        <v>-234784</v>
      </c>
      <c r="P84" s="130">
        <f>SUM(P65:P81)</f>
        <v>-9570.7799999999988</v>
      </c>
      <c r="Q84" s="72"/>
      <c r="R84" s="130">
        <f>SUM(R65:R81)</f>
        <v>-225213.22</v>
      </c>
      <c r="S84" s="134" t="s">
        <v>256</v>
      </c>
      <c r="T84" s="130">
        <f>SUM(T65:T82)</f>
        <v>-208358</v>
      </c>
      <c r="U84" s="151">
        <f t="shared" ref="U84:AF84" si="80">SUM(U64:U82)</f>
        <v>-18060.916666666664</v>
      </c>
      <c r="V84" s="151">
        <f t="shared" si="80"/>
        <v>-21285.916666666664</v>
      </c>
      <c r="W84" s="151">
        <f t="shared" si="80"/>
        <v>-18060.916666666668</v>
      </c>
      <c r="X84" s="151">
        <f t="shared" si="80"/>
        <v>-19338.916666666664</v>
      </c>
      <c r="Y84" s="151">
        <f t="shared" si="80"/>
        <v>-18763.916666666664</v>
      </c>
      <c r="Z84" s="151">
        <f t="shared" si="80"/>
        <v>-15738.916666666666</v>
      </c>
      <c r="AA84" s="151">
        <f t="shared" si="80"/>
        <v>-15638.916666666666</v>
      </c>
      <c r="AB84" s="151">
        <f t="shared" si="80"/>
        <v>-18763.916666666664</v>
      </c>
      <c r="AC84" s="151">
        <f t="shared" si="80"/>
        <v>-15738.916666666666</v>
      </c>
      <c r="AD84" s="151">
        <f t="shared" si="80"/>
        <v>-15638.916666666666</v>
      </c>
      <c r="AE84" s="151">
        <f t="shared" si="80"/>
        <v>-15638.916666666666</v>
      </c>
      <c r="AF84" s="151">
        <f t="shared" si="80"/>
        <v>-15688.916666666666</v>
      </c>
    </row>
    <row r="85" spans="1:80" s="70" customFormat="1" ht="21.75" customHeight="1" x14ac:dyDescent="0.45">
      <c r="A85" s="73"/>
      <c r="B85" s="136" t="s">
        <v>250</v>
      </c>
      <c r="C85" s="128">
        <f>C57+C61+C84</f>
        <v>-19688.63</v>
      </c>
      <c r="D85" s="128">
        <f>C85-E85</f>
        <v>5247.2866666666632</v>
      </c>
      <c r="E85" s="128">
        <f>E57+E61+E84</f>
        <v>-24935.916666666664</v>
      </c>
      <c r="F85" s="108"/>
      <c r="G85" s="128">
        <f>G57+G61+G84</f>
        <v>-19688.63</v>
      </c>
      <c r="H85" s="128">
        <f>+G85-I85</f>
        <v>5247.2866666666632</v>
      </c>
      <c r="I85" s="128">
        <f>I57+I61+I84</f>
        <v>-24935.916666666664</v>
      </c>
      <c r="J85" s="108"/>
      <c r="K85" s="128">
        <f t="shared" ref="K85:P85" si="81">K57+K61+K84</f>
        <v>-312891.49</v>
      </c>
      <c r="L85" s="128">
        <f t="shared" si="81"/>
        <v>-32089.510000000006</v>
      </c>
      <c r="M85" s="128">
        <f t="shared" si="81"/>
        <v>-133477</v>
      </c>
      <c r="N85" s="128">
        <f t="shared" si="81"/>
        <v>-230697</v>
      </c>
      <c r="O85" s="128">
        <f t="shared" si="81"/>
        <v>-364174</v>
      </c>
      <c r="P85" s="128">
        <f t="shared" si="81"/>
        <v>-7645.7799999999988</v>
      </c>
      <c r="Q85" s="72"/>
      <c r="R85" s="128">
        <f>R57+R61+R84</f>
        <v>-356528.22</v>
      </c>
      <c r="S85" s="136" t="s">
        <v>247</v>
      </c>
      <c r="T85" s="128">
        <f t="shared" ref="T85:AF85" si="82">T57+T61+T84</f>
        <v>-344981</v>
      </c>
      <c r="U85" s="256">
        <f t="shared" si="82"/>
        <v>-24935.916666666664</v>
      </c>
      <c r="V85" s="256">
        <f t="shared" si="82"/>
        <v>-28160.916666666664</v>
      </c>
      <c r="W85" s="256">
        <f t="shared" si="82"/>
        <v>-25035.916666666668</v>
      </c>
      <c r="X85" s="256">
        <f t="shared" si="82"/>
        <v>-27500.916666666664</v>
      </c>
      <c r="Y85" s="256">
        <f t="shared" si="82"/>
        <v>-28925.916666666664</v>
      </c>
      <c r="Z85" s="256">
        <f t="shared" si="82"/>
        <v>-27100.916666666664</v>
      </c>
      <c r="AA85" s="256">
        <f t="shared" si="82"/>
        <v>-24100.916666666664</v>
      </c>
      <c r="AB85" s="256">
        <f t="shared" si="82"/>
        <v>-28565.916666666664</v>
      </c>
      <c r="AC85" s="256">
        <f t="shared" si="82"/>
        <v>-54500.916666666664</v>
      </c>
      <c r="AD85" s="256">
        <f t="shared" si="82"/>
        <v>-24600.916666666664</v>
      </c>
      <c r="AE85" s="256">
        <f t="shared" si="82"/>
        <v>-24100.916666666664</v>
      </c>
      <c r="AF85" s="256">
        <f t="shared" si="82"/>
        <v>-27450.916666666664</v>
      </c>
      <c r="AG85" s="96"/>
      <c r="AH85" s="96"/>
      <c r="AI85" s="96"/>
      <c r="AJ85" s="96"/>
      <c r="AK85" s="96"/>
      <c r="AL85" s="96"/>
      <c r="AM85" s="96"/>
      <c r="AN85" s="96"/>
      <c r="AO85" s="96"/>
      <c r="AP85" s="96"/>
      <c r="AQ85" s="96"/>
      <c r="AR85" s="96"/>
      <c r="AS85" s="96"/>
      <c r="AT85" s="96"/>
      <c r="AU85" s="96"/>
      <c r="AV85" s="96"/>
      <c r="AW85" s="96"/>
      <c r="AX85" s="96"/>
      <c r="AY85" s="96"/>
      <c r="AZ85" s="96"/>
      <c r="BA85" s="96"/>
      <c r="BB85" s="96"/>
      <c r="BC85" s="96"/>
      <c r="BD85" s="96"/>
      <c r="BE85" s="96"/>
      <c r="BF85" s="96"/>
      <c r="BG85" s="96"/>
      <c r="BH85" s="96"/>
      <c r="BI85" s="96"/>
      <c r="BJ85" s="96"/>
      <c r="BK85" s="96"/>
      <c r="BL85" s="96"/>
      <c r="BM85" s="96"/>
      <c r="BN85" s="96"/>
      <c r="BO85" s="96"/>
      <c r="BP85" s="96"/>
      <c r="BQ85" s="96"/>
      <c r="BR85" s="96"/>
      <c r="BS85" s="96"/>
      <c r="BT85" s="96"/>
      <c r="BU85" s="96"/>
      <c r="BV85" s="96"/>
      <c r="BW85" s="96"/>
      <c r="BX85" s="96"/>
      <c r="BY85" s="96"/>
      <c r="BZ85" s="96"/>
      <c r="CA85" s="96"/>
      <c r="CB85" s="96"/>
    </row>
    <row r="86" spans="1:80" s="70" customFormat="1" ht="10.5" customHeight="1" thickBot="1" x14ac:dyDescent="0.5">
      <c r="A86" s="73"/>
      <c r="B86" s="90"/>
      <c r="C86" s="97"/>
      <c r="D86" s="97"/>
      <c r="E86" s="97"/>
      <c r="F86" s="106"/>
      <c r="G86" s="97"/>
      <c r="H86" s="97"/>
      <c r="I86" s="97"/>
      <c r="J86" s="106"/>
      <c r="K86" s="106"/>
      <c r="L86" s="106"/>
      <c r="M86" s="238"/>
      <c r="N86" s="106"/>
      <c r="O86" s="106"/>
      <c r="P86" s="106"/>
      <c r="Q86" s="72"/>
      <c r="R86" s="97"/>
      <c r="S86" s="90"/>
      <c r="T86" s="97"/>
      <c r="U86" s="76"/>
      <c r="V86" s="76"/>
      <c r="W86" s="76"/>
      <c r="X86" s="76"/>
      <c r="Y86" s="76"/>
      <c r="Z86" s="76"/>
      <c r="AA86" s="76"/>
      <c r="AB86" s="76"/>
      <c r="AC86" s="76"/>
      <c r="AD86" s="76"/>
      <c r="AE86" s="76"/>
      <c r="AF86" s="76"/>
      <c r="AG86" s="96"/>
      <c r="AH86" s="96"/>
      <c r="AI86" s="96"/>
      <c r="AJ86" s="96"/>
      <c r="AK86" s="96"/>
      <c r="AL86" s="96"/>
      <c r="AM86" s="96"/>
      <c r="AN86" s="96"/>
      <c r="AO86" s="96"/>
      <c r="AP86" s="96"/>
      <c r="AQ86" s="96"/>
      <c r="AR86" s="96"/>
      <c r="AS86" s="96"/>
      <c r="AT86" s="96"/>
      <c r="AU86" s="96"/>
      <c r="AV86" s="96"/>
      <c r="AW86" s="96"/>
      <c r="AX86" s="96"/>
      <c r="AY86" s="96"/>
      <c r="AZ86" s="96"/>
      <c r="BA86" s="96"/>
      <c r="BB86" s="96"/>
      <c r="BC86" s="96"/>
      <c r="BD86" s="96"/>
      <c r="BE86" s="96"/>
      <c r="BF86" s="96"/>
      <c r="BG86" s="96"/>
      <c r="BH86" s="96"/>
      <c r="BI86" s="96"/>
      <c r="BJ86" s="96"/>
      <c r="BK86" s="96"/>
      <c r="BL86" s="96"/>
      <c r="BM86" s="96"/>
      <c r="BN86" s="96"/>
      <c r="BO86" s="96"/>
      <c r="BP86" s="96"/>
      <c r="BQ86" s="96"/>
      <c r="BR86" s="96"/>
      <c r="BS86" s="96"/>
      <c r="BT86" s="96"/>
      <c r="BU86" s="96"/>
      <c r="BV86" s="96"/>
      <c r="BW86" s="96"/>
      <c r="BX86" s="96"/>
      <c r="BY86" s="96"/>
      <c r="BZ86" s="96"/>
      <c r="CA86" s="96"/>
      <c r="CB86" s="96"/>
    </row>
    <row r="87" spans="1:80" s="92" customFormat="1" ht="12.75" customHeight="1" thickBot="1" x14ac:dyDescent="0.35">
      <c r="A87" s="72"/>
      <c r="B87" s="239" t="s">
        <v>186</v>
      </c>
      <c r="C87" s="240">
        <f>C22+C27+C44+C85</f>
        <v>-4631.3700000000008</v>
      </c>
      <c r="D87" s="240">
        <f>C87-E87</f>
        <v>-13135.174733333339</v>
      </c>
      <c r="E87" s="240">
        <f>E22+E27+E44+E85</f>
        <v>8503.8047333333379</v>
      </c>
      <c r="F87" s="247"/>
      <c r="G87" s="240">
        <f>G22+G27+G44+G85</f>
        <v>-4631.3700000000008</v>
      </c>
      <c r="H87" s="240">
        <f>G87-I87</f>
        <v>-13135.174733333339</v>
      </c>
      <c r="I87" s="240">
        <f>I22+I27+I44+I85</f>
        <v>8503.8047333333379</v>
      </c>
      <c r="J87" s="238"/>
      <c r="K87" s="248">
        <f t="shared" ref="K87:P87" si="83">K22+K27+K44+K85</f>
        <v>61319.710000000021</v>
      </c>
      <c r="L87" s="246">
        <f t="shared" si="83"/>
        <v>-48298.645922000062</v>
      </c>
      <c r="M87" s="240">
        <f t="shared" si="83"/>
        <v>-25424</v>
      </c>
      <c r="N87" s="248">
        <f t="shared" si="83"/>
        <v>55917</v>
      </c>
      <c r="O87" s="248">
        <f t="shared" si="83"/>
        <v>25493</v>
      </c>
      <c r="P87" s="248">
        <f t="shared" si="83"/>
        <v>21121.22</v>
      </c>
      <c r="Q87" s="72"/>
      <c r="R87" s="99"/>
      <c r="S87" s="249"/>
      <c r="T87" s="240">
        <f t="shared" ref="T87:AF87" si="84">T22+T27+T44+T85</f>
        <v>13021.064077999967</v>
      </c>
      <c r="U87" s="240">
        <f t="shared" si="84"/>
        <v>8503.8047333333379</v>
      </c>
      <c r="V87" s="240">
        <f t="shared" si="84"/>
        <v>384.80473333333794</v>
      </c>
      <c r="W87" s="240">
        <f t="shared" si="84"/>
        <v>10167.304733333334</v>
      </c>
      <c r="X87" s="240">
        <f t="shared" si="84"/>
        <v>-34864.761124666664</v>
      </c>
      <c r="Y87" s="240">
        <f t="shared" si="84"/>
        <v>33010.238875333336</v>
      </c>
      <c r="Z87" s="240">
        <f t="shared" si="84"/>
        <v>35253.738875333336</v>
      </c>
      <c r="AA87" s="240">
        <f t="shared" si="84"/>
        <v>18165.988875333336</v>
      </c>
      <c r="AB87" s="240">
        <f t="shared" si="84"/>
        <v>12379.988875333336</v>
      </c>
      <c r="AC87" s="240">
        <f t="shared" si="84"/>
        <v>-57443.011124666664</v>
      </c>
      <c r="AD87" s="240">
        <f t="shared" si="84"/>
        <v>-5453.0111246666638</v>
      </c>
      <c r="AE87" s="240">
        <f t="shared" si="84"/>
        <v>-13615.011124666664</v>
      </c>
      <c r="AF87" s="240">
        <f t="shared" si="84"/>
        <v>6530.9888753333362</v>
      </c>
    </row>
    <row r="88" spans="1:80" s="92" customFormat="1" ht="12.75" customHeight="1" x14ac:dyDescent="0.3">
      <c r="A88" s="72"/>
      <c r="B88" s="72"/>
      <c r="C88" s="77"/>
      <c r="D88" s="77"/>
      <c r="E88" s="77"/>
      <c r="F88" s="77"/>
      <c r="G88" s="77"/>
      <c r="H88" s="77"/>
      <c r="I88" s="77"/>
      <c r="J88" s="77"/>
      <c r="K88" s="97"/>
      <c r="L88" s="77"/>
      <c r="M88" s="93"/>
      <c r="N88" s="93"/>
      <c r="O88" s="77"/>
      <c r="P88" s="77"/>
      <c r="Q88" s="72"/>
      <c r="R88" s="77"/>
      <c r="S88" s="72"/>
      <c r="T88" s="72"/>
      <c r="U88" s="232"/>
      <c r="V88" s="232"/>
      <c r="W88" s="232"/>
      <c r="X88" s="72"/>
    </row>
    <row r="89" spans="1:80" s="92" customFormat="1" ht="12.75" customHeight="1" x14ac:dyDescent="0.3">
      <c r="A89" s="72"/>
      <c r="C89" s="93"/>
      <c r="D89" s="93"/>
      <c r="E89" s="93"/>
      <c r="F89" s="93"/>
      <c r="G89" s="93"/>
      <c r="H89" s="93"/>
      <c r="I89" s="93"/>
      <c r="J89" s="93"/>
      <c r="K89" s="93"/>
      <c r="L89" s="77"/>
      <c r="M89" s="93"/>
      <c r="N89" s="77"/>
      <c r="O89" s="77"/>
      <c r="P89" s="77"/>
      <c r="Q89" s="72"/>
      <c r="R89" s="93"/>
      <c r="T89" s="77"/>
    </row>
    <row r="90" spans="1:80" s="92" customFormat="1" ht="12.75" customHeight="1" x14ac:dyDescent="0.3">
      <c r="A90" s="72"/>
      <c r="C90" s="93"/>
      <c r="D90" s="93"/>
      <c r="E90" s="93"/>
      <c r="F90" s="93"/>
      <c r="G90" s="93"/>
      <c r="H90" s="93"/>
      <c r="I90" s="93"/>
      <c r="J90" s="93"/>
      <c r="K90" s="93"/>
      <c r="L90" s="77"/>
      <c r="M90" s="93"/>
      <c r="N90" s="77"/>
      <c r="O90" s="77"/>
      <c r="P90" s="77"/>
      <c r="Q90" s="72"/>
      <c r="R90" s="93"/>
      <c r="T90" s="77"/>
    </row>
    <row r="91" spans="1:80" s="92" customFormat="1" ht="12.75" customHeight="1" x14ac:dyDescent="0.3">
      <c r="A91" s="72"/>
      <c r="C91" s="93"/>
      <c r="D91" s="93"/>
      <c r="E91" s="93"/>
      <c r="F91" s="93"/>
      <c r="G91" s="93"/>
      <c r="H91" s="93"/>
      <c r="I91" s="93"/>
      <c r="J91" s="93"/>
      <c r="K91" s="93"/>
      <c r="L91" s="77"/>
      <c r="M91" s="93"/>
      <c r="N91" s="77"/>
      <c r="O91" s="77"/>
      <c r="P91" s="77"/>
      <c r="Q91" s="72"/>
      <c r="R91" s="93"/>
      <c r="T91" s="77"/>
    </row>
    <row r="92" spans="1:80" s="92" customFormat="1" ht="12.75" customHeight="1" x14ac:dyDescent="0.3">
      <c r="A92" s="72"/>
      <c r="C92" s="93"/>
      <c r="D92" s="93"/>
      <c r="E92" s="93"/>
      <c r="F92" s="93"/>
      <c r="G92" s="93"/>
      <c r="H92" s="93"/>
      <c r="I92" s="93"/>
      <c r="J92" s="93"/>
      <c r="K92" s="93"/>
      <c r="L92" s="77"/>
      <c r="M92" s="93"/>
      <c r="N92" s="77"/>
      <c r="O92" s="77"/>
      <c r="P92" s="77"/>
      <c r="Q92" s="72"/>
      <c r="R92" s="93"/>
      <c r="T92" s="77"/>
    </row>
    <row r="93" spans="1:80" s="92" customFormat="1" ht="12.75" customHeight="1" x14ac:dyDescent="0.3">
      <c r="A93" s="72"/>
      <c r="C93" s="93"/>
      <c r="D93" s="93"/>
      <c r="E93" s="93"/>
      <c r="F93" s="93"/>
      <c r="G93" s="93"/>
      <c r="H93" s="93"/>
      <c r="I93" s="93"/>
      <c r="J93" s="93"/>
      <c r="K93" s="93"/>
      <c r="L93" s="77"/>
      <c r="M93" s="93"/>
      <c r="N93" s="77"/>
      <c r="O93" s="77"/>
      <c r="P93" s="77"/>
      <c r="Q93" s="72"/>
      <c r="R93" s="93"/>
      <c r="T93" s="77"/>
    </row>
    <row r="94" spans="1:80" s="92" customFormat="1" ht="12.75" customHeight="1" x14ac:dyDescent="0.3">
      <c r="A94" s="72"/>
      <c r="C94" s="93"/>
      <c r="D94" s="93"/>
      <c r="E94" s="93"/>
      <c r="F94" s="93"/>
      <c r="G94" s="93"/>
      <c r="H94" s="93"/>
      <c r="I94" s="93"/>
      <c r="J94" s="93"/>
      <c r="K94" s="93"/>
      <c r="L94" s="77"/>
      <c r="M94" s="93"/>
      <c r="N94" s="77"/>
      <c r="O94" s="77"/>
      <c r="P94" s="77"/>
      <c r="Q94" s="72"/>
      <c r="R94" s="93"/>
      <c r="T94" s="77"/>
    </row>
    <row r="95" spans="1:80" s="92" customFormat="1" ht="12.75" customHeight="1" x14ac:dyDescent="0.3">
      <c r="A95" s="72"/>
      <c r="C95" s="93"/>
      <c r="D95" s="93"/>
      <c r="E95" s="93"/>
      <c r="F95" s="93"/>
      <c r="G95" s="93"/>
      <c r="H95" s="93"/>
      <c r="I95" s="93"/>
      <c r="J95" s="93"/>
      <c r="K95" s="93"/>
      <c r="L95" s="77"/>
      <c r="M95" s="93"/>
      <c r="N95" s="77"/>
      <c r="O95" s="77"/>
      <c r="P95" s="77"/>
      <c r="Q95" s="72"/>
      <c r="R95" s="93"/>
      <c r="T95" s="77"/>
    </row>
    <row r="96" spans="1:80" s="92" customFormat="1" ht="12.75" customHeight="1" x14ac:dyDescent="0.3">
      <c r="A96" s="72"/>
      <c r="C96" s="93"/>
      <c r="D96" s="93"/>
      <c r="E96" s="93"/>
      <c r="F96" s="93"/>
      <c r="G96" s="93"/>
      <c r="H96" s="93"/>
      <c r="I96" s="93"/>
      <c r="J96" s="93"/>
      <c r="K96" s="93"/>
      <c r="L96" s="77"/>
      <c r="M96" s="93"/>
      <c r="N96" s="77"/>
      <c r="O96" s="77"/>
      <c r="P96" s="77"/>
      <c r="Q96" s="72"/>
      <c r="R96" s="93"/>
      <c r="T96" s="77"/>
    </row>
    <row r="97" spans="1:20" s="92" customFormat="1" ht="12.75" customHeight="1" x14ac:dyDescent="0.3">
      <c r="A97" s="72"/>
      <c r="C97" s="93"/>
      <c r="D97" s="93"/>
      <c r="E97" s="93"/>
      <c r="F97" s="93"/>
      <c r="G97" s="93"/>
      <c r="H97" s="93"/>
      <c r="I97" s="93"/>
      <c r="J97" s="93"/>
      <c r="K97" s="93"/>
      <c r="L97" s="77"/>
      <c r="M97" s="93"/>
      <c r="N97" s="77"/>
      <c r="O97" s="77"/>
      <c r="P97" s="77"/>
      <c r="Q97" s="72"/>
      <c r="R97" s="93"/>
      <c r="T97" s="77"/>
    </row>
    <row r="98" spans="1:20" s="92" customFormat="1" ht="12.75" customHeight="1" x14ac:dyDescent="0.3">
      <c r="A98" s="72"/>
      <c r="C98" s="93"/>
      <c r="D98" s="93"/>
      <c r="E98" s="93"/>
      <c r="F98" s="93"/>
      <c r="G98" s="93"/>
      <c r="H98" s="93"/>
      <c r="I98" s="93"/>
      <c r="J98" s="93"/>
      <c r="K98" s="93"/>
      <c r="L98" s="77"/>
      <c r="M98" s="93"/>
      <c r="N98" s="77"/>
      <c r="O98" s="77"/>
      <c r="P98" s="77"/>
      <c r="Q98" s="72"/>
      <c r="R98" s="93"/>
      <c r="T98" s="77"/>
    </row>
    <row r="99" spans="1:20" s="92" customFormat="1" ht="12.75" customHeight="1" x14ac:dyDescent="0.3">
      <c r="A99" s="72"/>
      <c r="C99" s="93"/>
      <c r="D99" s="93"/>
      <c r="E99" s="93"/>
      <c r="F99" s="93"/>
      <c r="G99" s="93"/>
      <c r="H99" s="93"/>
      <c r="I99" s="93"/>
      <c r="J99" s="93"/>
      <c r="K99" s="93"/>
      <c r="L99" s="77"/>
      <c r="M99" s="93"/>
      <c r="N99" s="77"/>
      <c r="O99" s="77"/>
      <c r="P99" s="77"/>
      <c r="Q99" s="72"/>
      <c r="R99" s="93"/>
      <c r="T99" s="77"/>
    </row>
    <row r="100" spans="1:20" s="92" customFormat="1" ht="12.75" customHeight="1" x14ac:dyDescent="0.3">
      <c r="A100" s="72"/>
      <c r="C100" s="93"/>
      <c r="D100" s="93"/>
      <c r="E100" s="93"/>
      <c r="F100" s="93"/>
      <c r="G100" s="93"/>
      <c r="H100" s="93"/>
      <c r="I100" s="93"/>
      <c r="J100" s="93"/>
      <c r="K100" s="93"/>
      <c r="L100" s="77"/>
      <c r="M100" s="93"/>
      <c r="N100" s="77"/>
      <c r="O100" s="77"/>
      <c r="P100" s="77"/>
      <c r="Q100" s="72"/>
      <c r="R100" s="93"/>
      <c r="T100" s="77"/>
    </row>
    <row r="101" spans="1:20" s="92" customFormat="1" ht="12.75" customHeight="1" x14ac:dyDescent="0.3">
      <c r="A101" s="72"/>
      <c r="C101" s="93"/>
      <c r="D101" s="93"/>
      <c r="E101" s="93"/>
      <c r="F101" s="93"/>
      <c r="G101" s="93"/>
      <c r="H101" s="93"/>
      <c r="I101" s="93"/>
      <c r="J101" s="93"/>
      <c r="K101" s="93"/>
      <c r="L101" s="77"/>
      <c r="M101" s="93"/>
      <c r="N101" s="77"/>
      <c r="O101" s="77"/>
      <c r="P101" s="77"/>
      <c r="Q101" s="72"/>
      <c r="R101" s="93"/>
      <c r="T101" s="77"/>
    </row>
    <row r="102" spans="1:20" s="92" customFormat="1" ht="12.75" customHeight="1" x14ac:dyDescent="0.3">
      <c r="A102" s="72"/>
      <c r="C102" s="93"/>
      <c r="D102" s="93"/>
      <c r="E102" s="93"/>
      <c r="F102" s="93"/>
      <c r="G102" s="93"/>
      <c r="H102" s="93"/>
      <c r="I102" s="93"/>
      <c r="J102" s="93"/>
      <c r="K102" s="93"/>
      <c r="L102" s="77"/>
      <c r="M102" s="93"/>
      <c r="N102" s="77"/>
      <c r="O102" s="77"/>
      <c r="P102" s="77"/>
      <c r="Q102" s="72"/>
      <c r="R102" s="93"/>
      <c r="T102" s="77"/>
    </row>
    <row r="103" spans="1:20" s="92" customFormat="1" ht="12.75" customHeight="1" x14ac:dyDescent="0.3">
      <c r="A103" s="72"/>
      <c r="C103" s="93"/>
      <c r="D103" s="93"/>
      <c r="E103" s="93"/>
      <c r="F103" s="93"/>
      <c r="G103" s="93"/>
      <c r="H103" s="93"/>
      <c r="I103" s="93"/>
      <c r="J103" s="93"/>
      <c r="K103" s="93"/>
      <c r="L103" s="77"/>
      <c r="M103" s="93"/>
      <c r="N103" s="77"/>
      <c r="O103" s="77"/>
      <c r="P103" s="77"/>
      <c r="Q103" s="72"/>
      <c r="R103" s="93"/>
      <c r="T103" s="77"/>
    </row>
    <row r="104" spans="1:20" s="92" customFormat="1" ht="12.75" customHeight="1" x14ac:dyDescent="0.3">
      <c r="A104" s="72"/>
      <c r="C104" s="93"/>
      <c r="D104" s="93"/>
      <c r="E104" s="93"/>
      <c r="F104" s="93"/>
      <c r="G104" s="93"/>
      <c r="H104" s="93"/>
      <c r="I104" s="93"/>
      <c r="J104" s="93"/>
      <c r="K104" s="93"/>
      <c r="L104" s="77"/>
      <c r="M104" s="93"/>
      <c r="N104" s="77"/>
      <c r="O104" s="77"/>
      <c r="P104" s="77"/>
      <c r="Q104" s="72"/>
      <c r="R104" s="93"/>
      <c r="T104" s="77"/>
    </row>
    <row r="105" spans="1:20" s="92" customFormat="1" ht="12.75" customHeight="1" x14ac:dyDescent="0.3">
      <c r="A105" s="72"/>
      <c r="C105" s="93"/>
      <c r="D105" s="93"/>
      <c r="E105" s="93"/>
      <c r="F105" s="93"/>
      <c r="G105" s="93"/>
      <c r="H105" s="93"/>
      <c r="I105" s="93"/>
      <c r="J105" s="93"/>
      <c r="K105" s="93"/>
      <c r="L105" s="77"/>
      <c r="M105" s="93"/>
      <c r="N105" s="77"/>
      <c r="O105" s="77"/>
      <c r="P105" s="77"/>
      <c r="Q105" s="72"/>
      <c r="R105" s="93"/>
      <c r="T105" s="77"/>
    </row>
    <row r="106" spans="1:20" s="92" customFormat="1" ht="12.75" customHeight="1" x14ac:dyDescent="0.3">
      <c r="A106" s="72"/>
      <c r="C106" s="93"/>
      <c r="D106" s="93"/>
      <c r="E106" s="93"/>
      <c r="F106" s="93"/>
      <c r="G106" s="93"/>
      <c r="H106" s="93"/>
      <c r="I106" s="93"/>
      <c r="J106" s="93"/>
      <c r="K106" s="93"/>
      <c r="L106" s="77"/>
      <c r="M106" s="93"/>
      <c r="N106" s="77"/>
      <c r="O106" s="77"/>
      <c r="P106" s="77"/>
      <c r="Q106" s="72"/>
      <c r="R106" s="93"/>
      <c r="T106" s="77"/>
    </row>
    <row r="107" spans="1:20" s="92" customFormat="1" ht="12.75" customHeight="1" x14ac:dyDescent="0.3">
      <c r="A107" s="72"/>
      <c r="C107" s="93"/>
      <c r="D107" s="93"/>
      <c r="E107" s="93"/>
      <c r="F107" s="93"/>
      <c r="G107" s="93"/>
      <c r="H107" s="93"/>
      <c r="I107" s="93"/>
      <c r="J107" s="93"/>
      <c r="K107" s="93"/>
      <c r="L107" s="77"/>
      <c r="M107" s="93"/>
      <c r="N107" s="77"/>
      <c r="O107" s="77"/>
      <c r="P107" s="77"/>
      <c r="Q107" s="72"/>
      <c r="R107" s="93"/>
      <c r="T107" s="77"/>
    </row>
    <row r="108" spans="1:20" s="92" customFormat="1" ht="12.75" customHeight="1" x14ac:dyDescent="0.3">
      <c r="A108" s="72"/>
      <c r="C108" s="93"/>
      <c r="D108" s="93"/>
      <c r="E108" s="93"/>
      <c r="F108" s="93"/>
      <c r="G108" s="93"/>
      <c r="H108" s="93"/>
      <c r="I108" s="93"/>
      <c r="J108" s="93"/>
      <c r="K108" s="93"/>
      <c r="L108" s="77"/>
      <c r="M108" s="93"/>
      <c r="N108" s="77"/>
      <c r="O108" s="77"/>
      <c r="P108" s="77"/>
      <c r="Q108" s="72"/>
      <c r="R108" s="93"/>
      <c r="T108" s="77"/>
    </row>
    <row r="109" spans="1:20" s="92" customFormat="1" ht="12.75" customHeight="1" x14ac:dyDescent="0.3">
      <c r="A109" s="72"/>
      <c r="C109" s="93"/>
      <c r="D109" s="93"/>
      <c r="E109" s="93"/>
      <c r="F109" s="93"/>
      <c r="G109" s="93"/>
      <c r="H109" s="93"/>
      <c r="I109" s="93"/>
      <c r="J109" s="93"/>
      <c r="K109" s="93"/>
      <c r="L109" s="77"/>
      <c r="M109" s="93"/>
      <c r="N109" s="77"/>
      <c r="O109" s="77"/>
      <c r="P109" s="77"/>
      <c r="Q109" s="72"/>
      <c r="R109" s="93"/>
      <c r="T109" s="77"/>
    </row>
    <row r="110" spans="1:20" s="92" customFormat="1" ht="12.75" customHeight="1" x14ac:dyDescent="0.3">
      <c r="A110" s="72"/>
      <c r="C110" s="93"/>
      <c r="D110" s="93"/>
      <c r="E110" s="93"/>
      <c r="F110" s="93"/>
      <c r="G110" s="93"/>
      <c r="H110" s="93"/>
      <c r="I110" s="93"/>
      <c r="J110" s="93"/>
      <c r="K110" s="93"/>
      <c r="L110" s="77"/>
      <c r="M110" s="93"/>
      <c r="N110" s="77"/>
      <c r="O110" s="77"/>
      <c r="P110" s="77"/>
      <c r="Q110" s="72"/>
      <c r="R110" s="93"/>
      <c r="T110" s="77"/>
    </row>
    <row r="111" spans="1:20" s="92" customFormat="1" ht="12.75" customHeight="1" x14ac:dyDescent="0.3">
      <c r="A111" s="72"/>
      <c r="C111" s="93"/>
      <c r="D111" s="93"/>
      <c r="E111" s="93"/>
      <c r="F111" s="93"/>
      <c r="G111" s="93"/>
      <c r="H111" s="93"/>
      <c r="I111" s="93"/>
      <c r="J111" s="93"/>
      <c r="K111" s="93"/>
      <c r="L111" s="77"/>
      <c r="M111" s="93"/>
      <c r="N111" s="77"/>
      <c r="O111" s="77"/>
      <c r="P111" s="77"/>
      <c r="Q111" s="72"/>
      <c r="R111" s="93"/>
      <c r="T111" s="77"/>
    </row>
    <row r="112" spans="1:20" s="92" customFormat="1" ht="12.75" customHeight="1" x14ac:dyDescent="0.3">
      <c r="A112" s="72"/>
      <c r="C112" s="93"/>
      <c r="D112" s="93"/>
      <c r="E112" s="93"/>
      <c r="F112" s="93"/>
      <c r="G112" s="93"/>
      <c r="H112" s="93"/>
      <c r="I112" s="93"/>
      <c r="J112" s="93"/>
      <c r="K112" s="93"/>
      <c r="L112" s="77"/>
      <c r="M112" s="93"/>
      <c r="N112" s="77"/>
      <c r="O112" s="77"/>
      <c r="P112" s="77"/>
      <c r="Q112" s="72"/>
      <c r="R112" s="93"/>
      <c r="T112" s="77"/>
    </row>
    <row r="113" spans="1:20" s="92" customFormat="1" ht="12.75" customHeight="1" x14ac:dyDescent="0.3">
      <c r="A113" s="72"/>
      <c r="C113" s="93"/>
      <c r="D113" s="93"/>
      <c r="E113" s="93"/>
      <c r="F113" s="93"/>
      <c r="G113" s="93"/>
      <c r="H113" s="93"/>
      <c r="I113" s="93"/>
      <c r="J113" s="93"/>
      <c r="K113" s="93"/>
      <c r="L113" s="77"/>
      <c r="M113" s="93"/>
      <c r="N113" s="77"/>
      <c r="O113" s="77"/>
      <c r="P113" s="77"/>
      <c r="Q113" s="72"/>
      <c r="R113" s="93"/>
      <c r="T113" s="77"/>
    </row>
    <row r="114" spans="1:20" s="92" customFormat="1" ht="12.75" customHeight="1" x14ac:dyDescent="0.3">
      <c r="A114" s="72"/>
      <c r="C114" s="93"/>
      <c r="D114" s="93"/>
      <c r="E114" s="93"/>
      <c r="F114" s="93"/>
      <c r="G114" s="93"/>
      <c r="H114" s="93"/>
      <c r="I114" s="93"/>
      <c r="J114" s="93"/>
      <c r="K114" s="93"/>
      <c r="L114" s="77"/>
      <c r="M114" s="93"/>
      <c r="N114" s="77"/>
      <c r="O114" s="77"/>
      <c r="P114" s="77"/>
      <c r="Q114" s="72"/>
      <c r="R114" s="93"/>
      <c r="T114" s="77"/>
    </row>
    <row r="115" spans="1:20" s="92" customFormat="1" ht="12.75" customHeight="1" x14ac:dyDescent="0.3">
      <c r="A115" s="72"/>
      <c r="C115" s="93"/>
      <c r="D115" s="93"/>
      <c r="E115" s="93"/>
      <c r="F115" s="93"/>
      <c r="G115" s="93"/>
      <c r="H115" s="93"/>
      <c r="I115" s="93"/>
      <c r="J115" s="93"/>
      <c r="K115" s="93"/>
      <c r="L115" s="77"/>
      <c r="M115" s="93"/>
      <c r="N115" s="77"/>
      <c r="O115" s="77"/>
      <c r="P115" s="77"/>
      <c r="Q115" s="72"/>
      <c r="R115" s="93"/>
      <c r="T115" s="77"/>
    </row>
    <row r="116" spans="1:20" s="92" customFormat="1" ht="12.75" customHeight="1" x14ac:dyDescent="0.3">
      <c r="A116" s="72"/>
      <c r="C116" s="93"/>
      <c r="D116" s="93"/>
      <c r="E116" s="93"/>
      <c r="F116" s="93"/>
      <c r="G116" s="93"/>
      <c r="H116" s="93"/>
      <c r="I116" s="93"/>
      <c r="J116" s="93"/>
      <c r="K116" s="93"/>
      <c r="L116" s="77"/>
      <c r="M116" s="93"/>
      <c r="N116" s="77"/>
      <c r="O116" s="77"/>
      <c r="P116" s="77"/>
      <c r="Q116" s="72"/>
      <c r="R116" s="93"/>
      <c r="T116" s="77"/>
    </row>
    <row r="117" spans="1:20" s="92" customFormat="1" ht="12.75" customHeight="1" x14ac:dyDescent="0.3">
      <c r="A117" s="72"/>
      <c r="C117" s="93"/>
      <c r="D117" s="93"/>
      <c r="E117" s="93"/>
      <c r="F117" s="93"/>
      <c r="G117" s="93"/>
      <c r="H117" s="93"/>
      <c r="I117" s="93"/>
      <c r="J117" s="93"/>
      <c r="K117" s="93"/>
      <c r="L117" s="77"/>
      <c r="M117" s="93"/>
      <c r="N117" s="77"/>
      <c r="O117" s="77"/>
      <c r="P117" s="77"/>
      <c r="Q117" s="72"/>
      <c r="R117" s="93"/>
      <c r="T117" s="77"/>
    </row>
    <row r="118" spans="1:20" s="92" customFormat="1" ht="12.75" customHeight="1" x14ac:dyDescent="0.3">
      <c r="A118" s="72"/>
      <c r="C118" s="93"/>
      <c r="D118" s="93"/>
      <c r="E118" s="93"/>
      <c r="F118" s="93"/>
      <c r="G118" s="93"/>
      <c r="H118" s="93"/>
      <c r="I118" s="93"/>
      <c r="J118" s="93"/>
      <c r="K118" s="93"/>
      <c r="L118" s="77"/>
      <c r="M118" s="93"/>
      <c r="N118" s="77"/>
      <c r="O118" s="77"/>
      <c r="P118" s="77"/>
      <c r="Q118" s="72"/>
      <c r="R118" s="93"/>
      <c r="T118" s="77"/>
    </row>
    <row r="119" spans="1:20" s="92" customFormat="1" ht="12.75" customHeight="1" x14ac:dyDescent="0.3">
      <c r="A119" s="72"/>
      <c r="C119" s="93"/>
      <c r="D119" s="93"/>
      <c r="E119" s="93"/>
      <c r="F119" s="93"/>
      <c r="G119" s="93"/>
      <c r="H119" s="93"/>
      <c r="I119" s="93"/>
      <c r="J119" s="93"/>
      <c r="K119" s="93"/>
      <c r="L119" s="77"/>
      <c r="M119" s="93"/>
      <c r="N119" s="77"/>
      <c r="O119" s="77"/>
      <c r="P119" s="77"/>
      <c r="Q119" s="72"/>
      <c r="R119" s="93"/>
      <c r="T119" s="77"/>
    </row>
    <row r="120" spans="1:20" s="92" customFormat="1" ht="12.75" customHeight="1" x14ac:dyDescent="0.3">
      <c r="A120" s="72"/>
      <c r="C120" s="93"/>
      <c r="D120" s="93"/>
      <c r="E120" s="93"/>
      <c r="F120" s="93"/>
      <c r="G120" s="93"/>
      <c r="H120" s="93"/>
      <c r="I120" s="93"/>
      <c r="J120" s="93"/>
      <c r="K120" s="93"/>
      <c r="L120" s="77"/>
      <c r="M120" s="93"/>
      <c r="N120" s="77"/>
      <c r="O120" s="77"/>
      <c r="P120" s="77"/>
      <c r="Q120" s="72"/>
      <c r="R120" s="93"/>
      <c r="T120" s="77"/>
    </row>
    <row r="121" spans="1:20" s="92" customFormat="1" ht="12.75" customHeight="1" x14ac:dyDescent="0.3">
      <c r="A121" s="72"/>
      <c r="C121" s="93"/>
      <c r="D121" s="93"/>
      <c r="E121" s="93"/>
      <c r="F121" s="93"/>
      <c r="G121" s="93"/>
      <c r="H121" s="93"/>
      <c r="I121" s="93"/>
      <c r="J121" s="93"/>
      <c r="K121" s="93"/>
      <c r="L121" s="77"/>
      <c r="M121" s="93"/>
      <c r="N121" s="77"/>
      <c r="O121" s="77"/>
      <c r="P121" s="77"/>
      <c r="Q121" s="72"/>
      <c r="R121" s="93"/>
      <c r="T121" s="77"/>
    </row>
    <row r="122" spans="1:20" s="92" customFormat="1" ht="12.75" customHeight="1" x14ac:dyDescent="0.3">
      <c r="A122" s="72"/>
      <c r="C122" s="93"/>
      <c r="D122" s="93"/>
      <c r="E122" s="93"/>
      <c r="F122" s="93"/>
      <c r="G122" s="93"/>
      <c r="H122" s="93"/>
      <c r="I122" s="93"/>
      <c r="J122" s="93"/>
      <c r="K122" s="93"/>
      <c r="L122" s="77"/>
      <c r="M122" s="93"/>
      <c r="N122" s="77"/>
      <c r="O122" s="77"/>
      <c r="P122" s="77"/>
      <c r="Q122" s="72"/>
      <c r="R122" s="93"/>
      <c r="T122" s="77"/>
    </row>
    <row r="123" spans="1:20" s="92" customFormat="1" ht="12.75" customHeight="1" x14ac:dyDescent="0.3">
      <c r="A123" s="72"/>
      <c r="C123" s="93"/>
      <c r="D123" s="93"/>
      <c r="E123" s="93"/>
      <c r="F123" s="93"/>
      <c r="G123" s="93"/>
      <c r="H123" s="93"/>
      <c r="I123" s="93"/>
      <c r="J123" s="93"/>
      <c r="K123" s="93"/>
      <c r="L123" s="77"/>
      <c r="M123" s="93"/>
      <c r="N123" s="77"/>
      <c r="O123" s="77"/>
      <c r="P123" s="77"/>
      <c r="Q123" s="72"/>
      <c r="R123" s="93"/>
      <c r="T123" s="77"/>
    </row>
    <row r="124" spans="1:20" s="92" customFormat="1" ht="12.75" customHeight="1" x14ac:dyDescent="0.3">
      <c r="A124" s="72"/>
      <c r="C124" s="93"/>
      <c r="D124" s="93"/>
      <c r="E124" s="93"/>
      <c r="F124" s="93"/>
      <c r="G124" s="93"/>
      <c r="H124" s="93"/>
      <c r="I124" s="93"/>
      <c r="J124" s="93"/>
      <c r="K124" s="93"/>
      <c r="L124" s="77"/>
      <c r="M124" s="93"/>
      <c r="N124" s="77"/>
      <c r="O124" s="77"/>
      <c r="P124" s="77"/>
      <c r="Q124" s="72"/>
      <c r="R124" s="93"/>
      <c r="T124" s="77"/>
    </row>
    <row r="125" spans="1:20" s="92" customFormat="1" ht="12.75" customHeight="1" x14ac:dyDescent="0.3">
      <c r="A125" s="72"/>
      <c r="C125" s="93"/>
      <c r="D125" s="93"/>
      <c r="E125" s="93"/>
      <c r="F125" s="93"/>
      <c r="G125" s="93"/>
      <c r="H125" s="93"/>
      <c r="I125" s="93"/>
      <c r="J125" s="93"/>
      <c r="K125" s="93"/>
      <c r="L125" s="77"/>
      <c r="M125" s="93"/>
      <c r="N125" s="77"/>
      <c r="O125" s="77"/>
      <c r="P125" s="77"/>
      <c r="Q125" s="72"/>
      <c r="R125" s="93"/>
      <c r="T125" s="77"/>
    </row>
    <row r="126" spans="1:20" s="92" customFormat="1" ht="12.75" customHeight="1" x14ac:dyDescent="0.3">
      <c r="A126" s="72"/>
      <c r="C126" s="93"/>
      <c r="D126" s="93"/>
      <c r="E126" s="93"/>
      <c r="F126" s="93"/>
      <c r="G126" s="93"/>
      <c r="H126" s="93"/>
      <c r="I126" s="93"/>
      <c r="J126" s="93"/>
      <c r="K126" s="93"/>
      <c r="L126" s="77"/>
      <c r="M126" s="93"/>
      <c r="N126" s="77"/>
      <c r="O126" s="77"/>
      <c r="P126" s="77"/>
      <c r="Q126" s="72"/>
      <c r="R126" s="93"/>
      <c r="T126" s="77"/>
    </row>
    <row r="127" spans="1:20" s="92" customFormat="1" ht="12.75" customHeight="1" x14ac:dyDescent="0.3">
      <c r="A127" s="72"/>
      <c r="C127" s="93"/>
      <c r="D127" s="93"/>
      <c r="E127" s="93"/>
      <c r="F127" s="93"/>
      <c r="G127" s="93"/>
      <c r="H127" s="93"/>
      <c r="I127" s="93"/>
      <c r="J127" s="93"/>
      <c r="K127" s="93"/>
      <c r="L127" s="77"/>
      <c r="M127" s="93"/>
      <c r="N127" s="77"/>
      <c r="O127" s="77"/>
      <c r="P127" s="77"/>
      <c r="Q127" s="72"/>
      <c r="R127" s="93"/>
      <c r="T127" s="77"/>
    </row>
    <row r="128" spans="1:20" s="92" customFormat="1" ht="12.75" customHeight="1" x14ac:dyDescent="0.3">
      <c r="A128" s="72"/>
      <c r="C128" s="93"/>
      <c r="D128" s="93"/>
      <c r="E128" s="93"/>
      <c r="F128" s="93"/>
      <c r="G128" s="93"/>
      <c r="H128" s="93"/>
      <c r="I128" s="93"/>
      <c r="J128" s="93"/>
      <c r="K128" s="93"/>
      <c r="L128" s="77"/>
      <c r="M128" s="93"/>
      <c r="N128" s="77"/>
      <c r="O128" s="77"/>
      <c r="P128" s="77"/>
      <c r="Q128" s="72"/>
      <c r="R128" s="93"/>
      <c r="T128" s="77"/>
    </row>
    <row r="129" spans="1:20" s="92" customFormat="1" ht="12.75" customHeight="1" x14ac:dyDescent="0.3">
      <c r="A129" s="72"/>
      <c r="C129" s="93"/>
      <c r="D129" s="93"/>
      <c r="E129" s="93"/>
      <c r="F129" s="93"/>
      <c r="G129" s="93"/>
      <c r="H129" s="93"/>
      <c r="I129" s="93"/>
      <c r="J129" s="93"/>
      <c r="K129" s="93"/>
      <c r="L129" s="77"/>
      <c r="M129" s="93"/>
      <c r="N129" s="77"/>
      <c r="O129" s="77"/>
      <c r="P129" s="77"/>
      <c r="Q129" s="72"/>
      <c r="R129" s="93"/>
      <c r="T129" s="77"/>
    </row>
    <row r="130" spans="1:20" s="92" customFormat="1" ht="12.75" customHeight="1" x14ac:dyDescent="0.3">
      <c r="A130" s="72"/>
      <c r="C130" s="93"/>
      <c r="D130" s="93"/>
      <c r="E130" s="93"/>
      <c r="F130" s="93"/>
      <c r="G130" s="93"/>
      <c r="H130" s="93"/>
      <c r="I130" s="93"/>
      <c r="J130" s="93"/>
      <c r="K130" s="93"/>
      <c r="L130" s="77"/>
      <c r="M130" s="93"/>
      <c r="N130" s="77"/>
      <c r="O130" s="77"/>
      <c r="P130" s="77"/>
      <c r="Q130" s="72"/>
      <c r="R130" s="93"/>
      <c r="T130" s="77"/>
    </row>
    <row r="131" spans="1:20" s="92" customFormat="1" ht="12.75" customHeight="1" x14ac:dyDescent="0.3">
      <c r="A131" s="72"/>
      <c r="C131" s="93"/>
      <c r="D131" s="93"/>
      <c r="E131" s="93"/>
      <c r="F131" s="93"/>
      <c r="G131" s="93"/>
      <c r="H131" s="93"/>
      <c r="I131" s="93"/>
      <c r="J131" s="93"/>
      <c r="K131" s="93"/>
      <c r="L131" s="77"/>
      <c r="M131" s="93"/>
      <c r="N131" s="77"/>
      <c r="O131" s="77"/>
      <c r="P131" s="77"/>
      <c r="Q131" s="72"/>
      <c r="R131" s="93"/>
      <c r="T131" s="77"/>
    </row>
    <row r="132" spans="1:20" s="92" customFormat="1" ht="12.75" customHeight="1" x14ac:dyDescent="0.3">
      <c r="A132" s="72"/>
      <c r="C132" s="93"/>
      <c r="D132" s="93"/>
      <c r="E132" s="93"/>
      <c r="F132" s="93"/>
      <c r="G132" s="93"/>
      <c r="H132" s="93"/>
      <c r="I132" s="93"/>
      <c r="J132" s="93"/>
      <c r="K132" s="93"/>
      <c r="L132" s="77"/>
      <c r="M132" s="93"/>
      <c r="N132" s="77"/>
      <c r="O132" s="77"/>
      <c r="P132" s="77"/>
      <c r="Q132" s="72"/>
      <c r="R132" s="93"/>
      <c r="T132" s="77"/>
    </row>
    <row r="133" spans="1:20" s="92" customFormat="1" ht="12.75" customHeight="1" x14ac:dyDescent="0.3">
      <c r="A133" s="72"/>
      <c r="C133" s="93"/>
      <c r="D133" s="93"/>
      <c r="E133" s="93"/>
      <c r="F133" s="93"/>
      <c r="G133" s="93"/>
      <c r="H133" s="93"/>
      <c r="I133" s="93"/>
      <c r="J133" s="93"/>
      <c r="K133" s="93"/>
      <c r="L133" s="77"/>
      <c r="M133" s="93"/>
      <c r="N133" s="77"/>
      <c r="O133" s="77"/>
      <c r="P133" s="77"/>
      <c r="Q133" s="72"/>
      <c r="R133" s="93"/>
      <c r="T133" s="77"/>
    </row>
    <row r="134" spans="1:20" s="92" customFormat="1" ht="12.75" customHeight="1" x14ac:dyDescent="0.3">
      <c r="A134" s="72"/>
      <c r="C134" s="93"/>
      <c r="D134" s="93"/>
      <c r="E134" s="93"/>
      <c r="F134" s="93"/>
      <c r="G134" s="93"/>
      <c r="H134" s="93"/>
      <c r="I134" s="93"/>
      <c r="J134" s="93"/>
      <c r="K134" s="93"/>
      <c r="L134" s="77"/>
      <c r="M134" s="93"/>
      <c r="N134" s="77"/>
      <c r="O134" s="77"/>
      <c r="P134" s="77"/>
      <c r="Q134" s="72"/>
      <c r="R134" s="93"/>
      <c r="T134" s="77"/>
    </row>
    <row r="135" spans="1:20" s="92" customFormat="1" ht="12.75" customHeight="1" x14ac:dyDescent="0.3">
      <c r="A135" s="72"/>
      <c r="C135" s="93"/>
      <c r="D135" s="93"/>
      <c r="E135" s="93"/>
      <c r="F135" s="93"/>
      <c r="G135" s="93"/>
      <c r="H135" s="93"/>
      <c r="I135" s="93"/>
      <c r="J135" s="93"/>
      <c r="K135" s="93"/>
      <c r="L135" s="77"/>
      <c r="M135" s="93"/>
      <c r="N135" s="77"/>
      <c r="O135" s="77"/>
      <c r="P135" s="77"/>
      <c r="Q135" s="72"/>
      <c r="R135" s="93"/>
      <c r="T135" s="77"/>
    </row>
    <row r="136" spans="1:20" s="92" customFormat="1" ht="12.75" customHeight="1" x14ac:dyDescent="0.3">
      <c r="A136" s="72"/>
      <c r="C136" s="93"/>
      <c r="D136" s="93"/>
      <c r="E136" s="93"/>
      <c r="F136" s="93"/>
      <c r="G136" s="93"/>
      <c r="H136" s="93"/>
      <c r="I136" s="93"/>
      <c r="J136" s="93"/>
      <c r="K136" s="93"/>
      <c r="L136" s="77"/>
      <c r="M136" s="93"/>
      <c r="N136" s="77"/>
      <c r="O136" s="77"/>
      <c r="P136" s="77"/>
      <c r="Q136" s="72"/>
      <c r="R136" s="93"/>
      <c r="T136" s="77"/>
    </row>
    <row r="137" spans="1:20" s="92" customFormat="1" ht="12.75" customHeight="1" x14ac:dyDescent="0.3">
      <c r="A137" s="72"/>
      <c r="C137" s="93"/>
      <c r="D137" s="93"/>
      <c r="E137" s="93"/>
      <c r="F137" s="93"/>
      <c r="G137" s="93"/>
      <c r="H137" s="93"/>
      <c r="I137" s="93"/>
      <c r="J137" s="93"/>
      <c r="K137" s="93"/>
      <c r="L137" s="77"/>
      <c r="M137" s="93"/>
      <c r="N137" s="77"/>
      <c r="O137" s="77"/>
      <c r="P137" s="77"/>
      <c r="Q137" s="72"/>
      <c r="R137" s="93"/>
      <c r="T137" s="77"/>
    </row>
    <row r="138" spans="1:20" s="92" customFormat="1" ht="12.75" customHeight="1" x14ac:dyDescent="0.3">
      <c r="A138" s="72"/>
      <c r="C138" s="93"/>
      <c r="D138" s="93"/>
      <c r="E138" s="93"/>
      <c r="F138" s="93"/>
      <c r="G138" s="93"/>
      <c r="H138" s="93"/>
      <c r="I138" s="93"/>
      <c r="J138" s="93"/>
      <c r="K138" s="93"/>
      <c r="L138" s="77"/>
      <c r="M138" s="93"/>
      <c r="N138" s="77"/>
      <c r="O138" s="77"/>
      <c r="P138" s="77"/>
      <c r="Q138" s="72"/>
      <c r="R138" s="93"/>
      <c r="T138" s="77"/>
    </row>
    <row r="139" spans="1:20" s="92" customFormat="1" ht="12.75" customHeight="1" x14ac:dyDescent="0.3">
      <c r="A139" s="72"/>
      <c r="C139" s="93"/>
      <c r="D139" s="93"/>
      <c r="E139" s="93"/>
      <c r="F139" s="93"/>
      <c r="G139" s="93"/>
      <c r="H139" s="93"/>
      <c r="I139" s="93"/>
      <c r="J139" s="93"/>
      <c r="K139" s="93"/>
      <c r="L139" s="77"/>
      <c r="M139" s="93"/>
      <c r="N139" s="77"/>
      <c r="O139" s="77"/>
      <c r="P139" s="77"/>
      <c r="Q139" s="72"/>
      <c r="R139" s="93"/>
      <c r="T139" s="77"/>
    </row>
    <row r="140" spans="1:20" s="92" customFormat="1" ht="12.75" customHeight="1" x14ac:dyDescent="0.3">
      <c r="A140" s="72"/>
      <c r="C140" s="93"/>
      <c r="D140" s="93"/>
      <c r="E140" s="93"/>
      <c r="F140" s="93"/>
      <c r="G140" s="93"/>
      <c r="H140" s="93"/>
      <c r="I140" s="93"/>
      <c r="J140" s="93"/>
      <c r="K140" s="93"/>
      <c r="L140" s="77"/>
      <c r="M140" s="93"/>
      <c r="N140" s="77"/>
      <c r="O140" s="77"/>
      <c r="P140" s="77"/>
      <c r="Q140" s="72"/>
      <c r="R140" s="93"/>
      <c r="T140" s="77"/>
    </row>
    <row r="141" spans="1:20" s="92" customFormat="1" ht="12.75" customHeight="1" x14ac:dyDescent="0.3">
      <c r="A141" s="72"/>
      <c r="C141" s="93"/>
      <c r="D141" s="93"/>
      <c r="E141" s="93"/>
      <c r="F141" s="93"/>
      <c r="G141" s="93"/>
      <c r="H141" s="93"/>
      <c r="I141" s="93"/>
      <c r="J141" s="93"/>
      <c r="K141" s="93"/>
      <c r="L141" s="77"/>
      <c r="M141" s="93"/>
      <c r="N141" s="77"/>
      <c r="O141" s="77"/>
      <c r="P141" s="77"/>
      <c r="Q141" s="72"/>
      <c r="R141" s="93"/>
      <c r="T141" s="77"/>
    </row>
    <row r="142" spans="1:20" s="92" customFormat="1" ht="12.75" customHeight="1" x14ac:dyDescent="0.3">
      <c r="A142" s="72"/>
      <c r="C142" s="93"/>
      <c r="D142" s="93"/>
      <c r="E142" s="93"/>
      <c r="F142" s="93"/>
      <c r="G142" s="93"/>
      <c r="H142" s="93"/>
      <c r="I142" s="93"/>
      <c r="J142" s="93"/>
      <c r="K142" s="93"/>
      <c r="L142" s="77"/>
      <c r="M142" s="93"/>
      <c r="N142" s="77"/>
      <c r="O142" s="77"/>
      <c r="P142" s="77"/>
      <c r="Q142" s="72"/>
      <c r="R142" s="93"/>
      <c r="T142" s="77"/>
    </row>
    <row r="143" spans="1:20" s="92" customFormat="1" ht="12.75" customHeight="1" x14ac:dyDescent="0.3">
      <c r="A143" s="72"/>
      <c r="C143" s="93"/>
      <c r="D143" s="93"/>
      <c r="E143" s="93"/>
      <c r="F143" s="93"/>
      <c r="G143" s="93"/>
      <c r="H143" s="93"/>
      <c r="I143" s="93"/>
      <c r="J143" s="93"/>
      <c r="K143" s="93"/>
      <c r="L143" s="77"/>
      <c r="M143" s="93"/>
      <c r="N143" s="77"/>
      <c r="O143" s="77"/>
      <c r="P143" s="77"/>
      <c r="Q143" s="72"/>
      <c r="R143" s="93"/>
      <c r="T143" s="77"/>
    </row>
    <row r="144" spans="1:20" s="92" customFormat="1" ht="12.75" customHeight="1" x14ac:dyDescent="0.3">
      <c r="A144" s="72"/>
      <c r="C144" s="93"/>
      <c r="D144" s="93"/>
      <c r="E144" s="93"/>
      <c r="F144" s="93"/>
      <c r="G144" s="93"/>
      <c r="H144" s="93"/>
      <c r="I144" s="93"/>
      <c r="J144" s="93"/>
      <c r="K144" s="93"/>
      <c r="L144" s="77"/>
      <c r="M144" s="93"/>
      <c r="N144" s="77"/>
      <c r="O144" s="77"/>
      <c r="P144" s="77"/>
      <c r="Q144" s="72"/>
      <c r="R144" s="93"/>
      <c r="T144" s="77"/>
    </row>
    <row r="145" spans="1:20" s="92" customFormat="1" ht="12.75" customHeight="1" x14ac:dyDescent="0.3">
      <c r="A145" s="72"/>
      <c r="C145" s="93"/>
      <c r="D145" s="93"/>
      <c r="E145" s="93"/>
      <c r="F145" s="93"/>
      <c r="G145" s="93"/>
      <c r="H145" s="93"/>
      <c r="I145" s="93"/>
      <c r="J145" s="93"/>
      <c r="K145" s="93"/>
      <c r="L145" s="77"/>
      <c r="M145" s="93"/>
      <c r="N145" s="77"/>
      <c r="O145" s="77"/>
      <c r="P145" s="77"/>
      <c r="Q145" s="72"/>
      <c r="R145" s="93"/>
      <c r="T145" s="77"/>
    </row>
    <row r="146" spans="1:20" s="92" customFormat="1" ht="12.75" customHeight="1" x14ac:dyDescent="0.3">
      <c r="A146" s="72"/>
      <c r="C146" s="93"/>
      <c r="D146" s="93"/>
      <c r="E146" s="93"/>
      <c r="F146" s="93"/>
      <c r="G146" s="93"/>
      <c r="H146" s="93"/>
      <c r="I146" s="93"/>
      <c r="J146" s="93"/>
      <c r="K146" s="93"/>
      <c r="L146" s="77"/>
      <c r="M146" s="93"/>
      <c r="N146" s="77"/>
      <c r="O146" s="77"/>
      <c r="P146" s="77"/>
      <c r="Q146" s="72"/>
      <c r="R146" s="93"/>
      <c r="T146" s="77"/>
    </row>
    <row r="147" spans="1:20" s="92" customFormat="1" ht="12.75" customHeight="1" x14ac:dyDescent="0.3">
      <c r="A147" s="72"/>
      <c r="C147" s="93"/>
      <c r="D147" s="93"/>
      <c r="E147" s="93"/>
      <c r="F147" s="93"/>
      <c r="G147" s="93"/>
      <c r="H147" s="93"/>
      <c r="I147" s="93"/>
      <c r="J147" s="93"/>
      <c r="K147" s="93"/>
      <c r="L147" s="77"/>
      <c r="M147" s="93"/>
      <c r="N147" s="77"/>
      <c r="O147" s="77"/>
      <c r="P147" s="77"/>
      <c r="Q147" s="72"/>
      <c r="R147" s="93"/>
      <c r="T147" s="77"/>
    </row>
    <row r="148" spans="1:20" s="92" customFormat="1" ht="12.75" customHeight="1" x14ac:dyDescent="0.3">
      <c r="A148" s="72"/>
      <c r="C148" s="93"/>
      <c r="D148" s="93"/>
      <c r="E148" s="93"/>
      <c r="F148" s="93"/>
      <c r="G148" s="93"/>
      <c r="H148" s="93"/>
      <c r="I148" s="93"/>
      <c r="J148" s="93"/>
      <c r="K148" s="93"/>
      <c r="L148" s="77"/>
      <c r="M148" s="93"/>
      <c r="N148" s="77"/>
      <c r="O148" s="77"/>
      <c r="P148" s="77"/>
      <c r="Q148" s="72"/>
      <c r="R148" s="93"/>
      <c r="T148" s="77"/>
    </row>
    <row r="149" spans="1:20" s="92" customFormat="1" ht="12.75" customHeight="1" x14ac:dyDescent="0.3">
      <c r="A149" s="72"/>
      <c r="C149" s="93"/>
      <c r="D149" s="93"/>
      <c r="E149" s="93"/>
      <c r="F149" s="93"/>
      <c r="G149" s="93"/>
      <c r="H149" s="93"/>
      <c r="I149" s="93"/>
      <c r="J149" s="93"/>
      <c r="K149" s="93"/>
      <c r="L149" s="77"/>
      <c r="M149" s="93"/>
      <c r="N149" s="77"/>
      <c r="O149" s="77"/>
      <c r="P149" s="77"/>
      <c r="Q149" s="72"/>
      <c r="R149" s="93"/>
      <c r="T149" s="77"/>
    </row>
    <row r="150" spans="1:20" s="92" customFormat="1" ht="12.75" customHeight="1" x14ac:dyDescent="0.3">
      <c r="A150" s="72"/>
      <c r="C150" s="93"/>
      <c r="D150" s="93"/>
      <c r="E150" s="93"/>
      <c r="F150" s="93"/>
      <c r="G150" s="93"/>
      <c r="H150" s="93"/>
      <c r="I150" s="93"/>
      <c r="J150" s="93"/>
      <c r="K150" s="93"/>
      <c r="L150" s="77"/>
      <c r="M150" s="93"/>
      <c r="N150" s="77"/>
      <c r="O150" s="77"/>
      <c r="P150" s="77"/>
      <c r="Q150" s="72"/>
      <c r="R150" s="93"/>
      <c r="T150" s="77"/>
    </row>
    <row r="151" spans="1:20" s="92" customFormat="1" ht="12.75" customHeight="1" x14ac:dyDescent="0.3">
      <c r="A151" s="72"/>
      <c r="C151" s="93"/>
      <c r="D151" s="93"/>
      <c r="E151" s="93"/>
      <c r="F151" s="93"/>
      <c r="G151" s="93"/>
      <c r="H151" s="93"/>
      <c r="I151" s="93"/>
      <c r="J151" s="93"/>
      <c r="K151" s="93"/>
      <c r="L151" s="77"/>
      <c r="M151" s="93"/>
      <c r="N151" s="77"/>
      <c r="O151" s="77"/>
      <c r="P151" s="77"/>
      <c r="Q151" s="72"/>
      <c r="R151" s="93"/>
      <c r="T151" s="77"/>
    </row>
    <row r="152" spans="1:20" s="92" customFormat="1" ht="12.75" customHeight="1" x14ac:dyDescent="0.3">
      <c r="A152" s="72"/>
      <c r="C152" s="93"/>
      <c r="D152" s="93"/>
      <c r="E152" s="93"/>
      <c r="F152" s="93"/>
      <c r="G152" s="93"/>
      <c r="H152" s="93"/>
      <c r="I152" s="93"/>
      <c r="J152" s="93"/>
      <c r="K152" s="93"/>
      <c r="L152" s="77"/>
      <c r="M152" s="93"/>
      <c r="N152" s="77"/>
      <c r="O152" s="77"/>
      <c r="P152" s="77"/>
      <c r="Q152" s="72"/>
      <c r="R152" s="93"/>
      <c r="T152" s="77"/>
    </row>
    <row r="153" spans="1:20" s="92" customFormat="1" ht="12.75" customHeight="1" x14ac:dyDescent="0.3">
      <c r="A153" s="72"/>
      <c r="C153" s="93"/>
      <c r="D153" s="93"/>
      <c r="E153" s="93"/>
      <c r="F153" s="93"/>
      <c r="G153" s="93"/>
      <c r="H153" s="93"/>
      <c r="I153" s="93"/>
      <c r="J153" s="93"/>
      <c r="K153" s="93"/>
      <c r="L153" s="77"/>
      <c r="M153" s="93"/>
      <c r="N153" s="77"/>
      <c r="O153" s="77"/>
      <c r="P153" s="77"/>
      <c r="Q153" s="72"/>
      <c r="R153" s="93"/>
      <c r="T153" s="77"/>
    </row>
    <row r="154" spans="1:20" s="92" customFormat="1" ht="12.75" customHeight="1" x14ac:dyDescent="0.3">
      <c r="A154" s="72"/>
      <c r="C154" s="93"/>
      <c r="D154" s="93"/>
      <c r="E154" s="93"/>
      <c r="F154" s="93"/>
      <c r="G154" s="93"/>
      <c r="H154" s="93"/>
      <c r="I154" s="93"/>
      <c r="J154" s="93"/>
      <c r="K154" s="93"/>
      <c r="L154" s="77"/>
      <c r="M154" s="93"/>
      <c r="N154" s="77"/>
      <c r="O154" s="77"/>
      <c r="P154" s="77"/>
      <c r="Q154" s="72"/>
      <c r="R154" s="93"/>
      <c r="T154" s="77"/>
    </row>
    <row r="155" spans="1:20" s="92" customFormat="1" ht="12.75" customHeight="1" x14ac:dyDescent="0.3">
      <c r="A155" s="72"/>
      <c r="C155" s="93"/>
      <c r="D155" s="93"/>
      <c r="E155" s="93"/>
      <c r="F155" s="93"/>
      <c r="G155" s="93"/>
      <c r="H155" s="93"/>
      <c r="I155" s="93"/>
      <c r="J155" s="93"/>
      <c r="K155" s="93"/>
      <c r="L155" s="77"/>
      <c r="M155" s="93"/>
      <c r="N155" s="77"/>
      <c r="O155" s="77"/>
      <c r="P155" s="77"/>
      <c r="Q155" s="72"/>
      <c r="R155" s="93"/>
      <c r="T155" s="77"/>
    </row>
    <row r="156" spans="1:20" s="92" customFormat="1" ht="12.75" customHeight="1" x14ac:dyDescent="0.3">
      <c r="A156" s="72"/>
      <c r="C156" s="93"/>
      <c r="D156" s="93"/>
      <c r="E156" s="93"/>
      <c r="F156" s="93"/>
      <c r="G156" s="93"/>
      <c r="H156" s="93"/>
      <c r="I156" s="93"/>
      <c r="J156" s="93"/>
      <c r="K156" s="93"/>
      <c r="L156" s="77"/>
      <c r="M156" s="93"/>
      <c r="N156" s="77"/>
      <c r="O156" s="77"/>
      <c r="P156" s="77"/>
      <c r="Q156" s="72"/>
      <c r="R156" s="93"/>
      <c r="T156" s="77"/>
    </row>
    <row r="157" spans="1:20" s="92" customFormat="1" ht="12.75" customHeight="1" x14ac:dyDescent="0.3">
      <c r="A157" s="72"/>
      <c r="C157" s="93"/>
      <c r="D157" s="93"/>
      <c r="E157" s="93"/>
      <c r="F157" s="93"/>
      <c r="G157" s="93"/>
      <c r="H157" s="93"/>
      <c r="I157" s="93"/>
      <c r="J157" s="93"/>
      <c r="K157" s="93"/>
      <c r="L157" s="77"/>
      <c r="M157" s="93"/>
      <c r="N157" s="77"/>
      <c r="O157" s="77"/>
      <c r="P157" s="77"/>
      <c r="Q157" s="72"/>
      <c r="R157" s="93"/>
      <c r="T157" s="77"/>
    </row>
    <row r="158" spans="1:20" s="92" customFormat="1" ht="12.75" customHeight="1" x14ac:dyDescent="0.3">
      <c r="A158" s="72"/>
      <c r="C158" s="93"/>
      <c r="D158" s="93"/>
      <c r="E158" s="93"/>
      <c r="F158" s="93"/>
      <c r="G158" s="93"/>
      <c r="H158" s="93"/>
      <c r="I158" s="93"/>
      <c r="J158" s="93"/>
      <c r="K158" s="93"/>
      <c r="L158" s="77"/>
      <c r="M158" s="93"/>
      <c r="N158" s="77"/>
      <c r="O158" s="77"/>
      <c r="P158" s="77"/>
      <c r="Q158" s="72"/>
      <c r="R158" s="93"/>
      <c r="T158" s="77"/>
    </row>
    <row r="159" spans="1:20" s="92" customFormat="1" ht="12.75" customHeight="1" x14ac:dyDescent="0.3">
      <c r="A159" s="72"/>
      <c r="C159" s="93"/>
      <c r="D159" s="93"/>
      <c r="E159" s="93"/>
      <c r="F159" s="93"/>
      <c r="G159" s="93"/>
      <c r="H159" s="93"/>
      <c r="I159" s="93"/>
      <c r="J159" s="93"/>
      <c r="K159" s="93"/>
      <c r="L159" s="77"/>
      <c r="M159" s="93"/>
      <c r="N159" s="77"/>
      <c r="O159" s="77"/>
      <c r="P159" s="77"/>
      <c r="Q159" s="72"/>
      <c r="R159" s="93"/>
      <c r="T159" s="77"/>
    </row>
    <row r="160" spans="1:20" s="92" customFormat="1" ht="12.75" customHeight="1" x14ac:dyDescent="0.3">
      <c r="A160" s="72"/>
      <c r="C160" s="93"/>
      <c r="D160" s="93"/>
      <c r="E160" s="93"/>
      <c r="F160" s="93"/>
      <c r="G160" s="93"/>
      <c r="H160" s="93"/>
      <c r="I160" s="93"/>
      <c r="J160" s="93"/>
      <c r="K160" s="93"/>
      <c r="L160" s="77"/>
      <c r="M160" s="93"/>
      <c r="N160" s="77"/>
      <c r="O160" s="77"/>
      <c r="P160" s="77"/>
      <c r="Q160" s="72"/>
      <c r="R160" s="93"/>
      <c r="T160" s="77"/>
    </row>
    <row r="161" spans="1:20" s="92" customFormat="1" ht="12.75" customHeight="1" x14ac:dyDescent="0.3">
      <c r="A161" s="72"/>
      <c r="C161" s="93"/>
      <c r="D161" s="93"/>
      <c r="E161" s="93"/>
      <c r="F161" s="93"/>
      <c r="G161" s="93"/>
      <c r="H161" s="93"/>
      <c r="I161" s="93"/>
      <c r="J161" s="93"/>
      <c r="K161" s="93"/>
      <c r="L161" s="77"/>
      <c r="M161" s="93"/>
      <c r="N161" s="77"/>
      <c r="O161" s="77"/>
      <c r="P161" s="77"/>
      <c r="Q161" s="72"/>
      <c r="R161" s="93"/>
      <c r="T161" s="77"/>
    </row>
    <row r="162" spans="1:20" s="92" customFormat="1" ht="12.75" customHeight="1" x14ac:dyDescent="0.3">
      <c r="A162" s="72"/>
      <c r="C162" s="93"/>
      <c r="D162" s="93"/>
      <c r="E162" s="93"/>
      <c r="F162" s="93"/>
      <c r="G162" s="93"/>
      <c r="H162" s="93"/>
      <c r="I162" s="93"/>
      <c r="J162" s="93"/>
      <c r="K162" s="93"/>
      <c r="L162" s="77"/>
      <c r="M162" s="93"/>
      <c r="N162" s="77"/>
      <c r="O162" s="77"/>
      <c r="P162" s="77"/>
      <c r="Q162" s="72"/>
      <c r="R162" s="93"/>
      <c r="T162" s="77"/>
    </row>
    <row r="163" spans="1:20" s="92" customFormat="1" ht="12.75" customHeight="1" x14ac:dyDescent="0.3">
      <c r="A163" s="72"/>
      <c r="C163" s="93"/>
      <c r="D163" s="93"/>
      <c r="E163" s="93"/>
      <c r="F163" s="93"/>
      <c r="G163" s="93"/>
      <c r="H163" s="93"/>
      <c r="I163" s="93"/>
      <c r="J163" s="93"/>
      <c r="K163" s="93"/>
      <c r="L163" s="77"/>
      <c r="M163" s="93"/>
      <c r="N163" s="77"/>
      <c r="O163" s="77"/>
      <c r="P163" s="77"/>
      <c r="Q163" s="72"/>
      <c r="R163" s="93"/>
      <c r="T163" s="77"/>
    </row>
    <row r="164" spans="1:20" s="92" customFormat="1" ht="12.75" customHeight="1" x14ac:dyDescent="0.3">
      <c r="A164" s="72"/>
      <c r="C164" s="93"/>
      <c r="D164" s="93"/>
      <c r="E164" s="93"/>
      <c r="F164" s="93"/>
      <c r="G164" s="93"/>
      <c r="H164" s="93"/>
      <c r="I164" s="93"/>
      <c r="J164" s="93"/>
      <c r="K164" s="93"/>
      <c r="L164" s="77"/>
      <c r="M164" s="93"/>
      <c r="N164" s="77"/>
      <c r="O164" s="77"/>
      <c r="P164" s="77"/>
      <c r="Q164" s="72"/>
      <c r="R164" s="93"/>
      <c r="T164" s="77"/>
    </row>
    <row r="165" spans="1:20" s="92" customFormat="1" ht="12.75" customHeight="1" x14ac:dyDescent="0.3">
      <c r="A165" s="72"/>
      <c r="C165" s="93"/>
      <c r="D165" s="93"/>
      <c r="E165" s="93"/>
      <c r="F165" s="93"/>
      <c r="G165" s="93"/>
      <c r="H165" s="93"/>
      <c r="I165" s="93"/>
      <c r="J165" s="93"/>
      <c r="K165" s="93"/>
      <c r="L165" s="77"/>
      <c r="M165" s="93"/>
      <c r="N165" s="77"/>
      <c r="O165" s="77"/>
      <c r="P165" s="77"/>
      <c r="Q165" s="72"/>
      <c r="R165" s="93"/>
      <c r="T165" s="77"/>
    </row>
    <row r="166" spans="1:20" s="92" customFormat="1" ht="12.75" customHeight="1" x14ac:dyDescent="0.3">
      <c r="A166" s="72"/>
      <c r="C166" s="93"/>
      <c r="D166" s="93"/>
      <c r="E166" s="93"/>
      <c r="F166" s="93"/>
      <c r="G166" s="93"/>
      <c r="H166" s="93"/>
      <c r="I166" s="93"/>
      <c r="J166" s="93"/>
      <c r="K166" s="93"/>
      <c r="L166" s="77"/>
      <c r="M166" s="93"/>
      <c r="N166" s="77"/>
      <c r="O166" s="77"/>
      <c r="P166" s="77"/>
      <c r="Q166" s="72"/>
      <c r="R166" s="93"/>
      <c r="T166" s="77"/>
    </row>
    <row r="167" spans="1:20" s="92" customFormat="1" ht="12.75" customHeight="1" x14ac:dyDescent="0.3">
      <c r="A167" s="72"/>
      <c r="C167" s="93"/>
      <c r="D167" s="93"/>
      <c r="E167" s="93"/>
      <c r="F167" s="93"/>
      <c r="G167" s="93"/>
      <c r="H167" s="93"/>
      <c r="I167" s="93"/>
      <c r="J167" s="93"/>
      <c r="K167" s="93"/>
      <c r="L167" s="77"/>
      <c r="M167" s="93"/>
      <c r="N167" s="77"/>
      <c r="O167" s="77"/>
      <c r="P167" s="77"/>
      <c r="Q167" s="72"/>
      <c r="R167" s="93"/>
      <c r="T167" s="77"/>
    </row>
    <row r="168" spans="1:20" s="92" customFormat="1" ht="12.75" customHeight="1" x14ac:dyDescent="0.3">
      <c r="A168" s="72"/>
      <c r="C168" s="93"/>
      <c r="D168" s="93"/>
      <c r="E168" s="93"/>
      <c r="F168" s="93"/>
      <c r="G168" s="93"/>
      <c r="H168" s="93"/>
      <c r="I168" s="93"/>
      <c r="J168" s="93"/>
      <c r="K168" s="93"/>
      <c r="L168" s="77"/>
      <c r="M168" s="93"/>
      <c r="N168" s="77"/>
      <c r="O168" s="77"/>
      <c r="P168" s="77"/>
      <c r="Q168" s="72"/>
      <c r="R168" s="93"/>
      <c r="T168" s="77"/>
    </row>
    <row r="169" spans="1:20" s="92" customFormat="1" ht="12.75" customHeight="1" x14ac:dyDescent="0.3">
      <c r="A169" s="72"/>
      <c r="C169" s="93"/>
      <c r="D169" s="93"/>
      <c r="E169" s="93"/>
      <c r="F169" s="93"/>
      <c r="G169" s="93"/>
      <c r="H169" s="93"/>
      <c r="I169" s="93"/>
      <c r="J169" s="93"/>
      <c r="K169" s="93"/>
      <c r="L169" s="77"/>
      <c r="M169" s="93"/>
      <c r="N169" s="77"/>
      <c r="O169" s="77"/>
      <c r="P169" s="77"/>
      <c r="Q169" s="72"/>
      <c r="R169" s="93"/>
      <c r="T169" s="77"/>
    </row>
    <row r="170" spans="1:20" s="92" customFormat="1" ht="12.75" customHeight="1" x14ac:dyDescent="0.3">
      <c r="A170" s="72"/>
      <c r="C170" s="93"/>
      <c r="D170" s="93"/>
      <c r="E170" s="93"/>
      <c r="F170" s="93"/>
      <c r="G170" s="93"/>
      <c r="H170" s="93"/>
      <c r="I170" s="93"/>
      <c r="J170" s="93"/>
      <c r="K170" s="93"/>
      <c r="L170" s="77"/>
      <c r="M170" s="93"/>
      <c r="N170" s="77"/>
      <c r="O170" s="77"/>
      <c r="P170" s="77"/>
      <c r="Q170" s="72"/>
      <c r="R170" s="93"/>
      <c r="T170" s="77"/>
    </row>
    <row r="171" spans="1:20" s="92" customFormat="1" ht="12.75" customHeight="1" x14ac:dyDescent="0.3">
      <c r="A171" s="72"/>
      <c r="C171" s="93"/>
      <c r="D171" s="93"/>
      <c r="E171" s="93"/>
      <c r="F171" s="93"/>
      <c r="G171" s="93"/>
      <c r="H171" s="93"/>
      <c r="I171" s="93"/>
      <c r="J171" s="93"/>
      <c r="K171" s="93"/>
      <c r="L171" s="77"/>
      <c r="M171" s="93"/>
      <c r="N171" s="77"/>
      <c r="O171" s="77"/>
      <c r="P171" s="77"/>
      <c r="Q171" s="72"/>
      <c r="R171" s="93"/>
      <c r="T171" s="77"/>
    </row>
    <row r="172" spans="1:20" s="92" customFormat="1" ht="12.75" customHeight="1" x14ac:dyDescent="0.3">
      <c r="A172" s="72"/>
      <c r="C172" s="93"/>
      <c r="D172" s="93"/>
      <c r="E172" s="93"/>
      <c r="F172" s="93"/>
      <c r="G172" s="93"/>
      <c r="H172" s="93"/>
      <c r="I172" s="93"/>
      <c r="J172" s="93"/>
      <c r="K172" s="93"/>
      <c r="L172" s="77"/>
      <c r="M172" s="93"/>
      <c r="N172" s="77"/>
      <c r="O172" s="77"/>
      <c r="P172" s="77"/>
      <c r="Q172" s="72"/>
      <c r="R172" s="93"/>
      <c r="T172" s="77"/>
    </row>
    <row r="173" spans="1:20" s="92" customFormat="1" ht="12.75" customHeight="1" x14ac:dyDescent="0.3">
      <c r="A173" s="72"/>
      <c r="C173" s="93"/>
      <c r="D173" s="93"/>
      <c r="E173" s="93"/>
      <c r="F173" s="93"/>
      <c r="G173" s="93"/>
      <c r="H173" s="93"/>
      <c r="I173" s="93"/>
      <c r="J173" s="93"/>
      <c r="K173" s="93"/>
      <c r="L173" s="77"/>
      <c r="M173" s="93"/>
      <c r="N173" s="77"/>
      <c r="O173" s="77"/>
      <c r="P173" s="77"/>
      <c r="Q173" s="72"/>
      <c r="R173" s="93"/>
      <c r="T173" s="77"/>
    </row>
    <row r="174" spans="1:20" s="92" customFormat="1" ht="12.75" customHeight="1" x14ac:dyDescent="0.3">
      <c r="A174" s="72"/>
      <c r="C174" s="93"/>
      <c r="D174" s="93"/>
      <c r="E174" s="93"/>
      <c r="F174" s="93"/>
      <c r="G174" s="93"/>
      <c r="H174" s="93"/>
      <c r="I174" s="93"/>
      <c r="J174" s="93"/>
      <c r="K174" s="93"/>
      <c r="L174" s="77"/>
      <c r="M174" s="93"/>
      <c r="N174" s="77"/>
      <c r="O174" s="77"/>
      <c r="P174" s="77"/>
      <c r="Q174" s="72"/>
      <c r="R174" s="93"/>
      <c r="T174" s="77"/>
    </row>
    <row r="175" spans="1:20" s="92" customFormat="1" ht="12.75" customHeight="1" x14ac:dyDescent="0.3">
      <c r="A175" s="72"/>
      <c r="C175" s="93"/>
      <c r="D175" s="93"/>
      <c r="E175" s="93"/>
      <c r="F175" s="93"/>
      <c r="G175" s="93"/>
      <c r="H175" s="93"/>
      <c r="I175" s="93"/>
      <c r="J175" s="93"/>
      <c r="K175" s="93"/>
      <c r="L175" s="77"/>
      <c r="M175" s="93"/>
      <c r="N175" s="77"/>
      <c r="O175" s="77"/>
      <c r="P175" s="77"/>
      <c r="Q175" s="72"/>
      <c r="R175" s="93"/>
      <c r="T175" s="77"/>
    </row>
    <row r="176" spans="1:20" s="92" customFormat="1" ht="12.75" customHeight="1" x14ac:dyDescent="0.3">
      <c r="A176" s="72"/>
      <c r="C176" s="93"/>
      <c r="D176" s="93"/>
      <c r="E176" s="93"/>
      <c r="F176" s="93"/>
      <c r="G176" s="93"/>
      <c r="H176" s="93"/>
      <c r="I176" s="93"/>
      <c r="J176" s="93"/>
      <c r="K176" s="93"/>
      <c r="L176" s="77"/>
      <c r="M176" s="93"/>
      <c r="N176" s="77"/>
      <c r="O176" s="77"/>
      <c r="P176" s="77"/>
      <c r="Q176" s="72"/>
      <c r="R176" s="93"/>
      <c r="T176" s="77"/>
    </row>
    <row r="177" spans="1:20" s="92" customFormat="1" ht="12.75" customHeight="1" x14ac:dyDescent="0.3">
      <c r="A177" s="72"/>
      <c r="C177" s="93"/>
      <c r="D177" s="93"/>
      <c r="E177" s="93"/>
      <c r="F177" s="93"/>
      <c r="G177" s="93"/>
      <c r="H177" s="93"/>
      <c r="I177" s="93"/>
      <c r="J177" s="93"/>
      <c r="K177" s="93"/>
      <c r="L177" s="77"/>
      <c r="M177" s="93"/>
      <c r="N177" s="77"/>
      <c r="O177" s="77"/>
      <c r="P177" s="77"/>
      <c r="Q177" s="72"/>
      <c r="R177" s="93"/>
      <c r="T177" s="77"/>
    </row>
    <row r="178" spans="1:20" s="92" customFormat="1" ht="12.75" customHeight="1" x14ac:dyDescent="0.3">
      <c r="A178" s="72"/>
      <c r="C178" s="93"/>
      <c r="D178" s="93"/>
      <c r="E178" s="93"/>
      <c r="F178" s="93"/>
      <c r="G178" s="93"/>
      <c r="H178" s="93"/>
      <c r="I178" s="93"/>
      <c r="J178" s="93"/>
      <c r="K178" s="93"/>
      <c r="L178" s="77"/>
      <c r="M178" s="93"/>
      <c r="N178" s="77"/>
      <c r="O178" s="77"/>
      <c r="P178" s="77"/>
      <c r="Q178" s="72"/>
      <c r="R178" s="93"/>
      <c r="T178" s="77"/>
    </row>
    <row r="179" spans="1:20" s="92" customFormat="1" ht="12.75" customHeight="1" x14ac:dyDescent="0.3">
      <c r="A179" s="72"/>
      <c r="C179" s="93"/>
      <c r="D179" s="93"/>
      <c r="E179" s="93"/>
      <c r="F179" s="93"/>
      <c r="G179" s="93"/>
      <c r="H179" s="93"/>
      <c r="I179" s="93"/>
      <c r="J179" s="93"/>
      <c r="K179" s="93"/>
      <c r="L179" s="77"/>
      <c r="M179" s="93"/>
      <c r="N179" s="77"/>
      <c r="O179" s="77"/>
      <c r="P179" s="77"/>
      <c r="Q179" s="72"/>
      <c r="R179" s="93"/>
      <c r="T179" s="77"/>
    </row>
    <row r="180" spans="1:20" s="92" customFormat="1" ht="12.75" customHeight="1" x14ac:dyDescent="0.3">
      <c r="A180" s="72"/>
      <c r="C180" s="93"/>
      <c r="D180" s="93"/>
      <c r="E180" s="93"/>
      <c r="F180" s="93"/>
      <c r="G180" s="93"/>
      <c r="H180" s="93"/>
      <c r="I180" s="93"/>
      <c r="J180" s="93"/>
      <c r="K180" s="93"/>
      <c r="L180" s="77"/>
      <c r="M180" s="93"/>
      <c r="N180" s="77"/>
      <c r="O180" s="77"/>
      <c r="P180" s="77"/>
      <c r="Q180" s="72"/>
      <c r="R180" s="93"/>
      <c r="T180" s="77"/>
    </row>
    <row r="181" spans="1:20" s="92" customFormat="1" ht="12.75" customHeight="1" x14ac:dyDescent="0.3">
      <c r="A181" s="72"/>
      <c r="C181" s="93"/>
      <c r="D181" s="93"/>
      <c r="E181" s="93"/>
      <c r="F181" s="93"/>
      <c r="G181" s="93"/>
      <c r="H181" s="93"/>
      <c r="I181" s="93"/>
      <c r="J181" s="93"/>
      <c r="K181" s="93"/>
      <c r="L181" s="77"/>
      <c r="M181" s="93"/>
      <c r="N181" s="77"/>
      <c r="O181" s="77"/>
      <c r="P181" s="77"/>
      <c r="Q181" s="72"/>
      <c r="R181" s="93"/>
      <c r="T181" s="77"/>
    </row>
    <row r="182" spans="1:20" s="92" customFormat="1" ht="12.75" customHeight="1" x14ac:dyDescent="0.3">
      <c r="A182" s="72"/>
      <c r="C182" s="93"/>
      <c r="D182" s="93"/>
      <c r="E182" s="93"/>
      <c r="F182" s="93"/>
      <c r="G182" s="93"/>
      <c r="H182" s="93"/>
      <c r="I182" s="93"/>
      <c r="J182" s="93"/>
      <c r="K182" s="93"/>
      <c r="L182" s="77"/>
      <c r="M182" s="93"/>
      <c r="N182" s="77"/>
      <c r="O182" s="77"/>
      <c r="P182" s="77"/>
      <c r="Q182" s="72"/>
      <c r="R182" s="93"/>
      <c r="T182" s="77"/>
    </row>
    <row r="183" spans="1:20" s="92" customFormat="1" ht="12.75" customHeight="1" x14ac:dyDescent="0.3">
      <c r="A183" s="72"/>
      <c r="C183" s="93"/>
      <c r="D183" s="93"/>
      <c r="E183" s="93"/>
      <c r="F183" s="93"/>
      <c r="G183" s="93"/>
      <c r="H183" s="93"/>
      <c r="I183" s="93"/>
      <c r="J183" s="93"/>
      <c r="K183" s="93"/>
      <c r="L183" s="77"/>
      <c r="M183" s="93"/>
      <c r="N183" s="77"/>
      <c r="O183" s="77"/>
      <c r="P183" s="77"/>
      <c r="Q183" s="72"/>
      <c r="R183" s="93"/>
      <c r="T183" s="77"/>
    </row>
    <row r="184" spans="1:20" s="92" customFormat="1" ht="12.75" customHeight="1" x14ac:dyDescent="0.3">
      <c r="A184" s="72"/>
      <c r="C184" s="93"/>
      <c r="D184" s="93"/>
      <c r="E184" s="93"/>
      <c r="F184" s="93"/>
      <c r="G184" s="93"/>
      <c r="H184" s="93"/>
      <c r="I184" s="93"/>
      <c r="J184" s="93"/>
      <c r="K184" s="93"/>
      <c r="L184" s="77"/>
      <c r="M184" s="93"/>
      <c r="N184" s="77"/>
      <c r="O184" s="77"/>
      <c r="P184" s="77"/>
      <c r="Q184" s="72"/>
      <c r="R184" s="93"/>
      <c r="T184" s="77"/>
    </row>
    <row r="185" spans="1:20" s="92" customFormat="1" ht="12.75" customHeight="1" x14ac:dyDescent="0.3">
      <c r="A185" s="72"/>
      <c r="C185" s="93"/>
      <c r="D185" s="93"/>
      <c r="E185" s="93"/>
      <c r="F185" s="93"/>
      <c r="G185" s="93"/>
      <c r="H185" s="93"/>
      <c r="I185" s="93"/>
      <c r="J185" s="93"/>
      <c r="K185" s="93"/>
      <c r="L185" s="77"/>
      <c r="M185" s="93"/>
      <c r="N185" s="77"/>
      <c r="O185" s="77"/>
      <c r="P185" s="77"/>
      <c r="Q185" s="72"/>
      <c r="R185" s="93"/>
      <c r="T185" s="77"/>
    </row>
    <row r="186" spans="1:20" s="92" customFormat="1" ht="12.75" customHeight="1" x14ac:dyDescent="0.3">
      <c r="A186" s="72"/>
      <c r="C186" s="93"/>
      <c r="D186" s="93"/>
      <c r="E186" s="93"/>
      <c r="F186" s="93"/>
      <c r="G186" s="93"/>
      <c r="H186" s="93"/>
      <c r="I186" s="93"/>
      <c r="J186" s="93"/>
      <c r="K186" s="93"/>
      <c r="L186" s="77"/>
      <c r="M186" s="93"/>
      <c r="N186" s="77"/>
      <c r="O186" s="77"/>
      <c r="P186" s="77"/>
      <c r="Q186" s="72"/>
      <c r="R186" s="93"/>
      <c r="T186" s="77"/>
    </row>
    <row r="187" spans="1:20" s="92" customFormat="1" ht="12.75" customHeight="1" x14ac:dyDescent="0.3">
      <c r="A187" s="72"/>
      <c r="C187" s="93"/>
      <c r="D187" s="93"/>
      <c r="E187" s="93"/>
      <c r="F187" s="93"/>
      <c r="G187" s="93"/>
      <c r="H187" s="93"/>
      <c r="I187" s="93"/>
      <c r="J187" s="93"/>
      <c r="K187" s="93"/>
      <c r="L187" s="77"/>
      <c r="M187" s="93"/>
      <c r="N187" s="77"/>
      <c r="O187" s="77"/>
      <c r="P187" s="77"/>
      <c r="Q187" s="72"/>
      <c r="R187" s="93"/>
      <c r="T187" s="77"/>
    </row>
    <row r="188" spans="1:20" s="92" customFormat="1" ht="12.75" customHeight="1" x14ac:dyDescent="0.3">
      <c r="A188" s="72"/>
      <c r="C188" s="93"/>
      <c r="D188" s="93"/>
      <c r="E188" s="93"/>
      <c r="F188" s="93"/>
      <c r="G188" s="93"/>
      <c r="H188" s="93"/>
      <c r="I188" s="93"/>
      <c r="J188" s="93"/>
      <c r="K188" s="93"/>
      <c r="L188" s="77"/>
      <c r="M188" s="93"/>
      <c r="N188" s="77"/>
      <c r="O188" s="77"/>
      <c r="P188" s="77"/>
      <c r="Q188" s="72"/>
      <c r="R188" s="93"/>
      <c r="T188" s="77"/>
    </row>
    <row r="189" spans="1:20" s="92" customFormat="1" ht="12.75" customHeight="1" x14ac:dyDescent="0.3">
      <c r="A189" s="72"/>
      <c r="C189" s="93"/>
      <c r="D189" s="93"/>
      <c r="E189" s="93"/>
      <c r="F189" s="93"/>
      <c r="G189" s="93"/>
      <c r="H189" s="93"/>
      <c r="I189" s="93"/>
      <c r="J189" s="93"/>
      <c r="K189" s="93"/>
      <c r="L189" s="77"/>
      <c r="M189" s="93"/>
      <c r="N189" s="77"/>
      <c r="O189" s="77"/>
      <c r="P189" s="77"/>
      <c r="Q189" s="72"/>
      <c r="R189" s="93"/>
      <c r="T189" s="77"/>
    </row>
    <row r="190" spans="1:20" s="92" customFormat="1" ht="12.75" customHeight="1" x14ac:dyDescent="0.3">
      <c r="A190" s="72"/>
      <c r="C190" s="93"/>
      <c r="D190" s="93"/>
      <c r="E190" s="93"/>
      <c r="F190" s="93"/>
      <c r="G190" s="93"/>
      <c r="H190" s="93"/>
      <c r="I190" s="93"/>
      <c r="J190" s="93"/>
      <c r="K190" s="93"/>
      <c r="L190" s="77"/>
      <c r="M190" s="93"/>
      <c r="N190" s="77"/>
      <c r="O190" s="77"/>
      <c r="P190" s="77"/>
      <c r="Q190" s="72"/>
      <c r="R190" s="93"/>
      <c r="T190" s="77"/>
    </row>
    <row r="191" spans="1:20" s="92" customFormat="1" ht="12.75" customHeight="1" x14ac:dyDescent="0.3">
      <c r="A191" s="72"/>
      <c r="C191" s="93"/>
      <c r="D191" s="93"/>
      <c r="E191" s="93"/>
      <c r="F191" s="93"/>
      <c r="G191" s="93"/>
      <c r="H191" s="93"/>
      <c r="I191" s="93"/>
      <c r="J191" s="93"/>
      <c r="K191" s="93"/>
      <c r="L191" s="77"/>
      <c r="M191" s="93"/>
      <c r="N191" s="77"/>
      <c r="O191" s="77"/>
      <c r="P191" s="77"/>
      <c r="Q191" s="72"/>
      <c r="R191" s="93"/>
      <c r="T191" s="77"/>
    </row>
    <row r="192" spans="1:20" s="92" customFormat="1" ht="12.75" customHeight="1" x14ac:dyDescent="0.3">
      <c r="A192" s="72"/>
      <c r="C192" s="93"/>
      <c r="D192" s="93"/>
      <c r="E192" s="93"/>
      <c r="F192" s="93"/>
      <c r="G192" s="93"/>
      <c r="H192" s="93"/>
      <c r="I192" s="93"/>
      <c r="J192" s="93"/>
      <c r="K192" s="93"/>
      <c r="L192" s="77"/>
      <c r="M192" s="93"/>
      <c r="N192" s="77"/>
      <c r="O192" s="77"/>
      <c r="P192" s="77"/>
      <c r="Q192" s="72"/>
      <c r="R192" s="93"/>
      <c r="T192" s="77"/>
    </row>
    <row r="193" spans="1:20" s="92" customFormat="1" ht="12.75" customHeight="1" x14ac:dyDescent="0.3">
      <c r="A193" s="72"/>
      <c r="C193" s="93"/>
      <c r="D193" s="93"/>
      <c r="E193" s="93"/>
      <c r="F193" s="93"/>
      <c r="G193" s="93"/>
      <c r="H193" s="93"/>
      <c r="I193" s="93"/>
      <c r="J193" s="93"/>
      <c r="K193" s="93"/>
      <c r="L193" s="77"/>
      <c r="M193" s="93"/>
      <c r="N193" s="77"/>
      <c r="O193" s="77"/>
      <c r="P193" s="77"/>
      <c r="Q193" s="72"/>
      <c r="R193" s="93"/>
      <c r="T193" s="77"/>
    </row>
    <row r="194" spans="1:20" s="92" customFormat="1" ht="12.75" customHeight="1" x14ac:dyDescent="0.3">
      <c r="A194" s="72"/>
      <c r="C194" s="93"/>
      <c r="D194" s="93"/>
      <c r="E194" s="93"/>
      <c r="F194" s="93"/>
      <c r="G194" s="93"/>
      <c r="H194" s="93"/>
      <c r="I194" s="93"/>
      <c r="J194" s="93"/>
      <c r="K194" s="93"/>
      <c r="L194" s="77"/>
      <c r="M194" s="93"/>
      <c r="N194" s="77"/>
      <c r="O194" s="77"/>
      <c r="P194" s="77"/>
      <c r="Q194" s="72"/>
      <c r="R194" s="93"/>
      <c r="T194" s="77"/>
    </row>
    <row r="195" spans="1:20" s="92" customFormat="1" ht="12.75" customHeight="1" x14ac:dyDescent="0.3">
      <c r="A195" s="72"/>
      <c r="C195" s="93"/>
      <c r="D195" s="93"/>
      <c r="E195" s="93"/>
      <c r="F195" s="93"/>
      <c r="G195" s="93"/>
      <c r="H195" s="93"/>
      <c r="I195" s="93"/>
      <c r="J195" s="93"/>
      <c r="K195" s="93"/>
      <c r="L195" s="77"/>
      <c r="M195" s="93"/>
      <c r="N195" s="77"/>
      <c r="O195" s="77"/>
      <c r="P195" s="77"/>
      <c r="Q195" s="72"/>
      <c r="R195" s="93"/>
      <c r="T195" s="77"/>
    </row>
    <row r="196" spans="1:20" s="92" customFormat="1" ht="12.75" customHeight="1" x14ac:dyDescent="0.3">
      <c r="A196" s="72"/>
      <c r="C196" s="93"/>
      <c r="D196" s="93"/>
      <c r="E196" s="93"/>
      <c r="F196" s="93"/>
      <c r="G196" s="93"/>
      <c r="H196" s="93"/>
      <c r="I196" s="93"/>
      <c r="J196" s="93"/>
      <c r="K196" s="93"/>
      <c r="L196" s="77"/>
      <c r="M196" s="93"/>
      <c r="N196" s="77"/>
      <c r="O196" s="77"/>
      <c r="P196" s="77"/>
      <c r="Q196" s="72"/>
      <c r="R196" s="93"/>
      <c r="T196" s="77"/>
    </row>
    <row r="197" spans="1:20" s="92" customFormat="1" ht="12.75" customHeight="1" x14ac:dyDescent="0.3">
      <c r="A197" s="72"/>
      <c r="C197" s="93"/>
      <c r="D197" s="93"/>
      <c r="E197" s="93"/>
      <c r="F197" s="93"/>
      <c r="G197" s="93"/>
      <c r="H197" s="93"/>
      <c r="I197" s="93"/>
      <c r="J197" s="93"/>
      <c r="K197" s="93"/>
      <c r="L197" s="77"/>
      <c r="M197" s="93"/>
      <c r="N197" s="77"/>
      <c r="O197" s="77"/>
      <c r="P197" s="77"/>
      <c r="Q197" s="72"/>
      <c r="R197" s="93"/>
      <c r="T197" s="77"/>
    </row>
    <row r="198" spans="1:20" s="92" customFormat="1" ht="12.75" customHeight="1" x14ac:dyDescent="0.3">
      <c r="A198" s="72"/>
      <c r="C198" s="93"/>
      <c r="D198" s="93"/>
      <c r="E198" s="93"/>
      <c r="F198" s="93"/>
      <c r="G198" s="93"/>
      <c r="H198" s="93"/>
      <c r="I198" s="93"/>
      <c r="J198" s="93"/>
      <c r="K198" s="93"/>
      <c r="L198" s="77"/>
      <c r="M198" s="93"/>
      <c r="N198" s="77"/>
      <c r="O198" s="77"/>
      <c r="P198" s="77"/>
      <c r="Q198" s="72"/>
      <c r="R198" s="93"/>
      <c r="T198" s="77"/>
    </row>
    <row r="199" spans="1:20" s="92" customFormat="1" ht="12.75" customHeight="1" x14ac:dyDescent="0.3">
      <c r="A199" s="72"/>
      <c r="C199" s="93"/>
      <c r="D199" s="93"/>
      <c r="E199" s="93"/>
      <c r="F199" s="93"/>
      <c r="G199" s="93"/>
      <c r="H199" s="93"/>
      <c r="I199" s="93"/>
      <c r="J199" s="93"/>
      <c r="K199" s="93"/>
      <c r="L199" s="77"/>
      <c r="M199" s="93"/>
      <c r="N199" s="77"/>
      <c r="O199" s="77"/>
      <c r="P199" s="77"/>
      <c r="Q199" s="72"/>
      <c r="R199" s="93"/>
      <c r="T199" s="77"/>
    </row>
    <row r="200" spans="1:20" s="92" customFormat="1" ht="12.75" customHeight="1" x14ac:dyDescent="0.3">
      <c r="A200" s="72"/>
      <c r="C200" s="93"/>
      <c r="D200" s="93"/>
      <c r="E200" s="93"/>
      <c r="F200" s="93"/>
      <c r="G200" s="93"/>
      <c r="H200" s="93"/>
      <c r="I200" s="93"/>
      <c r="J200" s="93"/>
      <c r="K200" s="93"/>
      <c r="L200" s="77"/>
      <c r="M200" s="93"/>
      <c r="N200" s="77"/>
      <c r="O200" s="77"/>
      <c r="P200" s="77"/>
      <c r="Q200" s="72"/>
      <c r="R200" s="93"/>
      <c r="T200" s="77"/>
    </row>
    <row r="201" spans="1:20" s="92" customFormat="1" ht="12.75" customHeight="1" x14ac:dyDescent="0.3">
      <c r="A201" s="72"/>
      <c r="C201" s="93"/>
      <c r="D201" s="93"/>
      <c r="E201" s="93"/>
      <c r="F201" s="93"/>
      <c r="G201" s="93"/>
      <c r="H201" s="93"/>
      <c r="I201" s="93"/>
      <c r="J201" s="93"/>
      <c r="K201" s="93"/>
      <c r="L201" s="77"/>
      <c r="M201" s="93"/>
      <c r="N201" s="77"/>
      <c r="O201" s="77"/>
      <c r="P201" s="77"/>
      <c r="Q201" s="72"/>
      <c r="R201" s="93"/>
      <c r="T201" s="77"/>
    </row>
    <row r="202" spans="1:20" s="92" customFormat="1" ht="12.75" customHeight="1" x14ac:dyDescent="0.3">
      <c r="A202" s="72"/>
      <c r="C202" s="93"/>
      <c r="D202" s="93"/>
      <c r="E202" s="93"/>
      <c r="F202" s="93"/>
      <c r="G202" s="93"/>
      <c r="H202" s="93"/>
      <c r="I202" s="93"/>
      <c r="J202" s="93"/>
      <c r="K202" s="93"/>
      <c r="L202" s="77"/>
      <c r="M202" s="93"/>
      <c r="N202" s="77"/>
      <c r="O202" s="77"/>
      <c r="P202" s="77"/>
      <c r="Q202" s="72"/>
      <c r="R202" s="93"/>
      <c r="T202" s="77"/>
    </row>
    <row r="203" spans="1:20" s="92" customFormat="1" ht="12.75" customHeight="1" x14ac:dyDescent="0.3">
      <c r="A203" s="72"/>
      <c r="C203" s="93"/>
      <c r="D203" s="93"/>
      <c r="E203" s="93"/>
      <c r="F203" s="93"/>
      <c r="G203" s="93"/>
      <c r="H203" s="93"/>
      <c r="I203" s="93"/>
      <c r="J203" s="93"/>
      <c r="K203" s="93"/>
      <c r="L203" s="77"/>
      <c r="M203" s="93"/>
      <c r="N203" s="77"/>
      <c r="O203" s="77"/>
      <c r="P203" s="77"/>
      <c r="Q203" s="72"/>
      <c r="R203" s="93"/>
      <c r="T203" s="77"/>
    </row>
    <row r="204" spans="1:20" s="92" customFormat="1" ht="12.75" customHeight="1" x14ac:dyDescent="0.3">
      <c r="A204" s="72"/>
      <c r="C204" s="93"/>
      <c r="D204" s="93"/>
      <c r="E204" s="93"/>
      <c r="F204" s="93"/>
      <c r="G204" s="93"/>
      <c r="H204" s="93"/>
      <c r="I204" s="93"/>
      <c r="J204" s="93"/>
      <c r="K204" s="93"/>
      <c r="L204" s="77"/>
      <c r="M204" s="93"/>
      <c r="N204" s="77"/>
      <c r="O204" s="77"/>
      <c r="P204" s="77"/>
      <c r="Q204" s="72"/>
      <c r="R204" s="93"/>
      <c r="T204" s="77"/>
    </row>
    <row r="205" spans="1:20" s="92" customFormat="1" ht="12.75" customHeight="1" x14ac:dyDescent="0.3">
      <c r="A205" s="72"/>
      <c r="C205" s="93"/>
      <c r="D205" s="93"/>
      <c r="E205" s="93"/>
      <c r="F205" s="93"/>
      <c r="G205" s="93"/>
      <c r="H205" s="93"/>
      <c r="I205" s="93"/>
      <c r="J205" s="93"/>
      <c r="K205" s="93"/>
      <c r="L205" s="77"/>
      <c r="M205" s="93"/>
      <c r="N205" s="77"/>
      <c r="O205" s="77"/>
      <c r="P205" s="77"/>
      <c r="Q205" s="72"/>
      <c r="R205" s="93"/>
      <c r="T205" s="77"/>
    </row>
    <row r="206" spans="1:20" s="92" customFormat="1" ht="12.75" customHeight="1" x14ac:dyDescent="0.3">
      <c r="A206" s="72"/>
      <c r="C206" s="93"/>
      <c r="D206" s="93"/>
      <c r="E206" s="93"/>
      <c r="F206" s="93"/>
      <c r="G206" s="93"/>
      <c r="H206" s="93"/>
      <c r="I206" s="93"/>
      <c r="J206" s="93"/>
      <c r="K206" s="93"/>
      <c r="L206" s="77"/>
      <c r="M206" s="93"/>
      <c r="N206" s="77"/>
      <c r="O206" s="77"/>
      <c r="P206" s="77"/>
      <c r="Q206" s="72"/>
      <c r="R206" s="93"/>
      <c r="T206" s="77"/>
    </row>
    <row r="207" spans="1:20" s="92" customFormat="1" ht="12.75" customHeight="1" x14ac:dyDescent="0.3">
      <c r="A207" s="72"/>
      <c r="C207" s="93"/>
      <c r="D207" s="93"/>
      <c r="E207" s="93"/>
      <c r="F207" s="93"/>
      <c r="G207" s="93"/>
      <c r="H207" s="93"/>
      <c r="I207" s="93"/>
      <c r="J207" s="93"/>
      <c r="K207" s="93"/>
      <c r="L207" s="77"/>
      <c r="M207" s="93"/>
      <c r="N207" s="77"/>
      <c r="O207" s="77"/>
      <c r="P207" s="77"/>
      <c r="Q207" s="72"/>
      <c r="R207" s="93"/>
      <c r="T207" s="77"/>
    </row>
    <row r="208" spans="1:20" s="92" customFormat="1" ht="12.75" customHeight="1" x14ac:dyDescent="0.3">
      <c r="A208" s="72"/>
      <c r="C208" s="93"/>
      <c r="D208" s="93"/>
      <c r="E208" s="93"/>
      <c r="F208" s="93"/>
      <c r="G208" s="93"/>
      <c r="H208" s="93"/>
      <c r="I208" s="93"/>
      <c r="J208" s="93"/>
      <c r="K208" s="93"/>
      <c r="L208" s="77"/>
      <c r="M208" s="93"/>
      <c r="N208" s="77"/>
      <c r="O208" s="77"/>
      <c r="P208" s="77"/>
      <c r="Q208" s="72"/>
      <c r="R208" s="93"/>
      <c r="T208" s="77"/>
    </row>
    <row r="209" spans="1:20" s="92" customFormat="1" ht="12.75" customHeight="1" x14ac:dyDescent="0.3">
      <c r="A209" s="72"/>
      <c r="C209" s="93"/>
      <c r="D209" s="93"/>
      <c r="E209" s="93"/>
      <c r="F209" s="93"/>
      <c r="G209" s="93"/>
      <c r="H209" s="93"/>
      <c r="I209" s="93"/>
      <c r="J209" s="93"/>
      <c r="K209" s="93"/>
      <c r="L209" s="77"/>
      <c r="M209" s="93"/>
      <c r="N209" s="77"/>
      <c r="O209" s="77"/>
      <c r="P209" s="77"/>
      <c r="Q209" s="72"/>
      <c r="R209" s="93"/>
      <c r="T209" s="77"/>
    </row>
    <row r="210" spans="1:20" s="92" customFormat="1" ht="12.75" customHeight="1" x14ac:dyDescent="0.3">
      <c r="A210" s="72"/>
      <c r="C210" s="93"/>
      <c r="D210" s="93"/>
      <c r="E210" s="93"/>
      <c r="F210" s="93"/>
      <c r="G210" s="93"/>
      <c r="H210" s="93"/>
      <c r="I210" s="93"/>
      <c r="J210" s="93"/>
      <c r="K210" s="93"/>
      <c r="L210" s="77"/>
      <c r="M210" s="93"/>
      <c r="N210" s="77"/>
      <c r="O210" s="77"/>
      <c r="P210" s="77"/>
      <c r="Q210" s="72"/>
      <c r="R210" s="93"/>
      <c r="T210" s="77"/>
    </row>
    <row r="211" spans="1:20" s="92" customFormat="1" ht="12.75" customHeight="1" x14ac:dyDescent="0.3">
      <c r="A211" s="72"/>
      <c r="C211" s="93"/>
      <c r="D211" s="93"/>
      <c r="E211" s="93"/>
      <c r="F211" s="93"/>
      <c r="G211" s="93"/>
      <c r="H211" s="93"/>
      <c r="I211" s="93"/>
      <c r="J211" s="93"/>
      <c r="K211" s="93"/>
      <c r="L211" s="77"/>
      <c r="M211" s="93"/>
      <c r="N211" s="77"/>
      <c r="O211" s="77"/>
      <c r="P211" s="77"/>
      <c r="Q211" s="72"/>
      <c r="R211" s="93"/>
      <c r="T211" s="77"/>
    </row>
    <row r="212" spans="1:20" s="92" customFormat="1" ht="12.75" customHeight="1" x14ac:dyDescent="0.3">
      <c r="A212" s="72"/>
      <c r="C212" s="93"/>
      <c r="D212" s="93"/>
      <c r="E212" s="93"/>
      <c r="F212" s="93"/>
      <c r="G212" s="93"/>
      <c r="H212" s="93"/>
      <c r="I212" s="93"/>
      <c r="J212" s="93"/>
      <c r="K212" s="93"/>
      <c r="L212" s="77"/>
      <c r="M212" s="93"/>
      <c r="N212" s="77"/>
      <c r="O212" s="77"/>
      <c r="P212" s="77"/>
      <c r="Q212" s="72"/>
      <c r="R212" s="93"/>
      <c r="T212" s="77"/>
    </row>
    <row r="213" spans="1:20" s="92" customFormat="1" ht="12.75" customHeight="1" x14ac:dyDescent="0.3">
      <c r="A213" s="72"/>
      <c r="C213" s="93"/>
      <c r="D213" s="93"/>
      <c r="E213" s="93"/>
      <c r="F213" s="93"/>
      <c r="G213" s="93"/>
      <c r="H213" s="93"/>
      <c r="I213" s="93"/>
      <c r="J213" s="93"/>
      <c r="K213" s="93"/>
      <c r="L213" s="77"/>
      <c r="M213" s="93"/>
      <c r="N213" s="77"/>
      <c r="O213" s="77"/>
      <c r="P213" s="77"/>
      <c r="Q213" s="72"/>
      <c r="R213" s="93"/>
      <c r="T213" s="77"/>
    </row>
    <row r="214" spans="1:20" s="92" customFormat="1" ht="12.75" customHeight="1" x14ac:dyDescent="0.3">
      <c r="A214" s="72"/>
      <c r="C214" s="93"/>
      <c r="D214" s="93"/>
      <c r="E214" s="93"/>
      <c r="F214" s="93"/>
      <c r="G214" s="93"/>
      <c r="H214" s="93"/>
      <c r="I214" s="93"/>
      <c r="J214" s="93"/>
      <c r="K214" s="93"/>
      <c r="L214" s="77"/>
      <c r="M214" s="93"/>
      <c r="N214" s="77"/>
      <c r="O214" s="77"/>
      <c r="P214" s="77"/>
      <c r="Q214" s="72"/>
      <c r="R214" s="93"/>
      <c r="T214" s="77"/>
    </row>
    <row r="215" spans="1:20" s="92" customFormat="1" ht="12.75" customHeight="1" x14ac:dyDescent="0.3">
      <c r="A215" s="72"/>
      <c r="C215" s="93"/>
      <c r="D215" s="93"/>
      <c r="E215" s="93"/>
      <c r="F215" s="93"/>
      <c r="G215" s="93"/>
      <c r="H215" s="93"/>
      <c r="I215" s="93"/>
      <c r="J215" s="93"/>
      <c r="K215" s="93"/>
      <c r="L215" s="77"/>
      <c r="M215" s="93"/>
      <c r="N215" s="77"/>
      <c r="O215" s="77"/>
      <c r="P215" s="77"/>
      <c r="Q215" s="72"/>
      <c r="R215" s="93"/>
      <c r="T215" s="77"/>
    </row>
    <row r="216" spans="1:20" s="92" customFormat="1" ht="12.75" customHeight="1" x14ac:dyDescent="0.3">
      <c r="A216" s="72"/>
      <c r="C216" s="93"/>
      <c r="D216" s="93"/>
      <c r="E216" s="93"/>
      <c r="F216" s="93"/>
      <c r="G216" s="93"/>
      <c r="H216" s="93"/>
      <c r="I216" s="93"/>
      <c r="J216" s="93"/>
      <c r="K216" s="93"/>
      <c r="L216" s="77"/>
      <c r="M216" s="93"/>
      <c r="N216" s="77"/>
      <c r="O216" s="77"/>
      <c r="P216" s="77"/>
      <c r="Q216" s="72"/>
      <c r="R216" s="93"/>
      <c r="T216" s="77"/>
    </row>
    <row r="217" spans="1:20" s="92" customFormat="1" ht="12.75" customHeight="1" x14ac:dyDescent="0.3">
      <c r="A217" s="72"/>
      <c r="C217" s="93"/>
      <c r="D217" s="93"/>
      <c r="E217" s="93"/>
      <c r="F217" s="93"/>
      <c r="G217" s="93"/>
      <c r="H217" s="93"/>
      <c r="I217" s="93"/>
      <c r="J217" s="93"/>
      <c r="K217" s="93"/>
      <c r="L217" s="77"/>
      <c r="M217" s="93"/>
      <c r="N217" s="77"/>
      <c r="O217" s="77"/>
      <c r="P217" s="77"/>
      <c r="Q217" s="72"/>
      <c r="R217" s="93"/>
      <c r="T217" s="77"/>
    </row>
    <row r="218" spans="1:20" s="92" customFormat="1" ht="12.75" customHeight="1" x14ac:dyDescent="0.3">
      <c r="A218" s="72"/>
      <c r="C218" s="93"/>
      <c r="D218" s="93"/>
      <c r="E218" s="93"/>
      <c r="F218" s="93"/>
      <c r="G218" s="93"/>
      <c r="H218" s="93"/>
      <c r="I218" s="93"/>
      <c r="J218" s="93"/>
      <c r="K218" s="93"/>
      <c r="L218" s="77"/>
      <c r="M218" s="93"/>
      <c r="N218" s="77"/>
      <c r="O218" s="77"/>
      <c r="P218" s="77"/>
      <c r="Q218" s="72"/>
      <c r="R218" s="93"/>
      <c r="T218" s="77"/>
    </row>
    <row r="219" spans="1:20" s="92" customFormat="1" ht="12.75" customHeight="1" x14ac:dyDescent="0.3">
      <c r="A219" s="72"/>
      <c r="C219" s="93"/>
      <c r="D219" s="93"/>
      <c r="E219" s="93"/>
      <c r="F219" s="93"/>
      <c r="G219" s="93"/>
      <c r="H219" s="93"/>
      <c r="I219" s="93"/>
      <c r="J219" s="93"/>
      <c r="K219" s="93"/>
      <c r="L219" s="77"/>
      <c r="M219" s="93"/>
      <c r="N219" s="77"/>
      <c r="O219" s="77"/>
      <c r="P219" s="77"/>
      <c r="Q219" s="72"/>
      <c r="R219" s="93"/>
      <c r="T219" s="77"/>
    </row>
    <row r="220" spans="1:20" s="92" customFormat="1" ht="12.75" customHeight="1" x14ac:dyDescent="0.3">
      <c r="A220" s="72"/>
      <c r="C220" s="93"/>
      <c r="D220" s="93"/>
      <c r="E220" s="93"/>
      <c r="F220" s="93"/>
      <c r="G220" s="93"/>
      <c r="H220" s="93"/>
      <c r="I220" s="93"/>
      <c r="J220" s="93"/>
      <c r="K220" s="93"/>
      <c r="L220" s="77"/>
      <c r="M220" s="93"/>
      <c r="N220" s="77"/>
      <c r="O220" s="77"/>
      <c r="P220" s="77"/>
      <c r="Q220" s="72"/>
      <c r="R220" s="93"/>
      <c r="T220" s="77"/>
    </row>
    <row r="221" spans="1:20" s="92" customFormat="1" ht="12.75" customHeight="1" x14ac:dyDescent="0.3">
      <c r="A221" s="72"/>
      <c r="C221" s="93"/>
      <c r="D221" s="93"/>
      <c r="E221" s="93"/>
      <c r="F221" s="93"/>
      <c r="G221" s="93"/>
      <c r="H221" s="93"/>
      <c r="I221" s="93"/>
      <c r="J221" s="93"/>
      <c r="K221" s="93"/>
      <c r="L221" s="77"/>
      <c r="M221" s="93"/>
      <c r="N221" s="77"/>
      <c r="O221" s="77"/>
      <c r="P221" s="77"/>
      <c r="Q221" s="72"/>
      <c r="R221" s="93"/>
      <c r="T221" s="77"/>
    </row>
    <row r="222" spans="1:20" s="92" customFormat="1" ht="12.75" customHeight="1" x14ac:dyDescent="0.3">
      <c r="A222" s="72"/>
      <c r="C222" s="93"/>
      <c r="D222" s="93"/>
      <c r="E222" s="93"/>
      <c r="F222" s="93"/>
      <c r="G222" s="93"/>
      <c r="H222" s="93"/>
      <c r="I222" s="93"/>
      <c r="J222" s="93"/>
      <c r="K222" s="93"/>
      <c r="L222" s="77"/>
      <c r="M222" s="93"/>
      <c r="N222" s="77"/>
      <c r="O222" s="77"/>
      <c r="P222" s="77"/>
      <c r="Q222" s="72"/>
      <c r="R222" s="93"/>
      <c r="T222" s="77"/>
    </row>
    <row r="223" spans="1:20" s="92" customFormat="1" ht="12.75" customHeight="1" x14ac:dyDescent="0.3">
      <c r="A223" s="72"/>
      <c r="C223" s="93"/>
      <c r="D223" s="93"/>
      <c r="E223" s="93"/>
      <c r="F223" s="93"/>
      <c r="G223" s="93"/>
      <c r="H223" s="93"/>
      <c r="I223" s="93"/>
      <c r="J223" s="93"/>
      <c r="K223" s="93"/>
      <c r="L223" s="77"/>
      <c r="M223" s="93"/>
      <c r="N223" s="77"/>
      <c r="O223" s="77"/>
      <c r="P223" s="77"/>
      <c r="Q223" s="72"/>
      <c r="R223" s="93"/>
      <c r="T223" s="77"/>
    </row>
    <row r="224" spans="1:20" s="92" customFormat="1" ht="12.75" customHeight="1" x14ac:dyDescent="0.3">
      <c r="A224" s="72"/>
      <c r="C224" s="93"/>
      <c r="D224" s="93"/>
      <c r="E224" s="93"/>
      <c r="F224" s="93"/>
      <c r="G224" s="93"/>
      <c r="H224" s="93"/>
      <c r="I224" s="93"/>
      <c r="J224" s="93"/>
      <c r="K224" s="93"/>
      <c r="L224" s="77"/>
      <c r="M224" s="93"/>
      <c r="N224" s="77"/>
      <c r="O224" s="77"/>
      <c r="P224" s="77"/>
      <c r="Q224" s="72"/>
      <c r="R224" s="93"/>
      <c r="T224" s="77"/>
    </row>
    <row r="225" spans="1:20" s="92" customFormat="1" ht="12.75" customHeight="1" x14ac:dyDescent="0.3">
      <c r="A225" s="72"/>
      <c r="C225" s="93"/>
      <c r="D225" s="93"/>
      <c r="E225" s="93"/>
      <c r="F225" s="93"/>
      <c r="G225" s="93"/>
      <c r="H225" s="93"/>
      <c r="I225" s="93"/>
      <c r="J225" s="93"/>
      <c r="K225" s="93"/>
      <c r="L225" s="77"/>
      <c r="M225" s="93"/>
      <c r="N225" s="77"/>
      <c r="O225" s="77"/>
      <c r="P225" s="77"/>
      <c r="Q225" s="72"/>
      <c r="R225" s="93"/>
      <c r="T225" s="77"/>
    </row>
    <row r="226" spans="1:20" s="92" customFormat="1" ht="12.75" customHeight="1" x14ac:dyDescent="0.3">
      <c r="A226" s="72"/>
      <c r="C226" s="93"/>
      <c r="D226" s="93"/>
      <c r="E226" s="93"/>
      <c r="F226" s="93"/>
      <c r="G226" s="93"/>
      <c r="H226" s="93"/>
      <c r="I226" s="93"/>
      <c r="J226" s="93"/>
      <c r="K226" s="93"/>
      <c r="L226" s="77"/>
      <c r="M226" s="93"/>
      <c r="N226" s="77"/>
      <c r="O226" s="77"/>
      <c r="P226" s="77"/>
      <c r="Q226" s="72"/>
      <c r="R226" s="93"/>
      <c r="T226" s="77"/>
    </row>
    <row r="227" spans="1:20" s="92" customFormat="1" ht="12.75" customHeight="1" x14ac:dyDescent="0.3">
      <c r="A227" s="72"/>
      <c r="C227" s="93"/>
      <c r="D227" s="93"/>
      <c r="E227" s="93"/>
      <c r="F227" s="93"/>
      <c r="G227" s="93"/>
      <c r="H227" s="93"/>
      <c r="I227" s="93"/>
      <c r="J227" s="93"/>
      <c r="K227" s="93"/>
      <c r="L227" s="77"/>
      <c r="M227" s="93"/>
      <c r="N227" s="77"/>
      <c r="O227" s="77"/>
      <c r="P227" s="77"/>
      <c r="Q227" s="72"/>
      <c r="R227" s="93"/>
      <c r="T227" s="77"/>
    </row>
    <row r="228" spans="1:20" s="92" customFormat="1" ht="12.75" customHeight="1" x14ac:dyDescent="0.3">
      <c r="A228" s="72"/>
      <c r="C228" s="93"/>
      <c r="D228" s="93"/>
      <c r="E228" s="93"/>
      <c r="F228" s="93"/>
      <c r="G228" s="93"/>
      <c r="H228" s="93"/>
      <c r="I228" s="93"/>
      <c r="J228" s="93"/>
      <c r="K228" s="93"/>
      <c r="L228" s="77"/>
      <c r="M228" s="93"/>
      <c r="N228" s="77"/>
      <c r="O228" s="77"/>
      <c r="P228" s="77"/>
      <c r="Q228" s="72"/>
      <c r="R228" s="93"/>
      <c r="T228" s="77"/>
    </row>
    <row r="229" spans="1:20" s="92" customFormat="1" ht="12.75" customHeight="1" x14ac:dyDescent="0.3">
      <c r="A229" s="72"/>
      <c r="C229" s="93"/>
      <c r="D229" s="93"/>
      <c r="E229" s="93"/>
      <c r="F229" s="93"/>
      <c r="G229" s="93"/>
      <c r="H229" s="93"/>
      <c r="I229" s="93"/>
      <c r="J229" s="93"/>
      <c r="K229" s="93"/>
      <c r="L229" s="77"/>
      <c r="M229" s="93"/>
      <c r="N229" s="77"/>
      <c r="O229" s="77"/>
      <c r="P229" s="77"/>
      <c r="Q229" s="72"/>
      <c r="R229" s="93"/>
      <c r="T229" s="77"/>
    </row>
    <row r="230" spans="1:20" s="92" customFormat="1" ht="12.75" customHeight="1" x14ac:dyDescent="0.3">
      <c r="A230" s="72"/>
      <c r="C230" s="93"/>
      <c r="D230" s="93"/>
      <c r="E230" s="93"/>
      <c r="F230" s="93"/>
      <c r="G230" s="93"/>
      <c r="H230" s="93"/>
      <c r="I230" s="93"/>
      <c r="J230" s="93"/>
      <c r="K230" s="93"/>
      <c r="L230" s="77"/>
      <c r="M230" s="93"/>
      <c r="N230" s="77"/>
      <c r="O230" s="77"/>
      <c r="P230" s="77"/>
      <c r="Q230" s="72"/>
      <c r="R230" s="93"/>
      <c r="T230" s="77"/>
    </row>
    <row r="231" spans="1:20" s="92" customFormat="1" ht="12.75" customHeight="1" x14ac:dyDescent="0.3">
      <c r="A231" s="72"/>
      <c r="C231" s="93"/>
      <c r="D231" s="93"/>
      <c r="E231" s="93"/>
      <c r="F231" s="93"/>
      <c r="G231" s="93"/>
      <c r="H231" s="93"/>
      <c r="I231" s="93"/>
      <c r="J231" s="93"/>
      <c r="K231" s="93"/>
      <c r="L231" s="77"/>
      <c r="M231" s="93"/>
      <c r="N231" s="77"/>
      <c r="O231" s="77"/>
      <c r="P231" s="77"/>
      <c r="Q231" s="72"/>
      <c r="R231" s="93"/>
      <c r="T231" s="77"/>
    </row>
    <row r="232" spans="1:20" s="92" customFormat="1" ht="12.75" customHeight="1" x14ac:dyDescent="0.3">
      <c r="A232" s="72"/>
      <c r="C232" s="93"/>
      <c r="D232" s="93"/>
      <c r="E232" s="93"/>
      <c r="F232" s="93"/>
      <c r="G232" s="93"/>
      <c r="H232" s="93"/>
      <c r="I232" s="93"/>
      <c r="J232" s="93"/>
      <c r="K232" s="93"/>
      <c r="L232" s="77"/>
      <c r="M232" s="93"/>
      <c r="N232" s="77"/>
      <c r="O232" s="77"/>
      <c r="P232" s="77"/>
      <c r="Q232" s="72"/>
      <c r="R232" s="93"/>
      <c r="T232" s="77"/>
    </row>
    <row r="233" spans="1:20" s="92" customFormat="1" ht="12.75" customHeight="1" x14ac:dyDescent="0.3">
      <c r="A233" s="72"/>
      <c r="C233" s="93"/>
      <c r="D233" s="93"/>
      <c r="E233" s="93"/>
      <c r="F233" s="93"/>
      <c r="G233" s="93"/>
      <c r="H233" s="93"/>
      <c r="I233" s="93"/>
      <c r="J233" s="93"/>
      <c r="K233" s="93"/>
      <c r="L233" s="77"/>
      <c r="M233" s="93"/>
      <c r="N233" s="77"/>
      <c r="O233" s="77"/>
      <c r="P233" s="77"/>
      <c r="Q233" s="72"/>
      <c r="R233" s="93"/>
      <c r="T233" s="77"/>
    </row>
    <row r="234" spans="1:20" s="92" customFormat="1" ht="12.75" customHeight="1" x14ac:dyDescent="0.3">
      <c r="A234" s="72"/>
      <c r="C234" s="93"/>
      <c r="D234" s="93"/>
      <c r="E234" s="93"/>
      <c r="F234" s="93"/>
      <c r="G234" s="93"/>
      <c r="H234" s="93"/>
      <c r="I234" s="93"/>
      <c r="J234" s="93"/>
      <c r="K234" s="93"/>
      <c r="L234" s="77"/>
      <c r="M234" s="93"/>
      <c r="N234" s="77"/>
      <c r="O234" s="77"/>
      <c r="P234" s="77"/>
      <c r="Q234" s="72"/>
      <c r="R234" s="93"/>
      <c r="T234" s="77"/>
    </row>
    <row r="235" spans="1:20" s="92" customFormat="1" ht="12.75" customHeight="1" x14ac:dyDescent="0.3">
      <c r="A235" s="72"/>
      <c r="C235" s="93"/>
      <c r="D235" s="93"/>
      <c r="E235" s="93"/>
      <c r="F235" s="93"/>
      <c r="G235" s="93"/>
      <c r="H235" s="93"/>
      <c r="I235" s="93"/>
      <c r="J235" s="93"/>
      <c r="K235" s="93"/>
      <c r="L235" s="77"/>
      <c r="M235" s="93"/>
      <c r="N235" s="77"/>
      <c r="O235" s="77"/>
      <c r="P235" s="77"/>
      <c r="Q235" s="72"/>
      <c r="R235" s="93"/>
      <c r="T235" s="77"/>
    </row>
    <row r="236" spans="1:20" s="92" customFormat="1" ht="12.75" customHeight="1" x14ac:dyDescent="0.3">
      <c r="A236" s="72"/>
      <c r="C236" s="93"/>
      <c r="D236" s="93"/>
      <c r="E236" s="93"/>
      <c r="F236" s="93"/>
      <c r="G236" s="93"/>
      <c r="H236" s="93"/>
      <c r="I236" s="93"/>
      <c r="J236" s="93"/>
      <c r="K236" s="93"/>
      <c r="L236" s="77"/>
      <c r="M236" s="93"/>
      <c r="N236" s="77"/>
      <c r="O236" s="77"/>
      <c r="P236" s="77"/>
      <c r="Q236" s="72"/>
      <c r="R236" s="93"/>
      <c r="T236" s="77"/>
    </row>
    <row r="237" spans="1:20" s="92" customFormat="1" ht="12.75" customHeight="1" x14ac:dyDescent="0.3">
      <c r="A237" s="72"/>
      <c r="C237" s="93"/>
      <c r="D237" s="93"/>
      <c r="E237" s="93"/>
      <c r="F237" s="93"/>
      <c r="G237" s="93"/>
      <c r="H237" s="93"/>
      <c r="I237" s="93"/>
      <c r="J237" s="93"/>
      <c r="K237" s="93"/>
      <c r="L237" s="77"/>
      <c r="M237" s="93"/>
      <c r="N237" s="77"/>
      <c r="O237" s="77"/>
      <c r="P237" s="77"/>
      <c r="Q237" s="72"/>
      <c r="R237" s="93"/>
      <c r="T237" s="77"/>
    </row>
    <row r="238" spans="1:20" s="92" customFormat="1" ht="12.75" customHeight="1" x14ac:dyDescent="0.3">
      <c r="A238" s="72"/>
      <c r="C238" s="93"/>
      <c r="D238" s="93"/>
      <c r="E238" s="93"/>
      <c r="F238" s="93"/>
      <c r="G238" s="93"/>
      <c r="H238" s="93"/>
      <c r="I238" s="93"/>
      <c r="J238" s="93"/>
      <c r="K238" s="93"/>
      <c r="L238" s="77"/>
      <c r="M238" s="93"/>
      <c r="N238" s="77"/>
      <c r="O238" s="77"/>
      <c r="P238" s="77"/>
      <c r="Q238" s="72"/>
      <c r="R238" s="93"/>
      <c r="T238" s="77"/>
    </row>
    <row r="239" spans="1:20" s="92" customFormat="1" ht="12.75" customHeight="1" x14ac:dyDescent="0.3">
      <c r="A239" s="72"/>
      <c r="C239" s="93"/>
      <c r="D239" s="93"/>
      <c r="E239" s="93"/>
      <c r="F239" s="93"/>
      <c r="G239" s="93"/>
      <c r="H239" s="93"/>
      <c r="I239" s="93"/>
      <c r="J239" s="93"/>
      <c r="K239" s="93"/>
      <c r="L239" s="77"/>
      <c r="M239" s="93"/>
      <c r="N239" s="77"/>
      <c r="O239" s="77"/>
      <c r="P239" s="77"/>
      <c r="Q239" s="72"/>
      <c r="R239" s="93"/>
      <c r="T239" s="77"/>
    </row>
    <row r="240" spans="1:20" s="92" customFormat="1" ht="12.75" customHeight="1" x14ac:dyDescent="0.3">
      <c r="A240" s="72"/>
      <c r="C240" s="93"/>
      <c r="D240" s="93"/>
      <c r="E240" s="93"/>
      <c r="F240" s="93"/>
      <c r="G240" s="93"/>
      <c r="H240" s="93"/>
      <c r="I240" s="93"/>
      <c r="J240" s="93"/>
      <c r="K240" s="93"/>
      <c r="L240" s="77"/>
      <c r="M240" s="93"/>
      <c r="N240" s="77"/>
      <c r="O240" s="77"/>
      <c r="P240" s="77"/>
      <c r="Q240" s="72"/>
      <c r="R240" s="93"/>
      <c r="T240" s="77"/>
    </row>
    <row r="241" spans="1:20" s="92" customFormat="1" ht="12.75" customHeight="1" x14ac:dyDescent="0.3">
      <c r="A241" s="72"/>
      <c r="C241" s="93"/>
      <c r="D241" s="93"/>
      <c r="E241" s="93"/>
      <c r="F241" s="93"/>
      <c r="G241" s="93"/>
      <c r="H241" s="93"/>
      <c r="I241" s="93"/>
      <c r="J241" s="93"/>
      <c r="K241" s="93"/>
      <c r="L241" s="77"/>
      <c r="M241" s="93"/>
      <c r="N241" s="77"/>
      <c r="O241" s="77"/>
      <c r="P241" s="77"/>
      <c r="Q241" s="72"/>
      <c r="R241" s="93"/>
      <c r="T241" s="77"/>
    </row>
    <row r="242" spans="1:20" s="92" customFormat="1" ht="12.75" customHeight="1" x14ac:dyDescent="0.3">
      <c r="A242" s="72"/>
      <c r="C242" s="93"/>
      <c r="D242" s="93"/>
      <c r="E242" s="93"/>
      <c r="F242" s="93"/>
      <c r="G242" s="93"/>
      <c r="H242" s="93"/>
      <c r="I242" s="93"/>
      <c r="J242" s="93"/>
      <c r="K242" s="93"/>
      <c r="L242" s="77"/>
      <c r="M242" s="93"/>
      <c r="N242" s="77"/>
      <c r="O242" s="77"/>
      <c r="P242" s="77"/>
      <c r="Q242" s="72"/>
      <c r="R242" s="93"/>
      <c r="T242" s="77"/>
    </row>
    <row r="243" spans="1:20" s="92" customFormat="1" ht="12.75" customHeight="1" x14ac:dyDescent="0.3">
      <c r="A243" s="72"/>
      <c r="C243" s="93"/>
      <c r="D243" s="93"/>
      <c r="E243" s="93"/>
      <c r="F243" s="93"/>
      <c r="G243" s="93"/>
      <c r="H243" s="93"/>
      <c r="I243" s="93"/>
      <c r="J243" s="93"/>
      <c r="K243" s="93"/>
      <c r="L243" s="77"/>
      <c r="M243" s="93"/>
      <c r="N243" s="77"/>
      <c r="O243" s="77"/>
      <c r="P243" s="77"/>
      <c r="Q243" s="72"/>
      <c r="R243" s="93"/>
      <c r="T243" s="77"/>
    </row>
    <row r="244" spans="1:20" s="92" customFormat="1" ht="12.75" customHeight="1" x14ac:dyDescent="0.3">
      <c r="A244" s="72"/>
      <c r="C244" s="93"/>
      <c r="D244" s="93"/>
      <c r="E244" s="93"/>
      <c r="F244" s="93"/>
      <c r="G244" s="93"/>
      <c r="H244" s="93"/>
      <c r="I244" s="93"/>
      <c r="J244" s="93"/>
      <c r="K244" s="93"/>
      <c r="L244" s="77"/>
      <c r="M244" s="93"/>
      <c r="N244" s="77"/>
      <c r="O244" s="77"/>
      <c r="P244" s="77"/>
      <c r="Q244" s="72"/>
      <c r="R244" s="93"/>
      <c r="T244" s="77"/>
    </row>
    <row r="245" spans="1:20" s="92" customFormat="1" ht="12.75" customHeight="1" x14ac:dyDescent="0.3">
      <c r="A245" s="72"/>
      <c r="C245" s="93"/>
      <c r="D245" s="93"/>
      <c r="E245" s="93"/>
      <c r="F245" s="93"/>
      <c r="G245" s="93"/>
      <c r="H245" s="93"/>
      <c r="I245" s="93"/>
      <c r="J245" s="93"/>
      <c r="K245" s="93"/>
      <c r="L245" s="77"/>
      <c r="M245" s="93"/>
      <c r="N245" s="77"/>
      <c r="O245" s="77"/>
      <c r="P245" s="77"/>
      <c r="Q245" s="72"/>
      <c r="R245" s="93"/>
      <c r="T245" s="77"/>
    </row>
    <row r="246" spans="1:20" s="92" customFormat="1" ht="12.75" customHeight="1" x14ac:dyDescent="0.3">
      <c r="A246" s="72"/>
      <c r="C246" s="93"/>
      <c r="D246" s="93"/>
      <c r="E246" s="93"/>
      <c r="F246" s="93"/>
      <c r="G246" s="93"/>
      <c r="H246" s="93"/>
      <c r="I246" s="93"/>
      <c r="J246" s="93"/>
      <c r="K246" s="93"/>
      <c r="L246" s="77"/>
      <c r="M246" s="93"/>
      <c r="N246" s="77"/>
      <c r="O246" s="77"/>
      <c r="P246" s="77"/>
      <c r="Q246" s="72"/>
      <c r="R246" s="93"/>
      <c r="T246" s="77"/>
    </row>
    <row r="247" spans="1:20" s="92" customFormat="1" ht="12.75" customHeight="1" x14ac:dyDescent="0.3">
      <c r="A247" s="72"/>
      <c r="C247" s="93"/>
      <c r="D247" s="93"/>
      <c r="E247" s="93"/>
      <c r="F247" s="93"/>
      <c r="G247" s="93"/>
      <c r="H247" s="93"/>
      <c r="I247" s="93"/>
      <c r="J247" s="93"/>
      <c r="K247" s="93"/>
      <c r="L247" s="77"/>
      <c r="M247" s="93"/>
      <c r="N247" s="77"/>
      <c r="O247" s="77"/>
      <c r="P247" s="77"/>
      <c r="Q247" s="72"/>
      <c r="R247" s="93"/>
      <c r="T247" s="77"/>
    </row>
    <row r="248" spans="1:20" s="92" customFormat="1" ht="12.75" customHeight="1" x14ac:dyDescent="0.3">
      <c r="A248" s="72"/>
      <c r="C248" s="93"/>
      <c r="D248" s="93"/>
      <c r="E248" s="93"/>
      <c r="F248" s="93"/>
      <c r="G248" s="93"/>
      <c r="H248" s="93"/>
      <c r="I248" s="93"/>
      <c r="J248" s="93"/>
      <c r="K248" s="93"/>
      <c r="L248" s="77"/>
      <c r="M248" s="93"/>
      <c r="N248" s="77"/>
      <c r="O248" s="77"/>
      <c r="P248" s="77"/>
      <c r="Q248" s="72"/>
      <c r="R248" s="93"/>
      <c r="T248" s="77"/>
    </row>
    <row r="249" spans="1:20" s="92" customFormat="1" ht="12.75" customHeight="1" x14ac:dyDescent="0.3">
      <c r="A249" s="72"/>
      <c r="C249" s="93"/>
      <c r="D249" s="93"/>
      <c r="E249" s="93"/>
      <c r="F249" s="93"/>
      <c r="G249" s="93"/>
      <c r="H249" s="93"/>
      <c r="I249" s="93"/>
      <c r="J249" s="93"/>
      <c r="K249" s="93"/>
      <c r="L249" s="77"/>
      <c r="M249" s="93"/>
      <c r="N249" s="77"/>
      <c r="O249" s="77"/>
      <c r="P249" s="77"/>
      <c r="Q249" s="72"/>
      <c r="R249" s="93"/>
      <c r="T249" s="77"/>
    </row>
    <row r="250" spans="1:20" s="92" customFormat="1" ht="12.75" customHeight="1" x14ac:dyDescent="0.3">
      <c r="A250" s="72"/>
      <c r="C250" s="93"/>
      <c r="D250" s="93"/>
      <c r="E250" s="93"/>
      <c r="F250" s="93"/>
      <c r="G250" s="93"/>
      <c r="H250" s="93"/>
      <c r="I250" s="93"/>
      <c r="J250" s="93"/>
      <c r="K250" s="93"/>
      <c r="L250" s="77"/>
      <c r="M250" s="93"/>
      <c r="N250" s="77"/>
      <c r="O250" s="77"/>
      <c r="P250" s="77"/>
      <c r="Q250" s="72"/>
      <c r="R250" s="93"/>
      <c r="T250" s="77"/>
    </row>
    <row r="251" spans="1:20" s="92" customFormat="1" ht="12.75" customHeight="1" x14ac:dyDescent="0.3">
      <c r="A251" s="72"/>
      <c r="C251" s="93"/>
      <c r="D251" s="93"/>
      <c r="E251" s="93"/>
      <c r="F251" s="93"/>
      <c r="G251" s="93"/>
      <c r="H251" s="93"/>
      <c r="I251" s="93"/>
      <c r="J251" s="93"/>
      <c r="K251" s="93"/>
      <c r="L251" s="77"/>
      <c r="M251" s="93"/>
      <c r="N251" s="77"/>
      <c r="O251" s="77"/>
      <c r="P251" s="77"/>
      <c r="Q251" s="72"/>
      <c r="R251" s="93"/>
      <c r="T251" s="77"/>
    </row>
    <row r="252" spans="1:20" s="92" customFormat="1" ht="12.75" customHeight="1" x14ac:dyDescent="0.3">
      <c r="A252" s="72"/>
      <c r="C252" s="93"/>
      <c r="D252" s="93"/>
      <c r="E252" s="93"/>
      <c r="F252" s="93"/>
      <c r="G252" s="93"/>
      <c r="H252" s="93"/>
      <c r="I252" s="93"/>
      <c r="J252" s="93"/>
      <c r="K252" s="93"/>
      <c r="L252" s="77"/>
      <c r="M252" s="93"/>
      <c r="N252" s="77"/>
      <c r="O252" s="77"/>
      <c r="P252" s="77"/>
      <c r="Q252" s="72"/>
      <c r="R252" s="93"/>
      <c r="T252" s="77"/>
    </row>
    <row r="253" spans="1:20" s="92" customFormat="1" ht="12.75" customHeight="1" x14ac:dyDescent="0.3">
      <c r="A253" s="72"/>
      <c r="C253" s="93"/>
      <c r="D253" s="93"/>
      <c r="E253" s="93"/>
      <c r="F253" s="93"/>
      <c r="G253" s="93"/>
      <c r="H253" s="93"/>
      <c r="I253" s="93"/>
      <c r="J253" s="93"/>
      <c r="K253" s="93"/>
      <c r="L253" s="77"/>
      <c r="M253" s="93"/>
      <c r="N253" s="77"/>
      <c r="O253" s="77"/>
      <c r="P253" s="77"/>
      <c r="Q253" s="72"/>
      <c r="R253" s="93"/>
      <c r="T253" s="77"/>
    </row>
    <row r="254" spans="1:20" s="92" customFormat="1" ht="12.75" customHeight="1" x14ac:dyDescent="0.3">
      <c r="A254" s="72"/>
      <c r="C254" s="93"/>
      <c r="D254" s="93"/>
      <c r="E254" s="93"/>
      <c r="F254" s="93"/>
      <c r="G254" s="93"/>
      <c r="H254" s="93"/>
      <c r="I254" s="93"/>
      <c r="J254" s="93"/>
      <c r="K254" s="93"/>
      <c r="L254" s="77"/>
      <c r="M254" s="93"/>
      <c r="N254" s="77"/>
      <c r="O254" s="77"/>
      <c r="P254" s="77"/>
      <c r="Q254" s="72"/>
      <c r="R254" s="93"/>
      <c r="T254" s="77"/>
    </row>
    <row r="255" spans="1:20" s="92" customFormat="1" ht="12.75" customHeight="1" x14ac:dyDescent="0.3">
      <c r="A255" s="72"/>
      <c r="C255" s="93"/>
      <c r="D255" s="93"/>
      <c r="E255" s="93"/>
      <c r="F255" s="93"/>
      <c r="G255" s="93"/>
      <c r="H255" s="93"/>
      <c r="I255" s="93"/>
      <c r="J255" s="93"/>
      <c r="K255" s="93"/>
      <c r="L255" s="77"/>
      <c r="M255" s="93"/>
      <c r="N255" s="77"/>
      <c r="O255" s="77"/>
      <c r="P255" s="77"/>
      <c r="Q255" s="72"/>
      <c r="R255" s="93"/>
      <c r="T255" s="77"/>
    </row>
    <row r="256" spans="1:20" s="92" customFormat="1" ht="12.75" customHeight="1" x14ac:dyDescent="0.3">
      <c r="A256" s="72"/>
      <c r="C256" s="93"/>
      <c r="D256" s="93"/>
      <c r="E256" s="93"/>
      <c r="F256" s="93"/>
      <c r="G256" s="93"/>
      <c r="H256" s="93"/>
      <c r="I256" s="93"/>
      <c r="J256" s="93"/>
      <c r="K256" s="93"/>
      <c r="L256" s="77"/>
      <c r="M256" s="93"/>
      <c r="N256" s="77"/>
      <c r="O256" s="77"/>
      <c r="P256" s="77"/>
      <c r="Q256" s="72"/>
      <c r="R256" s="93"/>
      <c r="T256" s="77"/>
    </row>
    <row r="257" spans="1:20" s="92" customFormat="1" ht="12.75" customHeight="1" x14ac:dyDescent="0.3">
      <c r="A257" s="72"/>
      <c r="C257" s="93"/>
      <c r="D257" s="93"/>
      <c r="E257" s="93"/>
      <c r="F257" s="93"/>
      <c r="G257" s="93"/>
      <c r="H257" s="93"/>
      <c r="I257" s="93"/>
      <c r="J257" s="93"/>
      <c r="K257" s="93"/>
      <c r="L257" s="77"/>
      <c r="M257" s="93"/>
      <c r="N257" s="77"/>
      <c r="O257" s="77"/>
      <c r="P257" s="77"/>
      <c r="Q257" s="72"/>
      <c r="R257" s="93"/>
      <c r="T257" s="77"/>
    </row>
    <row r="258" spans="1:20" s="92" customFormat="1" ht="12.75" customHeight="1" x14ac:dyDescent="0.3">
      <c r="A258" s="72"/>
      <c r="C258" s="93"/>
      <c r="D258" s="93"/>
      <c r="E258" s="93"/>
      <c r="F258" s="93"/>
      <c r="G258" s="93"/>
      <c r="H258" s="93"/>
      <c r="I258" s="93"/>
      <c r="J258" s="93"/>
      <c r="K258" s="93"/>
      <c r="L258" s="77"/>
      <c r="M258" s="93"/>
      <c r="N258" s="77"/>
      <c r="O258" s="77"/>
      <c r="P258" s="77"/>
      <c r="Q258" s="72"/>
      <c r="R258" s="93"/>
      <c r="T258" s="77"/>
    </row>
    <row r="259" spans="1:20" s="92" customFormat="1" ht="12.75" customHeight="1" x14ac:dyDescent="0.3">
      <c r="A259" s="72"/>
      <c r="C259" s="93"/>
      <c r="D259" s="93"/>
      <c r="E259" s="93"/>
      <c r="F259" s="93"/>
      <c r="G259" s="93"/>
      <c r="H259" s="93"/>
      <c r="I259" s="93"/>
      <c r="J259" s="93"/>
      <c r="K259" s="93"/>
      <c r="L259" s="77"/>
      <c r="M259" s="93"/>
      <c r="N259" s="77"/>
      <c r="O259" s="77"/>
      <c r="P259" s="77"/>
      <c r="Q259" s="72"/>
      <c r="R259" s="93"/>
      <c r="T259" s="77"/>
    </row>
    <row r="260" spans="1:20" s="92" customFormat="1" ht="12.75" customHeight="1" x14ac:dyDescent="0.3">
      <c r="A260" s="72"/>
      <c r="C260" s="93"/>
      <c r="D260" s="93"/>
      <c r="E260" s="93"/>
      <c r="F260" s="93"/>
      <c r="G260" s="93"/>
      <c r="H260" s="93"/>
      <c r="I260" s="93"/>
      <c r="J260" s="93"/>
      <c r="K260" s="93"/>
      <c r="L260" s="77"/>
      <c r="M260" s="93"/>
      <c r="N260" s="77"/>
      <c r="O260" s="77"/>
      <c r="P260" s="77"/>
      <c r="Q260" s="72"/>
      <c r="R260" s="93"/>
      <c r="T260" s="77"/>
    </row>
    <row r="261" spans="1:20" s="92" customFormat="1" ht="12.75" customHeight="1" x14ac:dyDescent="0.3">
      <c r="A261" s="72"/>
      <c r="C261" s="93"/>
      <c r="D261" s="93"/>
      <c r="E261" s="93"/>
      <c r="F261" s="93"/>
      <c r="G261" s="93"/>
      <c r="H261" s="93"/>
      <c r="I261" s="93"/>
      <c r="J261" s="93"/>
      <c r="K261" s="93"/>
      <c r="L261" s="77"/>
      <c r="M261" s="93"/>
      <c r="N261" s="77"/>
      <c r="O261" s="77"/>
      <c r="P261" s="77"/>
      <c r="Q261" s="72"/>
      <c r="R261" s="93"/>
      <c r="T261" s="77"/>
    </row>
    <row r="262" spans="1:20" s="92" customFormat="1" ht="12.75" customHeight="1" x14ac:dyDescent="0.3">
      <c r="A262" s="72"/>
      <c r="C262" s="93"/>
      <c r="D262" s="93"/>
      <c r="E262" s="93"/>
      <c r="F262" s="93"/>
      <c r="G262" s="93"/>
      <c r="H262" s="93"/>
      <c r="I262" s="93"/>
      <c r="J262" s="93"/>
      <c r="K262" s="93"/>
      <c r="L262" s="77"/>
      <c r="M262" s="93"/>
      <c r="N262" s="77"/>
      <c r="O262" s="77"/>
      <c r="P262" s="77"/>
      <c r="Q262" s="72"/>
      <c r="R262" s="93"/>
      <c r="T262" s="77"/>
    </row>
    <row r="263" spans="1:20" s="92" customFormat="1" ht="12.75" customHeight="1" x14ac:dyDescent="0.3">
      <c r="A263" s="72"/>
      <c r="C263" s="93"/>
      <c r="D263" s="93"/>
      <c r="E263" s="93"/>
      <c r="F263" s="93"/>
      <c r="G263" s="93"/>
      <c r="H263" s="93"/>
      <c r="I263" s="93"/>
      <c r="J263" s="93"/>
      <c r="K263" s="93"/>
      <c r="L263" s="77"/>
      <c r="M263" s="93"/>
      <c r="N263" s="77"/>
      <c r="O263" s="77"/>
      <c r="P263" s="77"/>
      <c r="Q263" s="72"/>
      <c r="R263" s="93"/>
      <c r="T263" s="77"/>
    </row>
    <row r="264" spans="1:20" s="92" customFormat="1" ht="12.75" customHeight="1" x14ac:dyDescent="0.3">
      <c r="A264" s="72"/>
      <c r="C264" s="93"/>
      <c r="D264" s="93"/>
      <c r="E264" s="93"/>
      <c r="F264" s="93"/>
      <c r="G264" s="93"/>
      <c r="H264" s="93"/>
      <c r="I264" s="93"/>
      <c r="J264" s="93"/>
      <c r="K264" s="93"/>
      <c r="L264" s="77"/>
      <c r="M264" s="93"/>
      <c r="N264" s="77"/>
      <c r="O264" s="77"/>
      <c r="P264" s="77"/>
      <c r="Q264" s="72"/>
      <c r="R264" s="93"/>
      <c r="T264" s="77"/>
    </row>
    <row r="265" spans="1:20" s="92" customFormat="1" ht="12.75" customHeight="1" x14ac:dyDescent="0.3">
      <c r="A265" s="72"/>
      <c r="C265" s="93"/>
      <c r="D265" s="93"/>
      <c r="E265" s="93"/>
      <c r="F265" s="93"/>
      <c r="G265" s="93"/>
      <c r="H265" s="93"/>
      <c r="I265" s="93"/>
      <c r="J265" s="93"/>
      <c r="K265" s="93"/>
      <c r="L265" s="77"/>
      <c r="M265" s="93"/>
      <c r="N265" s="77"/>
      <c r="O265" s="77"/>
      <c r="P265" s="77"/>
      <c r="Q265" s="72"/>
      <c r="R265" s="93"/>
      <c r="T265" s="77"/>
    </row>
    <row r="266" spans="1:20" s="92" customFormat="1" ht="12.75" customHeight="1" x14ac:dyDescent="0.3">
      <c r="A266" s="72"/>
      <c r="C266" s="93"/>
      <c r="D266" s="93"/>
      <c r="E266" s="93"/>
      <c r="F266" s="93"/>
      <c r="G266" s="93"/>
      <c r="H266" s="93"/>
      <c r="I266" s="93"/>
      <c r="J266" s="93"/>
      <c r="K266" s="93"/>
      <c r="L266" s="77"/>
      <c r="M266" s="93"/>
      <c r="N266" s="77"/>
      <c r="O266" s="77"/>
      <c r="P266" s="77"/>
      <c r="Q266" s="72"/>
      <c r="R266" s="93"/>
      <c r="T266" s="77"/>
    </row>
    <row r="267" spans="1:20" s="92" customFormat="1" ht="12.75" customHeight="1" x14ac:dyDescent="0.3">
      <c r="A267" s="72"/>
      <c r="C267" s="93"/>
      <c r="D267" s="93"/>
      <c r="E267" s="93"/>
      <c r="F267" s="93"/>
      <c r="G267" s="93"/>
      <c r="H267" s="93"/>
      <c r="I267" s="93"/>
      <c r="J267" s="93"/>
      <c r="K267" s="93"/>
      <c r="L267" s="77"/>
      <c r="M267" s="93"/>
      <c r="N267" s="77"/>
      <c r="O267" s="77"/>
      <c r="P267" s="77"/>
      <c r="Q267" s="72"/>
      <c r="R267" s="93"/>
      <c r="T267" s="77"/>
    </row>
    <row r="268" spans="1:20" s="92" customFormat="1" ht="12.75" customHeight="1" x14ac:dyDescent="0.3">
      <c r="A268" s="72"/>
      <c r="C268" s="93"/>
      <c r="D268" s="93"/>
      <c r="E268" s="93"/>
      <c r="F268" s="93"/>
      <c r="G268" s="93"/>
      <c r="H268" s="93"/>
      <c r="I268" s="93"/>
      <c r="J268" s="93"/>
      <c r="K268" s="93"/>
      <c r="L268" s="77"/>
      <c r="M268" s="93"/>
      <c r="N268" s="77"/>
      <c r="O268" s="77"/>
      <c r="P268" s="77"/>
      <c r="Q268" s="72"/>
      <c r="R268" s="93"/>
      <c r="T268" s="77"/>
    </row>
    <row r="269" spans="1:20" s="92" customFormat="1" ht="12.75" customHeight="1" x14ac:dyDescent="0.3">
      <c r="A269" s="72"/>
      <c r="C269" s="93"/>
      <c r="D269" s="93"/>
      <c r="E269" s="93"/>
      <c r="F269" s="93"/>
      <c r="G269" s="93"/>
      <c r="H269" s="93"/>
      <c r="I269" s="93"/>
      <c r="J269" s="93"/>
      <c r="K269" s="93"/>
      <c r="L269" s="77"/>
      <c r="M269" s="93"/>
      <c r="N269" s="77"/>
      <c r="O269" s="77"/>
      <c r="P269" s="77"/>
      <c r="Q269" s="72"/>
      <c r="R269" s="93"/>
      <c r="T269" s="77"/>
    </row>
    <row r="270" spans="1:20" s="92" customFormat="1" ht="12.75" customHeight="1" x14ac:dyDescent="0.3">
      <c r="A270" s="72"/>
      <c r="C270" s="93"/>
      <c r="D270" s="93"/>
      <c r="E270" s="93"/>
      <c r="F270" s="93"/>
      <c r="G270" s="93"/>
      <c r="H270" s="93"/>
      <c r="I270" s="93"/>
      <c r="J270" s="93"/>
      <c r="K270" s="93"/>
      <c r="L270" s="77"/>
      <c r="M270" s="93"/>
      <c r="N270" s="77"/>
      <c r="O270" s="77"/>
      <c r="P270" s="77"/>
      <c r="Q270" s="72"/>
      <c r="R270" s="93"/>
      <c r="T270" s="77"/>
    </row>
    <row r="271" spans="1:20" s="92" customFormat="1" ht="12.75" customHeight="1" x14ac:dyDescent="0.3">
      <c r="A271" s="72"/>
      <c r="C271" s="93"/>
      <c r="D271" s="93"/>
      <c r="E271" s="93"/>
      <c r="F271" s="93"/>
      <c r="G271" s="93"/>
      <c r="H271" s="93"/>
      <c r="I271" s="93"/>
      <c r="J271" s="93"/>
      <c r="K271" s="93"/>
      <c r="L271" s="77"/>
      <c r="M271" s="93"/>
      <c r="N271" s="77"/>
      <c r="O271" s="77"/>
      <c r="P271" s="77"/>
      <c r="Q271" s="72"/>
      <c r="R271" s="93"/>
      <c r="T271" s="77"/>
    </row>
    <row r="272" spans="1:20" s="92" customFormat="1" ht="12.75" customHeight="1" x14ac:dyDescent="0.3">
      <c r="A272" s="72"/>
      <c r="C272" s="93"/>
      <c r="D272" s="93"/>
      <c r="E272" s="93"/>
      <c r="F272" s="93"/>
      <c r="G272" s="93"/>
      <c r="H272" s="93"/>
      <c r="I272" s="93"/>
      <c r="J272" s="93"/>
      <c r="K272" s="93"/>
      <c r="L272" s="77"/>
      <c r="M272" s="93"/>
      <c r="N272" s="77"/>
      <c r="O272" s="77"/>
      <c r="P272" s="77"/>
      <c r="Q272" s="72"/>
      <c r="R272" s="93"/>
      <c r="T272" s="77"/>
    </row>
    <row r="273" spans="1:20" s="92" customFormat="1" ht="12.75" customHeight="1" x14ac:dyDescent="0.3">
      <c r="A273" s="72"/>
      <c r="C273" s="93"/>
      <c r="D273" s="93"/>
      <c r="E273" s="93"/>
      <c r="F273" s="93"/>
      <c r="G273" s="93"/>
      <c r="H273" s="93"/>
      <c r="I273" s="93"/>
      <c r="J273" s="93"/>
      <c r="K273" s="93"/>
      <c r="L273" s="77"/>
      <c r="M273" s="93"/>
      <c r="N273" s="77"/>
      <c r="O273" s="77"/>
      <c r="P273" s="77"/>
      <c r="Q273" s="72"/>
      <c r="R273" s="93"/>
      <c r="T273" s="77"/>
    </row>
    <row r="274" spans="1:20" s="92" customFormat="1" ht="12.75" customHeight="1" x14ac:dyDescent="0.3">
      <c r="A274" s="72"/>
      <c r="C274" s="93"/>
      <c r="D274" s="93"/>
      <c r="E274" s="93"/>
      <c r="F274" s="93"/>
      <c r="G274" s="93"/>
      <c r="H274" s="93"/>
      <c r="I274" s="93"/>
      <c r="J274" s="93"/>
      <c r="K274" s="93"/>
      <c r="L274" s="77"/>
      <c r="M274" s="93"/>
      <c r="N274" s="77"/>
      <c r="O274" s="77"/>
      <c r="P274" s="77"/>
      <c r="Q274" s="72"/>
      <c r="R274" s="93"/>
      <c r="T274" s="77"/>
    </row>
    <row r="275" spans="1:20" s="92" customFormat="1" ht="12.75" customHeight="1" x14ac:dyDescent="0.3">
      <c r="A275" s="72"/>
      <c r="C275" s="93"/>
      <c r="D275" s="93"/>
      <c r="E275" s="93"/>
      <c r="F275" s="93"/>
      <c r="G275" s="93"/>
      <c r="H275" s="93"/>
      <c r="I275" s="93"/>
      <c r="J275" s="93"/>
      <c r="K275" s="93"/>
      <c r="L275" s="77"/>
      <c r="M275" s="93"/>
      <c r="N275" s="77"/>
      <c r="O275" s="77"/>
      <c r="P275" s="77"/>
      <c r="Q275" s="72"/>
      <c r="R275" s="93"/>
      <c r="T275" s="77"/>
    </row>
    <row r="276" spans="1:20" s="92" customFormat="1" ht="12.75" customHeight="1" x14ac:dyDescent="0.3">
      <c r="A276" s="72"/>
      <c r="C276" s="93"/>
      <c r="D276" s="93"/>
      <c r="E276" s="93"/>
      <c r="F276" s="93"/>
      <c r="G276" s="93"/>
      <c r="H276" s="93"/>
      <c r="I276" s="93"/>
      <c r="J276" s="93"/>
      <c r="K276" s="93"/>
      <c r="L276" s="77"/>
      <c r="M276" s="93"/>
      <c r="N276" s="77"/>
      <c r="O276" s="77"/>
      <c r="P276" s="77"/>
      <c r="Q276" s="72"/>
      <c r="R276" s="93"/>
      <c r="T276" s="77"/>
    </row>
    <row r="277" spans="1:20" s="92" customFormat="1" ht="12.75" customHeight="1" x14ac:dyDescent="0.3">
      <c r="A277" s="72"/>
      <c r="C277" s="93"/>
      <c r="D277" s="93"/>
      <c r="E277" s="93"/>
      <c r="F277" s="93"/>
      <c r="G277" s="93"/>
      <c r="H277" s="93"/>
      <c r="I277" s="93"/>
      <c r="J277" s="93"/>
      <c r="K277" s="93"/>
      <c r="L277" s="77"/>
      <c r="M277" s="93"/>
      <c r="N277" s="77"/>
      <c r="O277" s="77"/>
      <c r="P277" s="77"/>
      <c r="Q277" s="72"/>
      <c r="R277" s="93"/>
      <c r="T277" s="77"/>
    </row>
    <row r="278" spans="1:20" s="92" customFormat="1" ht="12.75" customHeight="1" x14ac:dyDescent="0.3">
      <c r="A278" s="72"/>
      <c r="C278" s="93"/>
      <c r="D278" s="93"/>
      <c r="E278" s="93"/>
      <c r="F278" s="93"/>
      <c r="G278" s="93"/>
      <c r="H278" s="93"/>
      <c r="I278" s="93"/>
      <c r="J278" s="93"/>
      <c r="K278" s="93"/>
      <c r="L278" s="77"/>
      <c r="M278" s="93"/>
      <c r="N278" s="77"/>
      <c r="O278" s="77"/>
      <c r="P278" s="77"/>
      <c r="Q278" s="72"/>
      <c r="R278" s="93"/>
      <c r="T278" s="77"/>
    </row>
    <row r="279" spans="1:20" s="92" customFormat="1" ht="12.75" customHeight="1" x14ac:dyDescent="0.3">
      <c r="A279" s="72"/>
      <c r="C279" s="93"/>
      <c r="D279" s="93"/>
      <c r="E279" s="93"/>
      <c r="F279" s="93"/>
      <c r="G279" s="93"/>
      <c r="H279" s="93"/>
      <c r="I279" s="93"/>
      <c r="J279" s="93"/>
      <c r="K279" s="93"/>
      <c r="L279" s="77"/>
      <c r="M279" s="93"/>
      <c r="N279" s="77"/>
      <c r="O279" s="77"/>
      <c r="P279" s="77"/>
      <c r="Q279" s="72"/>
      <c r="R279" s="93"/>
      <c r="T279" s="77"/>
    </row>
    <row r="280" spans="1:20" s="92" customFormat="1" ht="12.75" customHeight="1" x14ac:dyDescent="0.3">
      <c r="A280" s="72"/>
      <c r="C280" s="93"/>
      <c r="D280" s="93"/>
      <c r="E280" s="93"/>
      <c r="F280" s="93"/>
      <c r="G280" s="93"/>
      <c r="H280" s="93"/>
      <c r="I280" s="93"/>
      <c r="J280" s="93"/>
      <c r="K280" s="93"/>
      <c r="L280" s="77"/>
      <c r="M280" s="93"/>
      <c r="N280" s="77"/>
      <c r="O280" s="77"/>
      <c r="P280" s="77"/>
      <c r="Q280" s="72"/>
      <c r="R280" s="93"/>
      <c r="T280" s="77"/>
    </row>
    <row r="281" spans="1:20" s="92" customFormat="1" ht="12.75" customHeight="1" x14ac:dyDescent="0.3">
      <c r="A281" s="72"/>
      <c r="C281" s="93"/>
      <c r="D281" s="93"/>
      <c r="E281" s="93"/>
      <c r="F281" s="93"/>
      <c r="G281" s="93"/>
      <c r="H281" s="93"/>
      <c r="I281" s="93"/>
      <c r="J281" s="93"/>
      <c r="K281" s="93"/>
      <c r="L281" s="77"/>
      <c r="M281" s="93"/>
      <c r="N281" s="77"/>
      <c r="O281" s="77"/>
      <c r="P281" s="77"/>
      <c r="Q281" s="72"/>
      <c r="R281" s="93"/>
      <c r="T281" s="77"/>
    </row>
    <row r="282" spans="1:20" s="92" customFormat="1" ht="12.75" customHeight="1" x14ac:dyDescent="0.3">
      <c r="A282" s="72"/>
      <c r="C282" s="93"/>
      <c r="D282" s="93"/>
      <c r="E282" s="93"/>
      <c r="F282" s="93"/>
      <c r="G282" s="93"/>
      <c r="H282" s="93"/>
      <c r="I282" s="93"/>
      <c r="J282" s="93"/>
      <c r="K282" s="93"/>
      <c r="L282" s="77"/>
      <c r="M282" s="93"/>
      <c r="N282" s="77"/>
      <c r="O282" s="77"/>
      <c r="P282" s="77"/>
      <c r="Q282" s="72"/>
      <c r="R282" s="93"/>
      <c r="T282" s="77"/>
    </row>
    <row r="283" spans="1:20" s="92" customFormat="1" ht="12.75" customHeight="1" x14ac:dyDescent="0.3">
      <c r="A283" s="72"/>
      <c r="C283" s="93"/>
      <c r="D283" s="93"/>
      <c r="E283" s="93"/>
      <c r="F283" s="93"/>
      <c r="G283" s="93"/>
      <c r="H283" s="93"/>
      <c r="I283" s="93"/>
      <c r="J283" s="93"/>
      <c r="K283" s="93"/>
      <c r="L283" s="77"/>
      <c r="M283" s="93"/>
      <c r="N283" s="77"/>
      <c r="O283" s="77"/>
      <c r="P283" s="77"/>
      <c r="Q283" s="72"/>
      <c r="R283" s="93"/>
      <c r="T283" s="77"/>
    </row>
    <row r="284" spans="1:20" s="92" customFormat="1" ht="12.75" customHeight="1" x14ac:dyDescent="0.3">
      <c r="A284" s="72"/>
      <c r="C284" s="93"/>
      <c r="D284" s="93"/>
      <c r="E284" s="93"/>
      <c r="F284" s="93"/>
      <c r="G284" s="93"/>
      <c r="H284" s="93"/>
      <c r="I284" s="93"/>
      <c r="J284" s="93"/>
      <c r="K284" s="93"/>
      <c r="L284" s="77"/>
      <c r="M284" s="93"/>
      <c r="N284" s="77"/>
      <c r="O284" s="77"/>
      <c r="P284" s="77"/>
      <c r="Q284" s="72"/>
      <c r="R284" s="93"/>
      <c r="T284" s="77"/>
    </row>
    <row r="285" spans="1:20" s="92" customFormat="1" ht="12.75" customHeight="1" x14ac:dyDescent="0.3">
      <c r="A285" s="72"/>
      <c r="C285" s="93"/>
      <c r="D285" s="93"/>
      <c r="E285" s="93"/>
      <c r="F285" s="93"/>
      <c r="G285" s="93"/>
      <c r="H285" s="93"/>
      <c r="I285" s="93"/>
      <c r="J285" s="93"/>
      <c r="K285" s="93"/>
      <c r="L285" s="77"/>
      <c r="M285" s="93"/>
      <c r="N285" s="77"/>
      <c r="O285" s="77"/>
      <c r="P285" s="77"/>
      <c r="Q285" s="72"/>
      <c r="R285" s="93"/>
      <c r="T285" s="77"/>
    </row>
    <row r="286" spans="1:20" s="92" customFormat="1" ht="12.75" customHeight="1" x14ac:dyDescent="0.3">
      <c r="A286" s="72"/>
      <c r="C286" s="93"/>
      <c r="D286" s="93"/>
      <c r="E286" s="93"/>
      <c r="F286" s="93"/>
      <c r="G286" s="93"/>
      <c r="H286" s="93"/>
      <c r="I286" s="93"/>
      <c r="J286" s="93"/>
      <c r="K286" s="93"/>
      <c r="L286" s="77"/>
      <c r="M286" s="93"/>
      <c r="N286" s="77"/>
      <c r="O286" s="77"/>
      <c r="P286" s="77"/>
      <c r="Q286" s="72"/>
      <c r="R286" s="93"/>
      <c r="T286" s="77"/>
    </row>
    <row r="287" spans="1:20" s="92" customFormat="1" ht="12.75" customHeight="1" x14ac:dyDescent="0.3">
      <c r="A287" s="72"/>
      <c r="C287" s="93"/>
      <c r="D287" s="93"/>
      <c r="E287" s="93"/>
      <c r="F287" s="93"/>
      <c r="G287" s="93"/>
      <c r="H287" s="93"/>
      <c r="I287" s="93"/>
      <c r="J287" s="93"/>
      <c r="K287" s="93"/>
      <c r="L287" s="77"/>
      <c r="M287" s="93"/>
      <c r="N287" s="77"/>
      <c r="O287" s="77"/>
      <c r="P287" s="77"/>
      <c r="Q287" s="72"/>
      <c r="R287" s="93"/>
      <c r="T287" s="77"/>
    </row>
    <row r="288" spans="1:20" s="92" customFormat="1" ht="12.75" customHeight="1" x14ac:dyDescent="0.3">
      <c r="A288" s="72"/>
      <c r="C288" s="93"/>
      <c r="D288" s="93"/>
      <c r="E288" s="93"/>
      <c r="F288" s="93"/>
      <c r="G288" s="93"/>
      <c r="H288" s="93"/>
      <c r="I288" s="93"/>
      <c r="J288" s="93"/>
      <c r="K288" s="93"/>
      <c r="L288" s="77"/>
      <c r="M288" s="93"/>
      <c r="N288" s="77"/>
      <c r="O288" s="77"/>
      <c r="P288" s="77"/>
      <c r="Q288" s="72"/>
      <c r="R288" s="93"/>
      <c r="T288" s="77"/>
    </row>
    <row r="289" spans="1:20" s="92" customFormat="1" ht="12.75" customHeight="1" x14ac:dyDescent="0.3">
      <c r="A289" s="72"/>
      <c r="C289" s="93"/>
      <c r="D289" s="93"/>
      <c r="E289" s="93"/>
      <c r="F289" s="93"/>
      <c r="G289" s="93"/>
      <c r="H289" s="93"/>
      <c r="I289" s="93"/>
      <c r="J289" s="93"/>
      <c r="K289" s="93"/>
      <c r="L289" s="77"/>
      <c r="M289" s="93"/>
      <c r="N289" s="77"/>
      <c r="O289" s="77"/>
      <c r="P289" s="77"/>
      <c r="Q289" s="72"/>
      <c r="R289" s="93"/>
      <c r="T289" s="77"/>
    </row>
    <row r="290" spans="1:20" s="92" customFormat="1" ht="12.75" customHeight="1" x14ac:dyDescent="0.3">
      <c r="A290" s="72"/>
      <c r="C290" s="93"/>
      <c r="D290" s="93"/>
      <c r="E290" s="93"/>
      <c r="F290" s="93"/>
      <c r="G290" s="93"/>
      <c r="H290" s="93"/>
      <c r="I290" s="93"/>
      <c r="J290" s="93"/>
      <c r="K290" s="93"/>
      <c r="L290" s="77"/>
      <c r="M290" s="93"/>
      <c r="N290" s="77"/>
      <c r="O290" s="77"/>
      <c r="P290" s="77"/>
      <c r="Q290" s="72"/>
      <c r="R290" s="93"/>
      <c r="T290" s="77"/>
    </row>
    <row r="291" spans="1:20" s="92" customFormat="1" ht="12.75" customHeight="1" x14ac:dyDescent="0.3">
      <c r="A291" s="72"/>
      <c r="C291" s="93"/>
      <c r="D291" s="93"/>
      <c r="E291" s="93"/>
      <c r="F291" s="93"/>
      <c r="G291" s="93"/>
      <c r="H291" s="93"/>
      <c r="I291" s="93"/>
      <c r="J291" s="93"/>
      <c r="K291" s="93"/>
      <c r="L291" s="77"/>
      <c r="M291" s="93"/>
      <c r="N291" s="77"/>
      <c r="O291" s="77"/>
      <c r="P291" s="77"/>
      <c r="Q291" s="72"/>
      <c r="R291" s="93"/>
      <c r="T291" s="77"/>
    </row>
    <row r="292" spans="1:20" s="92" customFormat="1" ht="12.75" customHeight="1" x14ac:dyDescent="0.3">
      <c r="A292" s="72"/>
      <c r="C292" s="93"/>
      <c r="D292" s="93"/>
      <c r="E292" s="93"/>
      <c r="F292" s="93"/>
      <c r="G292" s="93"/>
      <c r="H292" s="93"/>
      <c r="I292" s="93"/>
      <c r="J292" s="93"/>
      <c r="K292" s="93"/>
      <c r="L292" s="77"/>
      <c r="M292" s="93"/>
      <c r="N292" s="77"/>
      <c r="O292" s="77"/>
      <c r="P292" s="77"/>
      <c r="Q292" s="72"/>
      <c r="R292" s="93"/>
      <c r="T292" s="77"/>
    </row>
    <row r="293" spans="1:20" s="92" customFormat="1" ht="12.75" customHeight="1" x14ac:dyDescent="0.3">
      <c r="A293" s="72"/>
      <c r="C293" s="93"/>
      <c r="D293" s="93"/>
      <c r="E293" s="93"/>
      <c r="F293" s="93"/>
      <c r="G293" s="93"/>
      <c r="H293" s="93"/>
      <c r="I293" s="93"/>
      <c r="J293" s="93"/>
      <c r="K293" s="93"/>
      <c r="L293" s="77"/>
      <c r="M293" s="93"/>
      <c r="N293" s="77"/>
      <c r="O293" s="77"/>
      <c r="P293" s="77"/>
      <c r="Q293" s="72"/>
      <c r="R293" s="93"/>
      <c r="T293" s="77"/>
    </row>
    <row r="294" spans="1:20" s="92" customFormat="1" ht="12.75" customHeight="1" x14ac:dyDescent="0.3">
      <c r="A294" s="72"/>
      <c r="C294" s="93"/>
      <c r="D294" s="93"/>
      <c r="E294" s="93"/>
      <c r="F294" s="93"/>
      <c r="G294" s="93"/>
      <c r="H294" s="93"/>
      <c r="I294" s="93"/>
      <c r="J294" s="93"/>
      <c r="K294" s="93"/>
      <c r="L294" s="77"/>
      <c r="M294" s="93"/>
      <c r="N294" s="77"/>
      <c r="O294" s="77"/>
      <c r="P294" s="77"/>
      <c r="Q294" s="72"/>
      <c r="R294" s="93"/>
      <c r="T294" s="77"/>
    </row>
    <row r="295" spans="1:20" s="92" customFormat="1" ht="12.75" customHeight="1" x14ac:dyDescent="0.3">
      <c r="A295" s="72"/>
      <c r="C295" s="93"/>
      <c r="D295" s="93"/>
      <c r="E295" s="93"/>
      <c r="F295" s="93"/>
      <c r="G295" s="93"/>
      <c r="H295" s="93"/>
      <c r="I295" s="93"/>
      <c r="J295" s="93"/>
      <c r="K295" s="93"/>
      <c r="L295" s="77"/>
      <c r="M295" s="93"/>
      <c r="N295" s="77"/>
      <c r="O295" s="77"/>
      <c r="P295" s="77"/>
      <c r="Q295" s="72"/>
      <c r="R295" s="93"/>
      <c r="T295" s="77"/>
    </row>
    <row r="296" spans="1:20" s="92" customFormat="1" ht="12.75" customHeight="1" x14ac:dyDescent="0.3">
      <c r="A296" s="72"/>
      <c r="C296" s="93"/>
      <c r="D296" s="93"/>
      <c r="E296" s="93"/>
      <c r="F296" s="93"/>
      <c r="G296" s="93"/>
      <c r="H296" s="93"/>
      <c r="I296" s="93"/>
      <c r="J296" s="93"/>
      <c r="K296" s="93"/>
      <c r="L296" s="77"/>
      <c r="M296" s="93"/>
      <c r="N296" s="77"/>
      <c r="O296" s="77"/>
      <c r="P296" s="77"/>
      <c r="Q296" s="72"/>
      <c r="R296" s="93"/>
      <c r="T296" s="77"/>
    </row>
    <row r="297" spans="1:20" s="92" customFormat="1" ht="12.75" customHeight="1" x14ac:dyDescent="0.3">
      <c r="A297" s="72"/>
      <c r="C297" s="93"/>
      <c r="D297" s="93"/>
      <c r="E297" s="93"/>
      <c r="F297" s="93"/>
      <c r="G297" s="93"/>
      <c r="H297" s="93"/>
      <c r="I297" s="93"/>
      <c r="J297" s="93"/>
      <c r="K297" s="93"/>
      <c r="L297" s="77"/>
      <c r="M297" s="93"/>
      <c r="N297" s="77"/>
      <c r="O297" s="77"/>
      <c r="P297" s="77"/>
      <c r="Q297" s="72"/>
      <c r="R297" s="93"/>
      <c r="T297" s="77"/>
    </row>
    <row r="298" spans="1:20" s="92" customFormat="1" ht="12.75" customHeight="1" x14ac:dyDescent="0.3">
      <c r="A298" s="72"/>
      <c r="C298" s="93"/>
      <c r="D298" s="93"/>
      <c r="E298" s="93"/>
      <c r="F298" s="93"/>
      <c r="G298" s="93"/>
      <c r="H298" s="93"/>
      <c r="I298" s="93"/>
      <c r="J298" s="93"/>
      <c r="K298" s="93"/>
      <c r="L298" s="77"/>
      <c r="M298" s="93"/>
      <c r="N298" s="77"/>
      <c r="O298" s="77"/>
      <c r="P298" s="77"/>
      <c r="Q298" s="72"/>
      <c r="R298" s="93"/>
      <c r="T298" s="77"/>
    </row>
    <row r="299" spans="1:20" s="92" customFormat="1" ht="12.75" customHeight="1" x14ac:dyDescent="0.3">
      <c r="A299" s="72"/>
      <c r="C299" s="93"/>
      <c r="D299" s="93"/>
      <c r="E299" s="93"/>
      <c r="F299" s="93"/>
      <c r="G299" s="93"/>
      <c r="H299" s="93"/>
      <c r="I299" s="93"/>
      <c r="J299" s="93"/>
      <c r="K299" s="93"/>
      <c r="L299" s="77"/>
      <c r="M299" s="93"/>
      <c r="N299" s="77"/>
      <c r="O299" s="77"/>
      <c r="P299" s="77"/>
      <c r="Q299" s="72"/>
      <c r="R299" s="93"/>
      <c r="T299" s="77"/>
    </row>
    <row r="300" spans="1:20" s="92" customFormat="1" ht="12.75" customHeight="1" x14ac:dyDescent="0.3">
      <c r="A300" s="72"/>
      <c r="C300" s="93"/>
      <c r="D300" s="93"/>
      <c r="E300" s="93"/>
      <c r="F300" s="93"/>
      <c r="G300" s="93"/>
      <c r="H300" s="93"/>
      <c r="I300" s="93"/>
      <c r="J300" s="93"/>
      <c r="K300" s="93"/>
      <c r="L300" s="77"/>
      <c r="M300" s="93"/>
      <c r="N300" s="77"/>
      <c r="O300" s="77"/>
      <c r="P300" s="77"/>
      <c r="Q300" s="72"/>
      <c r="R300" s="93"/>
      <c r="T300" s="77"/>
    </row>
    <row r="301" spans="1:20" s="92" customFormat="1" ht="12.75" customHeight="1" x14ac:dyDescent="0.3">
      <c r="A301" s="72"/>
      <c r="C301" s="93"/>
      <c r="D301" s="93"/>
      <c r="E301" s="93"/>
      <c r="F301" s="93"/>
      <c r="G301" s="93"/>
      <c r="H301" s="93"/>
      <c r="I301" s="93"/>
      <c r="J301" s="93"/>
      <c r="K301" s="93"/>
      <c r="L301" s="77"/>
      <c r="M301" s="93"/>
      <c r="N301" s="77"/>
      <c r="O301" s="77"/>
      <c r="P301" s="77"/>
      <c r="Q301" s="72"/>
      <c r="R301" s="93"/>
      <c r="T301" s="77"/>
    </row>
    <row r="302" spans="1:20" s="92" customFormat="1" ht="12.75" customHeight="1" x14ac:dyDescent="0.3">
      <c r="A302" s="72"/>
      <c r="C302" s="93"/>
      <c r="D302" s="93"/>
      <c r="E302" s="93"/>
      <c r="F302" s="93"/>
      <c r="G302" s="93"/>
      <c r="H302" s="93"/>
      <c r="I302" s="93"/>
      <c r="J302" s="93"/>
      <c r="K302" s="93"/>
      <c r="L302" s="77"/>
      <c r="M302" s="93"/>
      <c r="N302" s="77"/>
      <c r="O302" s="77"/>
      <c r="P302" s="77"/>
      <c r="Q302" s="72"/>
      <c r="R302" s="93"/>
      <c r="T302" s="77"/>
    </row>
    <row r="303" spans="1:20" s="92" customFormat="1" ht="12.75" customHeight="1" x14ac:dyDescent="0.3">
      <c r="A303" s="72"/>
      <c r="C303" s="93"/>
      <c r="D303" s="93"/>
      <c r="E303" s="93"/>
      <c r="F303" s="93"/>
      <c r="G303" s="93"/>
      <c r="H303" s="93"/>
      <c r="I303" s="93"/>
      <c r="J303" s="93"/>
      <c r="K303" s="93"/>
      <c r="L303" s="77"/>
      <c r="M303" s="93"/>
      <c r="N303" s="77"/>
      <c r="O303" s="77"/>
      <c r="P303" s="77"/>
      <c r="Q303" s="72"/>
      <c r="R303" s="93"/>
      <c r="T303" s="77"/>
    </row>
    <row r="304" spans="1:20" s="92" customFormat="1" ht="12.75" customHeight="1" x14ac:dyDescent="0.3">
      <c r="A304" s="72"/>
      <c r="C304" s="93"/>
      <c r="D304" s="93"/>
      <c r="E304" s="93"/>
      <c r="F304" s="93"/>
      <c r="G304" s="93"/>
      <c r="H304" s="93"/>
      <c r="I304" s="93"/>
      <c r="J304" s="93"/>
      <c r="K304" s="93"/>
      <c r="L304" s="77"/>
      <c r="M304" s="93"/>
      <c r="N304" s="77"/>
      <c r="O304" s="77"/>
      <c r="P304" s="77"/>
      <c r="Q304" s="72"/>
      <c r="R304" s="93"/>
      <c r="T304" s="77"/>
    </row>
    <row r="305" spans="1:20" s="92" customFormat="1" ht="12.75" customHeight="1" x14ac:dyDescent="0.3">
      <c r="A305" s="72"/>
      <c r="C305" s="93"/>
      <c r="D305" s="93"/>
      <c r="E305" s="93"/>
      <c r="F305" s="93"/>
      <c r="G305" s="93"/>
      <c r="H305" s="93"/>
      <c r="I305" s="93"/>
      <c r="J305" s="93"/>
      <c r="K305" s="93"/>
      <c r="L305" s="77"/>
      <c r="M305" s="93"/>
      <c r="N305" s="77"/>
      <c r="O305" s="77"/>
      <c r="P305" s="77"/>
      <c r="Q305" s="72"/>
      <c r="R305" s="93"/>
      <c r="T305" s="77"/>
    </row>
    <row r="306" spans="1:20" s="92" customFormat="1" ht="12.75" customHeight="1" x14ac:dyDescent="0.3">
      <c r="A306" s="72"/>
      <c r="C306" s="93"/>
      <c r="D306" s="93"/>
      <c r="E306" s="93"/>
      <c r="F306" s="93"/>
      <c r="G306" s="93"/>
      <c r="H306" s="93"/>
      <c r="I306" s="93"/>
      <c r="J306" s="93"/>
      <c r="K306" s="93"/>
      <c r="L306" s="77"/>
      <c r="M306" s="93"/>
      <c r="N306" s="77"/>
      <c r="O306" s="77"/>
      <c r="P306" s="77"/>
      <c r="Q306" s="72"/>
      <c r="R306" s="93"/>
      <c r="T306" s="77"/>
    </row>
    <row r="307" spans="1:20" s="92" customFormat="1" ht="12.75" customHeight="1" x14ac:dyDescent="0.3">
      <c r="A307" s="72"/>
      <c r="C307" s="93"/>
      <c r="D307" s="93"/>
      <c r="E307" s="93"/>
      <c r="F307" s="93"/>
      <c r="G307" s="93"/>
      <c r="H307" s="93"/>
      <c r="I307" s="93"/>
      <c r="J307" s="93"/>
      <c r="K307" s="93"/>
      <c r="L307" s="77"/>
      <c r="M307" s="93"/>
      <c r="N307" s="77"/>
      <c r="O307" s="77"/>
      <c r="P307" s="77"/>
      <c r="Q307" s="72"/>
      <c r="R307" s="93"/>
      <c r="T307" s="77"/>
    </row>
    <row r="308" spans="1:20" s="92" customFormat="1" ht="12.75" customHeight="1" x14ac:dyDescent="0.3">
      <c r="A308" s="72"/>
      <c r="C308" s="93"/>
      <c r="D308" s="93"/>
      <c r="E308" s="93"/>
      <c r="F308" s="93"/>
      <c r="G308" s="93"/>
      <c r="H308" s="93"/>
      <c r="I308" s="93"/>
      <c r="J308" s="93"/>
      <c r="K308" s="93"/>
      <c r="L308" s="77"/>
      <c r="M308" s="93"/>
      <c r="N308" s="77"/>
      <c r="O308" s="77"/>
      <c r="P308" s="77"/>
      <c r="Q308" s="72"/>
      <c r="R308" s="93"/>
      <c r="T308" s="77"/>
    </row>
    <row r="309" spans="1:20" s="92" customFormat="1" ht="12.75" customHeight="1" x14ac:dyDescent="0.3">
      <c r="A309" s="72"/>
      <c r="C309" s="93"/>
      <c r="D309" s="93"/>
      <c r="E309" s="93"/>
      <c r="F309" s="93"/>
      <c r="G309" s="93"/>
      <c r="H309" s="93"/>
      <c r="I309" s="93"/>
      <c r="J309" s="93"/>
      <c r="K309" s="93"/>
      <c r="L309" s="77"/>
      <c r="M309" s="93"/>
      <c r="N309" s="77"/>
      <c r="O309" s="77"/>
      <c r="P309" s="77"/>
      <c r="Q309" s="72"/>
      <c r="R309" s="93"/>
      <c r="T309" s="77"/>
    </row>
    <row r="310" spans="1:20" s="92" customFormat="1" ht="12.75" customHeight="1" x14ac:dyDescent="0.3">
      <c r="A310" s="72"/>
      <c r="C310" s="93"/>
      <c r="D310" s="93"/>
      <c r="E310" s="93"/>
      <c r="F310" s="93"/>
      <c r="G310" s="93"/>
      <c r="H310" s="93"/>
      <c r="I310" s="93"/>
      <c r="J310" s="93"/>
      <c r="K310" s="93"/>
      <c r="L310" s="77"/>
      <c r="M310" s="93"/>
      <c r="N310" s="77"/>
      <c r="O310" s="77"/>
      <c r="P310" s="77"/>
      <c r="Q310" s="72"/>
      <c r="R310" s="93"/>
      <c r="T310" s="77"/>
    </row>
    <row r="311" spans="1:20" s="92" customFormat="1" ht="12.75" customHeight="1" x14ac:dyDescent="0.3">
      <c r="A311" s="72"/>
      <c r="C311" s="93"/>
      <c r="D311" s="93"/>
      <c r="E311" s="93"/>
      <c r="F311" s="93"/>
      <c r="G311" s="93"/>
      <c r="H311" s="93"/>
      <c r="I311" s="93"/>
      <c r="J311" s="93"/>
      <c r="K311" s="93"/>
      <c r="L311" s="77"/>
      <c r="M311" s="93"/>
      <c r="N311" s="77"/>
      <c r="O311" s="77"/>
      <c r="P311" s="77"/>
      <c r="Q311" s="72"/>
      <c r="R311" s="93"/>
      <c r="T311" s="77"/>
    </row>
    <row r="312" spans="1:20" s="92" customFormat="1" ht="12.75" customHeight="1" x14ac:dyDescent="0.3">
      <c r="A312" s="72"/>
      <c r="C312" s="93"/>
      <c r="D312" s="93"/>
      <c r="E312" s="93"/>
      <c r="F312" s="93"/>
      <c r="G312" s="93"/>
      <c r="H312" s="93"/>
      <c r="I312" s="93"/>
      <c r="J312" s="93"/>
      <c r="K312" s="93"/>
      <c r="L312" s="77"/>
      <c r="M312" s="93"/>
      <c r="N312" s="77"/>
      <c r="O312" s="77"/>
      <c r="P312" s="77"/>
      <c r="Q312" s="72"/>
      <c r="R312" s="93"/>
      <c r="T312" s="77"/>
    </row>
    <row r="313" spans="1:20" s="92" customFormat="1" ht="12.75" customHeight="1" x14ac:dyDescent="0.3">
      <c r="A313" s="72"/>
      <c r="C313" s="93"/>
      <c r="D313" s="93"/>
      <c r="E313" s="93"/>
      <c r="F313" s="93"/>
      <c r="G313" s="93"/>
      <c r="H313" s="93"/>
      <c r="I313" s="93"/>
      <c r="J313" s="93"/>
      <c r="K313" s="93"/>
      <c r="L313" s="77"/>
      <c r="M313" s="93"/>
      <c r="N313" s="77"/>
      <c r="O313" s="77"/>
      <c r="P313" s="77"/>
      <c r="Q313" s="72"/>
      <c r="R313" s="93"/>
      <c r="T313" s="77"/>
    </row>
    <row r="314" spans="1:20" s="92" customFormat="1" ht="12.75" customHeight="1" x14ac:dyDescent="0.3">
      <c r="A314" s="72"/>
      <c r="C314" s="93"/>
      <c r="D314" s="93"/>
      <c r="E314" s="93"/>
      <c r="F314" s="93"/>
      <c r="G314" s="93"/>
      <c r="H314" s="93"/>
      <c r="I314" s="93"/>
      <c r="J314" s="93"/>
      <c r="K314" s="93"/>
      <c r="L314" s="77"/>
      <c r="M314" s="93"/>
      <c r="N314" s="77"/>
      <c r="O314" s="77"/>
      <c r="P314" s="77"/>
      <c r="Q314" s="72"/>
      <c r="R314" s="93"/>
      <c r="T314" s="77"/>
    </row>
    <row r="315" spans="1:20" s="92" customFormat="1" ht="12.75" customHeight="1" x14ac:dyDescent="0.3">
      <c r="A315" s="72"/>
      <c r="C315" s="93"/>
      <c r="D315" s="93"/>
      <c r="E315" s="93"/>
      <c r="F315" s="93"/>
      <c r="G315" s="93"/>
      <c r="H315" s="93"/>
      <c r="I315" s="93"/>
      <c r="J315" s="93"/>
      <c r="K315" s="93"/>
      <c r="L315" s="77"/>
      <c r="M315" s="93"/>
      <c r="N315" s="77"/>
      <c r="O315" s="77"/>
      <c r="P315" s="77"/>
      <c r="Q315" s="72"/>
      <c r="R315" s="93"/>
      <c r="T315" s="77"/>
    </row>
    <row r="316" spans="1:20" s="92" customFormat="1" ht="12.75" customHeight="1" x14ac:dyDescent="0.3">
      <c r="A316" s="72"/>
      <c r="C316" s="93"/>
      <c r="D316" s="93"/>
      <c r="E316" s="93"/>
      <c r="F316" s="93"/>
      <c r="G316" s="93"/>
      <c r="H316" s="93"/>
      <c r="I316" s="93"/>
      <c r="J316" s="93"/>
      <c r="K316" s="93"/>
      <c r="L316" s="77"/>
      <c r="M316" s="93"/>
      <c r="N316" s="77"/>
      <c r="O316" s="77"/>
      <c r="P316" s="77"/>
      <c r="Q316" s="72"/>
      <c r="R316" s="93"/>
      <c r="T316" s="77"/>
    </row>
    <row r="317" spans="1:20" s="92" customFormat="1" ht="12.75" customHeight="1" x14ac:dyDescent="0.3">
      <c r="A317" s="72"/>
      <c r="C317" s="93"/>
      <c r="D317" s="93"/>
      <c r="E317" s="93"/>
      <c r="F317" s="93"/>
      <c r="G317" s="93"/>
      <c r="H317" s="93"/>
      <c r="I317" s="93"/>
      <c r="J317" s="93"/>
      <c r="K317" s="93"/>
      <c r="L317" s="77"/>
      <c r="M317" s="93"/>
      <c r="N317" s="77"/>
      <c r="O317" s="77"/>
      <c r="P317" s="77"/>
      <c r="Q317" s="72"/>
      <c r="R317" s="93"/>
      <c r="T317" s="77"/>
    </row>
    <row r="318" spans="1:20" s="92" customFormat="1" ht="12.75" customHeight="1" x14ac:dyDescent="0.3">
      <c r="A318" s="72"/>
      <c r="C318" s="93"/>
      <c r="D318" s="93"/>
      <c r="E318" s="93"/>
      <c r="F318" s="93"/>
      <c r="G318" s="93"/>
      <c r="H318" s="93"/>
      <c r="I318" s="93"/>
      <c r="J318" s="93"/>
      <c r="K318" s="93"/>
      <c r="L318" s="77"/>
      <c r="M318" s="93"/>
      <c r="N318" s="77"/>
      <c r="O318" s="77"/>
      <c r="P318" s="77"/>
      <c r="Q318" s="72"/>
      <c r="R318" s="93"/>
      <c r="T318" s="77"/>
    </row>
    <row r="319" spans="1:20" s="92" customFormat="1" ht="12.75" customHeight="1" x14ac:dyDescent="0.3">
      <c r="A319" s="72"/>
      <c r="C319" s="93"/>
      <c r="D319" s="93"/>
      <c r="E319" s="93"/>
      <c r="F319" s="93"/>
      <c r="G319" s="93"/>
      <c r="H319" s="93"/>
      <c r="I319" s="93"/>
      <c r="J319" s="93"/>
      <c r="K319" s="93"/>
      <c r="L319" s="77"/>
      <c r="M319" s="93"/>
      <c r="N319" s="77"/>
      <c r="O319" s="77"/>
      <c r="P319" s="77"/>
      <c r="Q319" s="72"/>
      <c r="R319" s="93"/>
      <c r="T319" s="77"/>
    </row>
    <row r="320" spans="1:20" s="92" customFormat="1" ht="12.75" customHeight="1" x14ac:dyDescent="0.3">
      <c r="A320" s="72"/>
      <c r="C320" s="93"/>
      <c r="D320" s="93"/>
      <c r="E320" s="93"/>
      <c r="F320" s="93"/>
      <c r="G320" s="93"/>
      <c r="H320" s="93"/>
      <c r="I320" s="93"/>
      <c r="J320" s="93"/>
      <c r="K320" s="93"/>
      <c r="L320" s="77"/>
      <c r="M320" s="93"/>
      <c r="N320" s="77"/>
      <c r="O320" s="77"/>
      <c r="P320" s="77"/>
      <c r="Q320" s="72"/>
      <c r="R320" s="93"/>
      <c r="T320" s="77"/>
    </row>
    <row r="321" spans="1:20" s="92" customFormat="1" ht="12.75" customHeight="1" x14ac:dyDescent="0.3">
      <c r="A321" s="72"/>
      <c r="C321" s="93"/>
      <c r="D321" s="93"/>
      <c r="E321" s="93"/>
      <c r="F321" s="93"/>
      <c r="G321" s="93"/>
      <c r="H321" s="93"/>
      <c r="I321" s="93"/>
      <c r="J321" s="93"/>
      <c r="K321" s="93"/>
      <c r="L321" s="77"/>
      <c r="M321" s="93"/>
      <c r="N321" s="77"/>
      <c r="O321" s="77"/>
      <c r="P321" s="77"/>
      <c r="Q321" s="72"/>
      <c r="R321" s="93"/>
      <c r="T321" s="77"/>
    </row>
    <row r="322" spans="1:20" s="92" customFormat="1" ht="12.75" customHeight="1" x14ac:dyDescent="0.3">
      <c r="A322" s="72"/>
      <c r="C322" s="93"/>
      <c r="D322" s="93"/>
      <c r="E322" s="93"/>
      <c r="F322" s="93"/>
      <c r="G322" s="93"/>
      <c r="H322" s="93"/>
      <c r="I322" s="93"/>
      <c r="J322" s="93"/>
      <c r="K322" s="93"/>
      <c r="L322" s="77"/>
      <c r="M322" s="93"/>
      <c r="N322" s="77"/>
      <c r="O322" s="77"/>
      <c r="P322" s="77"/>
      <c r="Q322" s="72"/>
      <c r="R322" s="93"/>
      <c r="T322" s="77"/>
    </row>
    <row r="323" spans="1:20" s="92" customFormat="1" ht="12.75" customHeight="1" x14ac:dyDescent="0.3">
      <c r="A323" s="72"/>
      <c r="C323" s="93"/>
      <c r="D323" s="93"/>
      <c r="E323" s="93"/>
      <c r="F323" s="93"/>
      <c r="G323" s="93"/>
      <c r="H323" s="93"/>
      <c r="I323" s="93"/>
      <c r="J323" s="93"/>
      <c r="K323" s="93"/>
      <c r="L323" s="77"/>
      <c r="M323" s="93"/>
      <c r="N323" s="77"/>
      <c r="O323" s="77"/>
      <c r="P323" s="77"/>
      <c r="Q323" s="72"/>
      <c r="R323" s="93"/>
      <c r="T323" s="77"/>
    </row>
    <row r="324" spans="1:20" s="92" customFormat="1" ht="12.75" customHeight="1" x14ac:dyDescent="0.3">
      <c r="A324" s="72"/>
      <c r="C324" s="93"/>
      <c r="D324" s="93"/>
      <c r="E324" s="93"/>
      <c r="F324" s="93"/>
      <c r="G324" s="93"/>
      <c r="H324" s="93"/>
      <c r="I324" s="93"/>
      <c r="J324" s="93"/>
      <c r="K324" s="93"/>
      <c r="L324" s="77"/>
      <c r="M324" s="93"/>
      <c r="N324" s="77"/>
      <c r="O324" s="77"/>
      <c r="P324" s="77"/>
      <c r="Q324" s="72"/>
      <c r="R324" s="93"/>
      <c r="T324" s="77"/>
    </row>
    <row r="325" spans="1:20" s="92" customFormat="1" ht="12.75" customHeight="1" x14ac:dyDescent="0.3">
      <c r="A325" s="72"/>
      <c r="C325" s="93"/>
      <c r="D325" s="93"/>
      <c r="E325" s="93"/>
      <c r="F325" s="93"/>
      <c r="G325" s="93"/>
      <c r="H325" s="93"/>
      <c r="I325" s="93"/>
      <c r="J325" s="93"/>
      <c r="K325" s="93"/>
      <c r="L325" s="77"/>
      <c r="M325" s="93"/>
      <c r="N325" s="77"/>
      <c r="O325" s="77"/>
      <c r="P325" s="77"/>
      <c r="Q325" s="72"/>
      <c r="R325" s="93"/>
      <c r="T325" s="77"/>
    </row>
    <row r="326" spans="1:20" s="92" customFormat="1" ht="12.75" customHeight="1" x14ac:dyDescent="0.3">
      <c r="A326" s="72"/>
      <c r="C326" s="93"/>
      <c r="D326" s="93"/>
      <c r="E326" s="93"/>
      <c r="F326" s="93"/>
      <c r="G326" s="93"/>
      <c r="H326" s="93"/>
      <c r="I326" s="93"/>
      <c r="J326" s="93"/>
      <c r="K326" s="93"/>
      <c r="L326" s="77"/>
      <c r="M326" s="93"/>
      <c r="N326" s="77"/>
      <c r="O326" s="77"/>
      <c r="P326" s="77"/>
      <c r="Q326" s="72"/>
      <c r="R326" s="93"/>
      <c r="T326" s="77"/>
    </row>
    <row r="327" spans="1:20" s="92" customFormat="1" ht="12.75" customHeight="1" x14ac:dyDescent="0.3">
      <c r="A327" s="72"/>
      <c r="C327" s="93"/>
      <c r="D327" s="93"/>
      <c r="E327" s="93"/>
      <c r="F327" s="93"/>
      <c r="G327" s="93"/>
      <c r="H327" s="93"/>
      <c r="I327" s="93"/>
      <c r="J327" s="93"/>
      <c r="K327" s="93"/>
      <c r="L327" s="77"/>
      <c r="M327" s="93"/>
      <c r="N327" s="77"/>
      <c r="O327" s="77"/>
      <c r="P327" s="77"/>
      <c r="Q327" s="72"/>
      <c r="R327" s="93"/>
      <c r="T327" s="77"/>
    </row>
    <row r="328" spans="1:20" s="92" customFormat="1" ht="12.75" customHeight="1" x14ac:dyDescent="0.3">
      <c r="A328" s="72"/>
      <c r="C328" s="93"/>
      <c r="D328" s="93"/>
      <c r="E328" s="93"/>
      <c r="F328" s="93"/>
      <c r="G328" s="93"/>
      <c r="H328" s="93"/>
      <c r="I328" s="93"/>
      <c r="J328" s="93"/>
      <c r="K328" s="93"/>
      <c r="L328" s="77"/>
      <c r="M328" s="93"/>
      <c r="N328" s="77"/>
      <c r="O328" s="77"/>
      <c r="P328" s="77"/>
      <c r="Q328" s="72"/>
      <c r="R328" s="93"/>
      <c r="T328" s="77"/>
    </row>
    <row r="329" spans="1:20" s="92" customFormat="1" ht="12.75" customHeight="1" x14ac:dyDescent="0.3">
      <c r="A329" s="72"/>
      <c r="C329" s="93"/>
      <c r="D329" s="93"/>
      <c r="E329" s="93"/>
      <c r="F329" s="93"/>
      <c r="G329" s="93"/>
      <c r="H329" s="93"/>
      <c r="I329" s="93"/>
      <c r="J329" s="93"/>
      <c r="K329" s="93"/>
      <c r="L329" s="77"/>
      <c r="M329" s="93"/>
      <c r="N329" s="77"/>
      <c r="O329" s="77"/>
      <c r="P329" s="77"/>
      <c r="Q329" s="72"/>
      <c r="R329" s="93"/>
      <c r="T329" s="77"/>
    </row>
    <row r="330" spans="1:20" s="92" customFormat="1" ht="12.75" customHeight="1" x14ac:dyDescent="0.3">
      <c r="A330" s="72"/>
      <c r="C330" s="93"/>
      <c r="D330" s="93"/>
      <c r="E330" s="93"/>
      <c r="F330" s="93"/>
      <c r="G330" s="93"/>
      <c r="H330" s="93"/>
      <c r="I330" s="93"/>
      <c r="J330" s="93"/>
      <c r="K330" s="93"/>
      <c r="L330" s="77"/>
      <c r="M330" s="93"/>
      <c r="N330" s="77"/>
      <c r="O330" s="77"/>
      <c r="P330" s="77"/>
      <c r="Q330" s="72"/>
      <c r="R330" s="93"/>
      <c r="T330" s="77"/>
    </row>
    <row r="331" spans="1:20" s="92" customFormat="1" ht="12.75" customHeight="1" x14ac:dyDescent="0.3">
      <c r="A331" s="72"/>
      <c r="C331" s="93"/>
      <c r="D331" s="93"/>
      <c r="E331" s="93"/>
      <c r="F331" s="93"/>
      <c r="G331" s="93"/>
      <c r="H331" s="93"/>
      <c r="I331" s="93"/>
      <c r="J331" s="93"/>
      <c r="K331" s="93"/>
      <c r="L331" s="77"/>
      <c r="M331" s="93"/>
      <c r="N331" s="77"/>
      <c r="O331" s="77"/>
      <c r="P331" s="77"/>
      <c r="Q331" s="72"/>
      <c r="R331" s="93"/>
      <c r="T331" s="77"/>
    </row>
    <row r="332" spans="1:20" s="92" customFormat="1" ht="12.75" customHeight="1" x14ac:dyDescent="0.3">
      <c r="A332" s="72"/>
      <c r="C332" s="93"/>
      <c r="D332" s="93"/>
      <c r="E332" s="93"/>
      <c r="F332" s="93"/>
      <c r="G332" s="93"/>
      <c r="H332" s="93"/>
      <c r="I332" s="93"/>
      <c r="J332" s="93"/>
      <c r="K332" s="93"/>
      <c r="L332" s="77"/>
      <c r="M332" s="93"/>
      <c r="N332" s="77"/>
      <c r="O332" s="77"/>
      <c r="P332" s="77"/>
      <c r="Q332" s="72"/>
      <c r="R332" s="93"/>
      <c r="T332" s="77"/>
    </row>
    <row r="333" spans="1:20" s="92" customFormat="1" ht="12.75" customHeight="1" x14ac:dyDescent="0.3">
      <c r="A333" s="72"/>
      <c r="C333" s="93"/>
      <c r="D333" s="93"/>
      <c r="E333" s="93"/>
      <c r="F333" s="93"/>
      <c r="G333" s="93"/>
      <c r="H333" s="93"/>
      <c r="I333" s="93"/>
      <c r="J333" s="93"/>
      <c r="K333" s="93"/>
      <c r="L333" s="77"/>
      <c r="M333" s="93"/>
      <c r="N333" s="77"/>
      <c r="O333" s="77"/>
      <c r="P333" s="77"/>
      <c r="Q333" s="72"/>
      <c r="R333" s="93"/>
      <c r="T333" s="77"/>
    </row>
    <row r="334" spans="1:20" s="92" customFormat="1" ht="12.75" customHeight="1" x14ac:dyDescent="0.3">
      <c r="A334" s="72"/>
      <c r="C334" s="93"/>
      <c r="D334" s="93"/>
      <c r="E334" s="93"/>
      <c r="F334" s="93"/>
      <c r="G334" s="93"/>
      <c r="H334" s="93"/>
      <c r="I334" s="93"/>
      <c r="J334" s="93"/>
      <c r="K334" s="93"/>
      <c r="L334" s="77"/>
      <c r="M334" s="93"/>
      <c r="N334" s="77"/>
      <c r="O334" s="77"/>
      <c r="P334" s="77"/>
      <c r="Q334" s="72"/>
      <c r="R334" s="93"/>
      <c r="T334" s="77"/>
    </row>
    <row r="335" spans="1:20" s="92" customFormat="1" ht="12.75" customHeight="1" x14ac:dyDescent="0.3">
      <c r="A335" s="72"/>
      <c r="C335" s="93"/>
      <c r="D335" s="93"/>
      <c r="E335" s="93"/>
      <c r="F335" s="93"/>
      <c r="G335" s="93"/>
      <c r="H335" s="93"/>
      <c r="I335" s="93"/>
      <c r="J335" s="93"/>
      <c r="K335" s="93"/>
      <c r="L335" s="77"/>
      <c r="M335" s="93"/>
      <c r="N335" s="77"/>
      <c r="O335" s="77"/>
      <c r="P335" s="77"/>
      <c r="Q335" s="72"/>
      <c r="R335" s="93"/>
      <c r="T335" s="77"/>
    </row>
    <row r="336" spans="1:20" s="92" customFormat="1" ht="12.75" customHeight="1" x14ac:dyDescent="0.3">
      <c r="A336" s="72"/>
      <c r="C336" s="93"/>
      <c r="D336" s="93"/>
      <c r="E336" s="93"/>
      <c r="F336" s="93"/>
      <c r="G336" s="93"/>
      <c r="H336" s="93"/>
      <c r="I336" s="93"/>
      <c r="J336" s="93"/>
      <c r="K336" s="93"/>
      <c r="L336" s="77"/>
      <c r="M336" s="93"/>
      <c r="N336" s="77"/>
      <c r="O336" s="77"/>
      <c r="P336" s="77"/>
      <c r="Q336" s="72"/>
      <c r="R336" s="93"/>
      <c r="T336" s="77"/>
    </row>
    <row r="337" spans="1:20" s="92" customFormat="1" ht="12.75" customHeight="1" x14ac:dyDescent="0.3">
      <c r="A337" s="72"/>
      <c r="C337" s="93"/>
      <c r="D337" s="93"/>
      <c r="E337" s="93"/>
      <c r="F337" s="93"/>
      <c r="G337" s="93"/>
      <c r="H337" s="93"/>
      <c r="I337" s="93"/>
      <c r="J337" s="93"/>
      <c r="K337" s="93"/>
      <c r="L337" s="77"/>
      <c r="M337" s="93"/>
      <c r="N337" s="77"/>
      <c r="O337" s="77"/>
      <c r="P337" s="77"/>
      <c r="Q337" s="72"/>
      <c r="R337" s="93"/>
      <c r="T337" s="77"/>
    </row>
    <row r="338" spans="1:20" s="92" customFormat="1" ht="12.75" customHeight="1" x14ac:dyDescent="0.3">
      <c r="A338" s="72"/>
      <c r="C338" s="93"/>
      <c r="D338" s="93"/>
      <c r="E338" s="93"/>
      <c r="F338" s="93"/>
      <c r="G338" s="93"/>
      <c r="H338" s="93"/>
      <c r="I338" s="93"/>
      <c r="J338" s="93"/>
      <c r="K338" s="93"/>
      <c r="L338" s="77"/>
      <c r="M338" s="93"/>
      <c r="N338" s="77"/>
      <c r="O338" s="77"/>
      <c r="P338" s="77"/>
      <c r="Q338" s="72"/>
      <c r="R338" s="93"/>
      <c r="T338" s="77"/>
    </row>
    <row r="339" spans="1:20" s="92" customFormat="1" ht="12.75" customHeight="1" x14ac:dyDescent="0.3">
      <c r="A339" s="72"/>
      <c r="C339" s="93"/>
      <c r="D339" s="93"/>
      <c r="E339" s="93"/>
      <c r="F339" s="93"/>
      <c r="G339" s="93"/>
      <c r="H339" s="93"/>
      <c r="I339" s="93"/>
      <c r="J339" s="93"/>
      <c r="K339" s="93"/>
      <c r="L339" s="77"/>
      <c r="M339" s="93"/>
      <c r="N339" s="77"/>
      <c r="O339" s="77"/>
      <c r="P339" s="77"/>
      <c r="Q339" s="72"/>
      <c r="R339" s="93"/>
      <c r="T339" s="77"/>
    </row>
    <row r="340" spans="1:20" s="92" customFormat="1" ht="12.75" customHeight="1" x14ac:dyDescent="0.3">
      <c r="A340" s="72"/>
      <c r="C340" s="93"/>
      <c r="D340" s="93"/>
      <c r="E340" s="93"/>
      <c r="F340" s="93"/>
      <c r="G340" s="93"/>
      <c r="H340" s="93"/>
      <c r="I340" s="93"/>
      <c r="J340" s="93"/>
      <c r="K340" s="93"/>
      <c r="L340" s="77"/>
      <c r="M340" s="93"/>
      <c r="N340" s="77"/>
      <c r="O340" s="77"/>
      <c r="P340" s="77"/>
      <c r="Q340" s="72"/>
      <c r="R340" s="93"/>
      <c r="T340" s="77"/>
    </row>
    <row r="341" spans="1:20" s="92" customFormat="1" ht="12.75" customHeight="1" x14ac:dyDescent="0.3">
      <c r="A341" s="72"/>
      <c r="C341" s="93"/>
      <c r="D341" s="93"/>
      <c r="E341" s="93"/>
      <c r="F341" s="93"/>
      <c r="G341" s="93"/>
      <c r="H341" s="93"/>
      <c r="I341" s="93"/>
      <c r="J341" s="93"/>
      <c r="K341" s="93"/>
      <c r="L341" s="77"/>
      <c r="M341" s="93"/>
      <c r="N341" s="77"/>
      <c r="O341" s="77"/>
      <c r="P341" s="77"/>
      <c r="Q341" s="72"/>
      <c r="R341" s="93"/>
      <c r="T341" s="77"/>
    </row>
    <row r="342" spans="1:20" s="92" customFormat="1" ht="12.75" customHeight="1" x14ac:dyDescent="0.3">
      <c r="A342" s="72"/>
      <c r="C342" s="93"/>
      <c r="D342" s="93"/>
      <c r="E342" s="93"/>
      <c r="F342" s="93"/>
      <c r="G342" s="93"/>
      <c r="H342" s="93"/>
      <c r="I342" s="93"/>
      <c r="J342" s="93"/>
      <c r="K342" s="93"/>
      <c r="L342" s="77"/>
      <c r="M342" s="93"/>
      <c r="N342" s="77"/>
      <c r="O342" s="77"/>
      <c r="P342" s="77"/>
      <c r="Q342" s="72"/>
      <c r="R342" s="93"/>
      <c r="T342" s="77"/>
    </row>
    <row r="343" spans="1:20" s="92" customFormat="1" ht="12.75" customHeight="1" x14ac:dyDescent="0.3">
      <c r="A343" s="72"/>
      <c r="C343" s="93"/>
      <c r="D343" s="93"/>
      <c r="E343" s="93"/>
      <c r="F343" s="93"/>
      <c r="G343" s="93"/>
      <c r="H343" s="93"/>
      <c r="I343" s="93"/>
      <c r="J343" s="93"/>
      <c r="K343" s="93"/>
      <c r="L343" s="77"/>
      <c r="M343" s="93"/>
      <c r="N343" s="77"/>
      <c r="O343" s="77"/>
      <c r="P343" s="77"/>
      <c r="Q343" s="72"/>
      <c r="R343" s="93"/>
      <c r="T343" s="77"/>
    </row>
    <row r="344" spans="1:20" s="92" customFormat="1" ht="12.75" customHeight="1" x14ac:dyDescent="0.3">
      <c r="A344" s="72"/>
      <c r="C344" s="93"/>
      <c r="D344" s="93"/>
      <c r="E344" s="93"/>
      <c r="F344" s="93"/>
      <c r="G344" s="93"/>
      <c r="H344" s="93"/>
      <c r="I344" s="93"/>
      <c r="J344" s="93"/>
      <c r="K344" s="93"/>
      <c r="L344" s="77"/>
      <c r="M344" s="93"/>
      <c r="N344" s="77"/>
      <c r="O344" s="77"/>
      <c r="P344" s="77"/>
      <c r="Q344" s="72"/>
      <c r="R344" s="93"/>
      <c r="T344" s="77"/>
    </row>
    <row r="345" spans="1:20" s="92" customFormat="1" ht="12.75" customHeight="1" x14ac:dyDescent="0.3">
      <c r="A345" s="72"/>
      <c r="C345" s="93"/>
      <c r="D345" s="93"/>
      <c r="E345" s="93"/>
      <c r="F345" s="93"/>
      <c r="G345" s="93"/>
      <c r="H345" s="93"/>
      <c r="I345" s="93"/>
      <c r="J345" s="93"/>
      <c r="K345" s="93"/>
      <c r="L345" s="77"/>
      <c r="M345" s="93"/>
      <c r="N345" s="77"/>
      <c r="O345" s="77"/>
      <c r="P345" s="77"/>
      <c r="Q345" s="72"/>
      <c r="R345" s="93"/>
      <c r="T345" s="77"/>
    </row>
    <row r="346" spans="1:20" s="92" customFormat="1" ht="12.75" customHeight="1" x14ac:dyDescent="0.3">
      <c r="A346" s="72"/>
      <c r="C346" s="93"/>
      <c r="D346" s="93"/>
      <c r="E346" s="93"/>
      <c r="F346" s="93"/>
      <c r="G346" s="93"/>
      <c r="H346" s="93"/>
      <c r="I346" s="93"/>
      <c r="J346" s="93"/>
      <c r="K346" s="93"/>
      <c r="L346" s="77"/>
      <c r="M346" s="93"/>
      <c r="N346" s="77"/>
      <c r="O346" s="77"/>
      <c r="P346" s="77"/>
      <c r="Q346" s="72"/>
      <c r="R346" s="93"/>
      <c r="T346" s="77"/>
    </row>
    <row r="347" spans="1:20" s="92" customFormat="1" ht="12.75" customHeight="1" x14ac:dyDescent="0.3">
      <c r="A347" s="72"/>
      <c r="C347" s="93"/>
      <c r="D347" s="93"/>
      <c r="E347" s="93"/>
      <c r="F347" s="93"/>
      <c r="G347" s="93"/>
      <c r="H347" s="93"/>
      <c r="I347" s="93"/>
      <c r="J347" s="93"/>
      <c r="K347" s="93"/>
      <c r="L347" s="77"/>
      <c r="M347" s="93"/>
      <c r="N347" s="77"/>
      <c r="O347" s="77"/>
      <c r="P347" s="77"/>
      <c r="Q347" s="72"/>
      <c r="R347" s="93"/>
      <c r="T347" s="77"/>
    </row>
    <row r="348" spans="1:20" s="92" customFormat="1" ht="12.75" customHeight="1" x14ac:dyDescent="0.3">
      <c r="A348" s="72"/>
      <c r="C348" s="93"/>
      <c r="D348" s="93"/>
      <c r="E348" s="93"/>
      <c r="F348" s="93"/>
      <c r="G348" s="93"/>
      <c r="H348" s="93"/>
      <c r="I348" s="93"/>
      <c r="J348" s="93"/>
      <c r="K348" s="93"/>
      <c r="L348" s="77"/>
      <c r="M348" s="93"/>
      <c r="N348" s="77"/>
      <c r="O348" s="77"/>
      <c r="P348" s="77"/>
      <c r="Q348" s="72"/>
      <c r="R348" s="93"/>
      <c r="T348" s="77"/>
    </row>
    <row r="349" spans="1:20" s="92" customFormat="1" ht="12.75" customHeight="1" x14ac:dyDescent="0.3">
      <c r="A349" s="72"/>
      <c r="C349" s="93"/>
      <c r="D349" s="93"/>
      <c r="E349" s="93"/>
      <c r="F349" s="93"/>
      <c r="G349" s="93"/>
      <c r="H349" s="93"/>
      <c r="I349" s="93"/>
      <c r="J349" s="93"/>
      <c r="K349" s="93"/>
      <c r="L349" s="77"/>
      <c r="M349" s="93"/>
      <c r="N349" s="77"/>
      <c r="O349" s="77"/>
      <c r="P349" s="77"/>
      <c r="Q349" s="72"/>
      <c r="R349" s="93"/>
      <c r="T349" s="77"/>
    </row>
    <row r="350" spans="1:20" s="92" customFormat="1" ht="12.75" customHeight="1" x14ac:dyDescent="0.3">
      <c r="A350" s="72"/>
      <c r="C350" s="93"/>
      <c r="D350" s="93"/>
      <c r="E350" s="93"/>
      <c r="F350" s="93"/>
      <c r="G350" s="93"/>
      <c r="H350" s="93"/>
      <c r="I350" s="93"/>
      <c r="J350" s="93"/>
      <c r="K350" s="93"/>
      <c r="L350" s="77"/>
      <c r="M350" s="93"/>
      <c r="N350" s="77"/>
      <c r="O350" s="77"/>
      <c r="P350" s="77"/>
      <c r="Q350" s="72"/>
      <c r="R350" s="93"/>
      <c r="T350" s="77"/>
    </row>
    <row r="351" spans="1:20" s="92" customFormat="1" ht="12.75" customHeight="1" x14ac:dyDescent="0.3">
      <c r="A351" s="72"/>
      <c r="C351" s="93"/>
      <c r="D351" s="93"/>
      <c r="E351" s="93"/>
      <c r="F351" s="93"/>
      <c r="G351" s="93"/>
      <c r="H351" s="93"/>
      <c r="I351" s="93"/>
      <c r="J351" s="93"/>
      <c r="K351" s="93"/>
      <c r="L351" s="77"/>
      <c r="M351" s="93"/>
      <c r="N351" s="77"/>
      <c r="O351" s="77"/>
      <c r="P351" s="77"/>
      <c r="Q351" s="72"/>
      <c r="R351" s="93"/>
      <c r="T351" s="77"/>
    </row>
    <row r="352" spans="1:20" s="92" customFormat="1" ht="12.75" customHeight="1" x14ac:dyDescent="0.3">
      <c r="A352" s="72"/>
      <c r="C352" s="93"/>
      <c r="D352" s="93"/>
      <c r="E352" s="93"/>
      <c r="F352" s="93"/>
      <c r="G352" s="93"/>
      <c r="H352" s="93"/>
      <c r="I352" s="93"/>
      <c r="J352" s="93"/>
      <c r="K352" s="93"/>
      <c r="L352" s="77"/>
      <c r="M352" s="93"/>
      <c r="N352" s="77"/>
      <c r="O352" s="77"/>
      <c r="P352" s="77"/>
      <c r="Q352" s="72"/>
      <c r="R352" s="93"/>
      <c r="T352" s="77"/>
    </row>
    <row r="353" spans="1:20" s="92" customFormat="1" ht="12.75" customHeight="1" x14ac:dyDescent="0.3">
      <c r="A353" s="72"/>
      <c r="C353" s="93"/>
      <c r="D353" s="93"/>
      <c r="E353" s="93"/>
      <c r="F353" s="93"/>
      <c r="G353" s="93"/>
      <c r="H353" s="93"/>
      <c r="I353" s="93"/>
      <c r="J353" s="93"/>
      <c r="K353" s="93"/>
      <c r="L353" s="77"/>
      <c r="M353" s="93"/>
      <c r="N353" s="77"/>
      <c r="O353" s="77"/>
      <c r="P353" s="77"/>
      <c r="Q353" s="72"/>
      <c r="R353" s="93"/>
      <c r="T353" s="77"/>
    </row>
    <row r="354" spans="1:20" s="92" customFormat="1" ht="12.75" customHeight="1" x14ac:dyDescent="0.3">
      <c r="A354" s="72"/>
      <c r="C354" s="93"/>
      <c r="D354" s="93"/>
      <c r="E354" s="93"/>
      <c r="F354" s="93"/>
      <c r="G354" s="93"/>
      <c r="H354" s="93"/>
      <c r="I354" s="93"/>
      <c r="J354" s="93"/>
      <c r="K354" s="93"/>
      <c r="L354" s="77"/>
      <c r="M354" s="93"/>
      <c r="N354" s="77"/>
      <c r="O354" s="77"/>
      <c r="P354" s="77"/>
      <c r="Q354" s="72"/>
      <c r="R354" s="93"/>
      <c r="T354" s="77"/>
    </row>
    <row r="355" spans="1:20" s="92" customFormat="1" ht="12.75" customHeight="1" x14ac:dyDescent="0.3">
      <c r="A355" s="72"/>
      <c r="C355" s="93"/>
      <c r="D355" s="93"/>
      <c r="E355" s="93"/>
      <c r="F355" s="93"/>
      <c r="G355" s="93"/>
      <c r="H355" s="93"/>
      <c r="I355" s="93"/>
      <c r="J355" s="93"/>
      <c r="K355" s="93"/>
      <c r="L355" s="77"/>
      <c r="M355" s="93"/>
      <c r="N355" s="77"/>
      <c r="O355" s="77"/>
      <c r="P355" s="77"/>
      <c r="Q355" s="72"/>
      <c r="R355" s="93"/>
      <c r="T355" s="77"/>
    </row>
    <row r="356" spans="1:20" s="92" customFormat="1" ht="12.75" customHeight="1" x14ac:dyDescent="0.3">
      <c r="A356" s="72"/>
      <c r="C356" s="93"/>
      <c r="D356" s="93"/>
      <c r="E356" s="93"/>
      <c r="F356" s="93"/>
      <c r="G356" s="93"/>
      <c r="H356" s="93"/>
      <c r="I356" s="93"/>
      <c r="J356" s="93"/>
      <c r="K356" s="93"/>
      <c r="L356" s="77"/>
      <c r="M356" s="93"/>
      <c r="N356" s="77"/>
      <c r="O356" s="77"/>
      <c r="P356" s="77"/>
      <c r="Q356" s="72"/>
      <c r="R356" s="93"/>
      <c r="T356" s="77"/>
    </row>
    <row r="357" spans="1:20" s="92" customFormat="1" ht="12.75" customHeight="1" x14ac:dyDescent="0.3">
      <c r="A357" s="72"/>
      <c r="C357" s="93"/>
      <c r="D357" s="93"/>
      <c r="E357" s="93"/>
      <c r="F357" s="93"/>
      <c r="G357" s="93"/>
      <c r="H357" s="93"/>
      <c r="I357" s="93"/>
      <c r="J357" s="93"/>
      <c r="K357" s="93"/>
      <c r="L357" s="77"/>
      <c r="M357" s="93"/>
      <c r="N357" s="77"/>
      <c r="O357" s="77"/>
      <c r="P357" s="77"/>
      <c r="Q357" s="72"/>
      <c r="R357" s="93"/>
      <c r="T357" s="77"/>
    </row>
    <row r="358" spans="1:20" s="92" customFormat="1" ht="12.75" customHeight="1" x14ac:dyDescent="0.3">
      <c r="A358" s="72"/>
      <c r="C358" s="93"/>
      <c r="D358" s="93"/>
      <c r="E358" s="93"/>
      <c r="F358" s="93"/>
      <c r="G358" s="93"/>
      <c r="H358" s="93"/>
      <c r="I358" s="93"/>
      <c r="J358" s="93"/>
      <c r="K358" s="93"/>
      <c r="L358" s="77"/>
      <c r="M358" s="93"/>
      <c r="N358" s="77"/>
      <c r="O358" s="77"/>
      <c r="P358" s="77"/>
      <c r="Q358" s="72"/>
      <c r="R358" s="93"/>
      <c r="T358" s="77"/>
    </row>
    <row r="359" spans="1:20" s="92" customFormat="1" ht="12.75" customHeight="1" x14ac:dyDescent="0.3">
      <c r="A359" s="72"/>
      <c r="C359" s="93"/>
      <c r="D359" s="93"/>
      <c r="E359" s="93"/>
      <c r="F359" s="93"/>
      <c r="G359" s="93"/>
      <c r="H359" s="93"/>
      <c r="I359" s="93"/>
      <c r="J359" s="93"/>
      <c r="K359" s="93"/>
      <c r="L359" s="77"/>
      <c r="M359" s="93"/>
      <c r="N359" s="77"/>
      <c r="O359" s="77"/>
      <c r="P359" s="77"/>
      <c r="Q359" s="72"/>
      <c r="R359" s="93"/>
      <c r="T359" s="77"/>
    </row>
    <row r="360" spans="1:20" s="92" customFormat="1" ht="12.75" customHeight="1" x14ac:dyDescent="0.3">
      <c r="A360" s="72"/>
      <c r="C360" s="93"/>
      <c r="D360" s="93"/>
      <c r="E360" s="93"/>
      <c r="F360" s="93"/>
      <c r="G360" s="93"/>
      <c r="H360" s="93"/>
      <c r="I360" s="93"/>
      <c r="J360" s="93"/>
      <c r="K360" s="93"/>
      <c r="L360" s="77"/>
      <c r="M360" s="93"/>
      <c r="N360" s="77"/>
      <c r="O360" s="77"/>
      <c r="P360" s="77"/>
      <c r="Q360" s="72"/>
      <c r="R360" s="93"/>
      <c r="T360" s="77"/>
    </row>
    <row r="361" spans="1:20" s="92" customFormat="1" ht="12.75" customHeight="1" x14ac:dyDescent="0.3">
      <c r="A361" s="72"/>
      <c r="C361" s="93"/>
      <c r="D361" s="93"/>
      <c r="E361" s="93"/>
      <c r="F361" s="93"/>
      <c r="G361" s="93"/>
      <c r="H361" s="93"/>
      <c r="I361" s="93"/>
      <c r="J361" s="93"/>
      <c r="K361" s="93"/>
      <c r="L361" s="77"/>
      <c r="M361" s="93"/>
      <c r="N361" s="77"/>
      <c r="O361" s="77"/>
      <c r="P361" s="77"/>
      <c r="Q361" s="72"/>
      <c r="R361" s="93"/>
      <c r="T361" s="77"/>
    </row>
    <row r="362" spans="1:20" s="92" customFormat="1" ht="12.75" customHeight="1" x14ac:dyDescent="0.3">
      <c r="A362" s="72"/>
      <c r="C362" s="93"/>
      <c r="D362" s="93"/>
      <c r="E362" s="93"/>
      <c r="F362" s="93"/>
      <c r="G362" s="93"/>
      <c r="H362" s="93"/>
      <c r="I362" s="93"/>
      <c r="J362" s="93"/>
      <c r="K362" s="93"/>
      <c r="L362" s="77"/>
      <c r="M362" s="93"/>
      <c r="N362" s="77"/>
      <c r="O362" s="77"/>
      <c r="P362" s="77"/>
      <c r="Q362" s="72"/>
      <c r="R362" s="93"/>
      <c r="T362" s="77"/>
    </row>
    <row r="363" spans="1:20" s="92" customFormat="1" ht="12.75" customHeight="1" x14ac:dyDescent="0.3">
      <c r="A363" s="72"/>
      <c r="C363" s="93"/>
      <c r="D363" s="93"/>
      <c r="E363" s="93"/>
      <c r="F363" s="93"/>
      <c r="G363" s="93"/>
      <c r="H363" s="93"/>
      <c r="I363" s="93"/>
      <c r="J363" s="93"/>
      <c r="K363" s="93"/>
      <c r="L363" s="77"/>
      <c r="M363" s="93"/>
      <c r="N363" s="77"/>
      <c r="O363" s="77"/>
      <c r="P363" s="77"/>
      <c r="Q363" s="72"/>
      <c r="R363" s="93"/>
      <c r="T363" s="77"/>
    </row>
    <row r="364" spans="1:20" s="92" customFormat="1" ht="12.75" customHeight="1" x14ac:dyDescent="0.3">
      <c r="A364" s="72"/>
      <c r="C364" s="93"/>
      <c r="D364" s="93"/>
      <c r="E364" s="93"/>
      <c r="F364" s="93"/>
      <c r="G364" s="93"/>
      <c r="H364" s="93"/>
      <c r="I364" s="93"/>
      <c r="J364" s="93"/>
      <c r="K364" s="93"/>
      <c r="L364" s="77"/>
      <c r="M364" s="93"/>
      <c r="N364" s="77"/>
      <c r="O364" s="77"/>
      <c r="P364" s="77"/>
      <c r="Q364" s="72"/>
      <c r="R364" s="93"/>
      <c r="T364" s="77"/>
    </row>
    <row r="365" spans="1:20" s="92" customFormat="1" ht="12.75" customHeight="1" x14ac:dyDescent="0.3">
      <c r="A365" s="72"/>
      <c r="C365" s="93"/>
      <c r="D365" s="93"/>
      <c r="E365" s="93"/>
      <c r="F365" s="93"/>
      <c r="G365" s="93"/>
      <c r="H365" s="93"/>
      <c r="I365" s="93"/>
      <c r="J365" s="93"/>
      <c r="K365" s="93"/>
      <c r="L365" s="77"/>
      <c r="M365" s="93"/>
      <c r="N365" s="77"/>
      <c r="O365" s="77"/>
      <c r="P365" s="77"/>
      <c r="Q365" s="72"/>
      <c r="R365" s="93"/>
      <c r="T365" s="77"/>
    </row>
    <row r="366" spans="1:20" s="92" customFormat="1" ht="12.75" customHeight="1" x14ac:dyDescent="0.3">
      <c r="A366" s="72"/>
      <c r="C366" s="93"/>
      <c r="D366" s="93"/>
      <c r="E366" s="93"/>
      <c r="F366" s="93"/>
      <c r="G366" s="93"/>
      <c r="H366" s="93"/>
      <c r="I366" s="93"/>
      <c r="J366" s="93"/>
      <c r="K366" s="93"/>
      <c r="L366" s="77"/>
      <c r="M366" s="93"/>
      <c r="N366" s="77"/>
      <c r="O366" s="77"/>
      <c r="P366" s="77"/>
      <c r="Q366" s="72"/>
      <c r="R366" s="93"/>
      <c r="T366" s="77"/>
    </row>
    <row r="367" spans="1:20" s="92" customFormat="1" ht="12.75" customHeight="1" x14ac:dyDescent="0.3">
      <c r="A367" s="72"/>
      <c r="C367" s="93"/>
      <c r="D367" s="93"/>
      <c r="E367" s="93"/>
      <c r="F367" s="93"/>
      <c r="G367" s="93"/>
      <c r="H367" s="93"/>
      <c r="I367" s="93"/>
      <c r="J367" s="93"/>
      <c r="K367" s="93"/>
      <c r="L367" s="77"/>
      <c r="M367" s="93"/>
      <c r="N367" s="77"/>
      <c r="O367" s="77"/>
      <c r="P367" s="77"/>
      <c r="Q367" s="72"/>
      <c r="R367" s="93"/>
      <c r="T367" s="77"/>
    </row>
    <row r="368" spans="1:20" s="92" customFormat="1" ht="12.75" customHeight="1" x14ac:dyDescent="0.3">
      <c r="A368" s="72"/>
      <c r="C368" s="93"/>
      <c r="D368" s="93"/>
      <c r="E368" s="93"/>
      <c r="F368" s="93"/>
      <c r="G368" s="93"/>
      <c r="H368" s="93"/>
      <c r="I368" s="93"/>
      <c r="J368" s="93"/>
      <c r="K368" s="93"/>
      <c r="L368" s="77"/>
      <c r="M368" s="93"/>
      <c r="N368" s="77"/>
      <c r="O368" s="77"/>
      <c r="P368" s="77"/>
      <c r="Q368" s="72"/>
      <c r="R368" s="93"/>
      <c r="T368" s="77"/>
    </row>
    <row r="369" spans="1:20" s="92" customFormat="1" ht="12.75" customHeight="1" x14ac:dyDescent="0.3">
      <c r="A369" s="72"/>
      <c r="C369" s="93"/>
      <c r="D369" s="93"/>
      <c r="E369" s="93"/>
      <c r="F369" s="93"/>
      <c r="G369" s="93"/>
      <c r="H369" s="93"/>
      <c r="I369" s="93"/>
      <c r="J369" s="93"/>
      <c r="K369" s="93"/>
      <c r="L369" s="77"/>
      <c r="M369" s="93"/>
      <c r="N369" s="77"/>
      <c r="O369" s="77"/>
      <c r="P369" s="77"/>
      <c r="Q369" s="72"/>
      <c r="R369" s="93"/>
      <c r="T369" s="77"/>
    </row>
    <row r="370" spans="1:20" s="92" customFormat="1" ht="12.75" customHeight="1" x14ac:dyDescent="0.3">
      <c r="A370" s="72"/>
      <c r="C370" s="93"/>
      <c r="D370" s="93"/>
      <c r="E370" s="93"/>
      <c r="F370" s="93"/>
      <c r="G370" s="93"/>
      <c r="H370" s="93"/>
      <c r="I370" s="93"/>
      <c r="J370" s="93"/>
      <c r="K370" s="93"/>
      <c r="L370" s="77"/>
      <c r="M370" s="93"/>
      <c r="N370" s="77"/>
      <c r="O370" s="77"/>
      <c r="P370" s="77"/>
      <c r="Q370" s="72"/>
      <c r="R370" s="93"/>
      <c r="T370" s="77"/>
    </row>
    <row r="371" spans="1:20" s="92" customFormat="1" ht="12.75" customHeight="1" x14ac:dyDescent="0.3">
      <c r="A371" s="72"/>
      <c r="C371" s="93"/>
      <c r="D371" s="93"/>
      <c r="E371" s="93"/>
      <c r="F371" s="93"/>
      <c r="G371" s="93"/>
      <c r="H371" s="93"/>
      <c r="I371" s="93"/>
      <c r="J371" s="93"/>
      <c r="K371" s="93"/>
      <c r="L371" s="77"/>
      <c r="M371" s="93"/>
      <c r="N371" s="77"/>
      <c r="O371" s="77"/>
      <c r="P371" s="77"/>
      <c r="Q371" s="72"/>
      <c r="R371" s="93"/>
      <c r="T371" s="77"/>
    </row>
    <row r="372" spans="1:20" s="92" customFormat="1" ht="12.75" customHeight="1" x14ac:dyDescent="0.3">
      <c r="A372" s="72"/>
      <c r="C372" s="93"/>
      <c r="D372" s="93"/>
      <c r="E372" s="93"/>
      <c r="F372" s="93"/>
      <c r="G372" s="93"/>
      <c r="H372" s="93"/>
      <c r="I372" s="93"/>
      <c r="J372" s="93"/>
      <c r="K372" s="93"/>
      <c r="L372" s="77"/>
      <c r="M372" s="93"/>
      <c r="N372" s="77"/>
      <c r="O372" s="77"/>
      <c r="P372" s="77"/>
      <c r="Q372" s="72"/>
      <c r="R372" s="93"/>
      <c r="T372" s="77"/>
    </row>
    <row r="373" spans="1:20" s="92" customFormat="1" ht="12.75" customHeight="1" x14ac:dyDescent="0.3">
      <c r="A373" s="72"/>
      <c r="C373" s="93"/>
      <c r="D373" s="93"/>
      <c r="E373" s="93"/>
      <c r="F373" s="93"/>
      <c r="G373" s="93"/>
      <c r="H373" s="93"/>
      <c r="I373" s="93"/>
      <c r="J373" s="93"/>
      <c r="K373" s="93"/>
      <c r="L373" s="77"/>
      <c r="M373" s="93"/>
      <c r="N373" s="77"/>
      <c r="O373" s="77"/>
      <c r="P373" s="77"/>
      <c r="Q373" s="72"/>
      <c r="R373" s="93"/>
      <c r="T373" s="77"/>
    </row>
    <row r="374" spans="1:20" s="92" customFormat="1" ht="12.75" customHeight="1" x14ac:dyDescent="0.3">
      <c r="A374" s="72"/>
      <c r="C374" s="93"/>
      <c r="D374" s="93"/>
      <c r="E374" s="93"/>
      <c r="F374" s="93"/>
      <c r="G374" s="93"/>
      <c r="H374" s="93"/>
      <c r="I374" s="93"/>
      <c r="J374" s="93"/>
      <c r="K374" s="93"/>
      <c r="L374" s="77"/>
      <c r="M374" s="93"/>
      <c r="N374" s="77"/>
      <c r="O374" s="77"/>
      <c r="P374" s="77"/>
      <c r="Q374" s="72"/>
      <c r="R374" s="93"/>
      <c r="T374" s="77"/>
    </row>
    <row r="375" spans="1:20" s="92" customFormat="1" ht="12.75" customHeight="1" x14ac:dyDescent="0.3">
      <c r="A375" s="72"/>
      <c r="C375" s="93"/>
      <c r="D375" s="93"/>
      <c r="E375" s="93"/>
      <c r="F375" s="93"/>
      <c r="G375" s="93"/>
      <c r="H375" s="93"/>
      <c r="I375" s="93"/>
      <c r="J375" s="93"/>
      <c r="K375" s="93"/>
      <c r="L375" s="77"/>
      <c r="M375" s="93"/>
      <c r="N375" s="77"/>
      <c r="O375" s="77"/>
      <c r="P375" s="77"/>
      <c r="Q375" s="72"/>
      <c r="R375" s="93"/>
      <c r="T375" s="77"/>
    </row>
    <row r="376" spans="1:20" s="92" customFormat="1" ht="12.75" customHeight="1" x14ac:dyDescent="0.3">
      <c r="A376" s="72"/>
      <c r="C376" s="93"/>
      <c r="D376" s="93"/>
      <c r="E376" s="93"/>
      <c r="F376" s="93"/>
      <c r="G376" s="93"/>
      <c r="H376" s="93"/>
      <c r="I376" s="93"/>
      <c r="J376" s="93"/>
      <c r="K376" s="93"/>
      <c r="L376" s="77"/>
      <c r="M376" s="93"/>
      <c r="N376" s="77"/>
      <c r="O376" s="77"/>
      <c r="P376" s="77"/>
      <c r="Q376" s="72"/>
      <c r="R376" s="93"/>
      <c r="T376" s="77"/>
    </row>
    <row r="377" spans="1:20" s="92" customFormat="1" ht="12.75" customHeight="1" x14ac:dyDescent="0.3">
      <c r="A377" s="72"/>
      <c r="C377" s="93"/>
      <c r="D377" s="93"/>
      <c r="E377" s="93"/>
      <c r="F377" s="93"/>
      <c r="G377" s="93"/>
      <c r="H377" s="93"/>
      <c r="I377" s="93"/>
      <c r="J377" s="93"/>
      <c r="K377" s="93"/>
      <c r="L377" s="77"/>
      <c r="M377" s="93"/>
      <c r="N377" s="77"/>
      <c r="O377" s="77"/>
      <c r="P377" s="77"/>
      <c r="Q377" s="72"/>
      <c r="R377" s="93"/>
      <c r="T377" s="77"/>
    </row>
    <row r="378" spans="1:20" s="92" customFormat="1" ht="12.75" customHeight="1" x14ac:dyDescent="0.3">
      <c r="A378" s="72"/>
      <c r="C378" s="93"/>
      <c r="D378" s="93"/>
      <c r="E378" s="93"/>
      <c r="F378" s="93"/>
      <c r="G378" s="93"/>
      <c r="H378" s="93"/>
      <c r="I378" s="93"/>
      <c r="J378" s="93"/>
      <c r="K378" s="93"/>
      <c r="L378" s="77"/>
      <c r="M378" s="93"/>
      <c r="N378" s="77"/>
      <c r="O378" s="77"/>
      <c r="P378" s="77"/>
      <c r="Q378" s="72"/>
      <c r="R378" s="93"/>
      <c r="T378" s="77"/>
    </row>
    <row r="379" spans="1:20" s="92" customFormat="1" ht="12.75" customHeight="1" x14ac:dyDescent="0.3">
      <c r="A379" s="72"/>
      <c r="C379" s="93"/>
      <c r="D379" s="93"/>
      <c r="E379" s="93"/>
      <c r="F379" s="93"/>
      <c r="G379" s="93"/>
      <c r="H379" s="93"/>
      <c r="I379" s="93"/>
      <c r="J379" s="93"/>
      <c r="K379" s="93"/>
      <c r="L379" s="77"/>
      <c r="M379" s="93"/>
      <c r="N379" s="77"/>
      <c r="O379" s="77"/>
      <c r="P379" s="77"/>
      <c r="Q379" s="72"/>
      <c r="R379" s="93"/>
      <c r="T379" s="77"/>
    </row>
    <row r="380" spans="1:20" s="92" customFormat="1" ht="12.75" customHeight="1" x14ac:dyDescent="0.3">
      <c r="A380" s="72"/>
      <c r="C380" s="93"/>
      <c r="D380" s="93"/>
      <c r="E380" s="93"/>
      <c r="F380" s="93"/>
      <c r="G380" s="93"/>
      <c r="H380" s="93"/>
      <c r="I380" s="93"/>
      <c r="J380" s="93"/>
      <c r="K380" s="93"/>
      <c r="L380" s="77"/>
      <c r="M380" s="93"/>
      <c r="N380" s="77"/>
      <c r="O380" s="77"/>
      <c r="P380" s="77"/>
      <c r="Q380" s="72"/>
      <c r="R380" s="93"/>
      <c r="T380" s="77"/>
    </row>
    <row r="381" spans="1:20" s="92" customFormat="1" ht="12.75" customHeight="1" x14ac:dyDescent="0.3">
      <c r="A381" s="72"/>
      <c r="C381" s="93"/>
      <c r="D381" s="93"/>
      <c r="E381" s="93"/>
      <c r="F381" s="93"/>
      <c r="G381" s="93"/>
      <c r="H381" s="93"/>
      <c r="I381" s="93"/>
      <c r="J381" s="93"/>
      <c r="K381" s="93"/>
      <c r="L381" s="77"/>
      <c r="M381" s="93"/>
      <c r="N381" s="77"/>
      <c r="O381" s="77"/>
      <c r="P381" s="77"/>
      <c r="Q381" s="72"/>
      <c r="R381" s="93"/>
      <c r="T381" s="77"/>
    </row>
    <row r="382" spans="1:20" s="92" customFormat="1" ht="12.75" customHeight="1" x14ac:dyDescent="0.3">
      <c r="A382" s="72"/>
      <c r="C382" s="93"/>
      <c r="D382" s="93"/>
      <c r="E382" s="93"/>
      <c r="F382" s="93"/>
      <c r="G382" s="93"/>
      <c r="H382" s="93"/>
      <c r="I382" s="93"/>
      <c r="J382" s="93"/>
      <c r="K382" s="93"/>
      <c r="L382" s="77"/>
      <c r="M382" s="93"/>
      <c r="N382" s="77"/>
      <c r="O382" s="77"/>
      <c r="P382" s="77"/>
      <c r="Q382" s="72"/>
      <c r="R382" s="93"/>
      <c r="T382" s="77"/>
    </row>
    <row r="383" spans="1:20" s="92" customFormat="1" ht="12.75" customHeight="1" x14ac:dyDescent="0.3">
      <c r="A383" s="72"/>
      <c r="C383" s="93"/>
      <c r="D383" s="93"/>
      <c r="E383" s="93"/>
      <c r="F383" s="93"/>
      <c r="G383" s="93"/>
      <c r="H383" s="93"/>
      <c r="I383" s="93"/>
      <c r="J383" s="93"/>
      <c r="K383" s="93"/>
      <c r="L383" s="77"/>
      <c r="M383" s="93"/>
      <c r="N383" s="77"/>
      <c r="O383" s="77"/>
      <c r="P383" s="77"/>
      <c r="Q383" s="72"/>
      <c r="R383" s="93"/>
      <c r="T383" s="77"/>
    </row>
    <row r="384" spans="1:20" s="92" customFormat="1" ht="12.75" customHeight="1" x14ac:dyDescent="0.3">
      <c r="A384" s="72"/>
      <c r="C384" s="93"/>
      <c r="D384" s="93"/>
      <c r="E384" s="93"/>
      <c r="F384" s="93"/>
      <c r="G384" s="93"/>
      <c r="H384" s="93"/>
      <c r="I384" s="93"/>
      <c r="J384" s="93"/>
      <c r="K384" s="93"/>
      <c r="L384" s="77"/>
      <c r="M384" s="93"/>
      <c r="N384" s="77"/>
      <c r="O384" s="77"/>
      <c r="P384" s="77"/>
      <c r="Q384" s="72"/>
      <c r="R384" s="93"/>
      <c r="T384" s="77"/>
    </row>
    <row r="385" spans="1:20" s="92" customFormat="1" ht="12.75" customHeight="1" x14ac:dyDescent="0.3">
      <c r="A385" s="72"/>
      <c r="C385" s="93"/>
      <c r="D385" s="93"/>
      <c r="E385" s="93"/>
      <c r="F385" s="93"/>
      <c r="G385" s="93"/>
      <c r="H385" s="93"/>
      <c r="I385" s="93"/>
      <c r="J385" s="93"/>
      <c r="K385" s="93"/>
      <c r="L385" s="77"/>
      <c r="M385" s="93"/>
      <c r="N385" s="77"/>
      <c r="O385" s="77"/>
      <c r="P385" s="77"/>
      <c r="Q385" s="72"/>
      <c r="R385" s="93"/>
      <c r="T385" s="77"/>
    </row>
    <row r="386" spans="1:20" s="92" customFormat="1" ht="12.75" customHeight="1" x14ac:dyDescent="0.3">
      <c r="A386" s="72"/>
      <c r="C386" s="93"/>
      <c r="D386" s="93"/>
      <c r="E386" s="93"/>
      <c r="F386" s="93"/>
      <c r="G386" s="93"/>
      <c r="H386" s="93"/>
      <c r="I386" s="93"/>
      <c r="J386" s="93"/>
      <c r="K386" s="93"/>
      <c r="L386" s="77"/>
      <c r="M386" s="93"/>
      <c r="N386" s="77"/>
      <c r="O386" s="77"/>
      <c r="P386" s="77"/>
      <c r="Q386" s="72"/>
      <c r="R386" s="93"/>
      <c r="T386" s="77"/>
    </row>
    <row r="387" spans="1:20" s="92" customFormat="1" ht="12.75" customHeight="1" x14ac:dyDescent="0.3">
      <c r="A387" s="72"/>
      <c r="C387" s="93"/>
      <c r="D387" s="93"/>
      <c r="E387" s="93"/>
      <c r="F387" s="93"/>
      <c r="G387" s="93"/>
      <c r="H387" s="93"/>
      <c r="I387" s="93"/>
      <c r="J387" s="93"/>
      <c r="K387" s="93"/>
      <c r="L387" s="77"/>
      <c r="M387" s="93"/>
      <c r="N387" s="77"/>
      <c r="O387" s="77"/>
      <c r="P387" s="77"/>
      <c r="Q387" s="72"/>
      <c r="R387" s="93"/>
      <c r="T387" s="77"/>
    </row>
    <row r="388" spans="1:20" s="92" customFormat="1" ht="12.75" customHeight="1" x14ac:dyDescent="0.3">
      <c r="A388" s="72"/>
      <c r="C388" s="93"/>
      <c r="D388" s="93"/>
      <c r="E388" s="93"/>
      <c r="F388" s="93"/>
      <c r="G388" s="93"/>
      <c r="H388" s="93"/>
      <c r="I388" s="93"/>
      <c r="J388" s="93"/>
      <c r="K388" s="93"/>
      <c r="L388" s="77"/>
      <c r="M388" s="93"/>
      <c r="N388" s="77"/>
      <c r="O388" s="77"/>
      <c r="P388" s="77"/>
      <c r="Q388" s="72"/>
      <c r="R388" s="93"/>
      <c r="T388" s="77"/>
    </row>
    <row r="389" spans="1:20" s="92" customFormat="1" ht="12.75" customHeight="1" x14ac:dyDescent="0.3">
      <c r="A389" s="72"/>
      <c r="C389" s="93"/>
      <c r="D389" s="93"/>
      <c r="E389" s="93"/>
      <c r="F389" s="93"/>
      <c r="G389" s="93"/>
      <c r="H389" s="93"/>
      <c r="I389" s="93"/>
      <c r="J389" s="93"/>
      <c r="K389" s="93"/>
      <c r="L389" s="77"/>
      <c r="M389" s="93"/>
      <c r="N389" s="77"/>
      <c r="O389" s="77"/>
      <c r="P389" s="77"/>
      <c r="Q389" s="72"/>
      <c r="R389" s="93"/>
      <c r="T389" s="77"/>
    </row>
    <row r="390" spans="1:20" s="92" customFormat="1" ht="12.75" customHeight="1" x14ac:dyDescent="0.3">
      <c r="A390" s="72"/>
      <c r="C390" s="93"/>
      <c r="D390" s="93"/>
      <c r="E390" s="93"/>
      <c r="F390" s="93"/>
      <c r="G390" s="93"/>
      <c r="H390" s="93"/>
      <c r="I390" s="93"/>
      <c r="J390" s="93"/>
      <c r="K390" s="93"/>
      <c r="L390" s="77"/>
      <c r="M390" s="93"/>
      <c r="N390" s="77"/>
      <c r="O390" s="77"/>
      <c r="P390" s="77"/>
      <c r="Q390" s="72"/>
      <c r="R390" s="93"/>
      <c r="T390" s="77"/>
    </row>
    <row r="391" spans="1:20" s="92" customFormat="1" ht="12.75" customHeight="1" x14ac:dyDescent="0.3">
      <c r="A391" s="72"/>
      <c r="C391" s="93"/>
      <c r="D391" s="93"/>
      <c r="E391" s="93"/>
      <c r="F391" s="93"/>
      <c r="G391" s="93"/>
      <c r="H391" s="93"/>
      <c r="I391" s="93"/>
      <c r="J391" s="93"/>
      <c r="K391" s="93"/>
      <c r="L391" s="77"/>
      <c r="M391" s="93"/>
      <c r="N391" s="77"/>
      <c r="O391" s="77"/>
      <c r="P391" s="77"/>
      <c r="Q391" s="72"/>
      <c r="R391" s="93"/>
      <c r="T391" s="77"/>
    </row>
    <row r="392" spans="1:20" s="92" customFormat="1" ht="12.75" customHeight="1" x14ac:dyDescent="0.3">
      <c r="A392" s="72"/>
      <c r="C392" s="93"/>
      <c r="D392" s="93"/>
      <c r="E392" s="93"/>
      <c r="F392" s="93"/>
      <c r="G392" s="93"/>
      <c r="H392" s="93"/>
      <c r="I392" s="93"/>
      <c r="J392" s="93"/>
      <c r="K392" s="93"/>
      <c r="L392" s="77"/>
      <c r="M392" s="93"/>
      <c r="N392" s="77"/>
      <c r="O392" s="77"/>
      <c r="P392" s="77"/>
      <c r="Q392" s="72"/>
      <c r="R392" s="93"/>
      <c r="T392" s="77"/>
    </row>
    <row r="393" spans="1:20" s="92" customFormat="1" ht="12.75" customHeight="1" x14ac:dyDescent="0.3">
      <c r="A393" s="72"/>
      <c r="C393" s="93"/>
      <c r="D393" s="93"/>
      <c r="E393" s="93"/>
      <c r="F393" s="93"/>
      <c r="G393" s="93"/>
      <c r="H393" s="93"/>
      <c r="I393" s="93"/>
      <c r="J393" s="93"/>
      <c r="K393" s="93"/>
      <c r="L393" s="77"/>
      <c r="M393" s="93"/>
      <c r="N393" s="77"/>
      <c r="O393" s="77"/>
      <c r="P393" s="77"/>
      <c r="Q393" s="72"/>
      <c r="R393" s="93"/>
      <c r="T393" s="77"/>
    </row>
    <row r="394" spans="1:20" s="92" customFormat="1" ht="12.75" customHeight="1" x14ac:dyDescent="0.3">
      <c r="A394" s="72"/>
      <c r="C394" s="93"/>
      <c r="D394" s="93"/>
      <c r="E394" s="93"/>
      <c r="F394" s="93"/>
      <c r="G394" s="93"/>
      <c r="H394" s="93"/>
      <c r="I394" s="93"/>
      <c r="J394" s="93"/>
      <c r="K394" s="93"/>
      <c r="L394" s="77"/>
      <c r="M394" s="93"/>
      <c r="N394" s="77"/>
      <c r="O394" s="77"/>
      <c r="P394" s="77"/>
      <c r="Q394" s="72"/>
      <c r="R394" s="93"/>
      <c r="T394" s="77"/>
    </row>
    <row r="395" spans="1:20" s="92" customFormat="1" ht="12.75" customHeight="1" x14ac:dyDescent="0.3">
      <c r="A395" s="72"/>
      <c r="C395" s="93"/>
      <c r="D395" s="93"/>
      <c r="E395" s="93"/>
      <c r="F395" s="93"/>
      <c r="G395" s="93"/>
      <c r="H395" s="93"/>
      <c r="I395" s="93"/>
      <c r="J395" s="93"/>
      <c r="K395" s="93"/>
      <c r="L395" s="77"/>
      <c r="M395" s="93"/>
      <c r="N395" s="77"/>
      <c r="O395" s="77"/>
      <c r="P395" s="77"/>
      <c r="Q395" s="72"/>
      <c r="R395" s="93"/>
      <c r="T395" s="77"/>
    </row>
    <row r="396" spans="1:20" s="92" customFormat="1" ht="12.75" customHeight="1" x14ac:dyDescent="0.3">
      <c r="A396" s="72"/>
      <c r="C396" s="93"/>
      <c r="D396" s="93"/>
      <c r="E396" s="93"/>
      <c r="F396" s="93"/>
      <c r="G396" s="93"/>
      <c r="H396" s="93"/>
      <c r="I396" s="93"/>
      <c r="J396" s="93"/>
      <c r="K396" s="93"/>
      <c r="L396" s="77"/>
      <c r="M396" s="93"/>
      <c r="N396" s="77"/>
      <c r="O396" s="77"/>
      <c r="P396" s="77"/>
      <c r="Q396" s="72"/>
      <c r="R396" s="93"/>
      <c r="T396" s="77"/>
    </row>
    <row r="397" spans="1:20" s="92" customFormat="1" ht="12.75" customHeight="1" x14ac:dyDescent="0.3">
      <c r="A397" s="72"/>
      <c r="C397" s="93"/>
      <c r="D397" s="93"/>
      <c r="E397" s="93"/>
      <c r="F397" s="93"/>
      <c r="G397" s="93"/>
      <c r="H397" s="93"/>
      <c r="I397" s="93"/>
      <c r="J397" s="93"/>
      <c r="K397" s="93"/>
      <c r="L397" s="77"/>
      <c r="M397" s="93"/>
      <c r="N397" s="77"/>
      <c r="O397" s="77"/>
      <c r="P397" s="77"/>
      <c r="Q397" s="72"/>
      <c r="R397" s="93"/>
      <c r="T397" s="77"/>
    </row>
    <row r="398" spans="1:20" s="92" customFormat="1" ht="12.75" customHeight="1" x14ac:dyDescent="0.3">
      <c r="A398" s="72"/>
      <c r="C398" s="93"/>
      <c r="D398" s="93"/>
      <c r="E398" s="93"/>
      <c r="F398" s="93"/>
      <c r="G398" s="93"/>
      <c r="H398" s="93"/>
      <c r="I398" s="93"/>
      <c r="J398" s="93"/>
      <c r="K398" s="93"/>
      <c r="L398" s="77"/>
      <c r="M398" s="93"/>
      <c r="N398" s="77"/>
      <c r="O398" s="77"/>
      <c r="P398" s="77"/>
      <c r="Q398" s="72"/>
      <c r="R398" s="93"/>
      <c r="T398" s="77"/>
    </row>
    <row r="399" spans="1:20" s="92" customFormat="1" ht="12.75" customHeight="1" x14ac:dyDescent="0.3">
      <c r="A399" s="72"/>
      <c r="C399" s="93"/>
      <c r="D399" s="93"/>
      <c r="E399" s="93"/>
      <c r="F399" s="93"/>
      <c r="G399" s="93"/>
      <c r="H399" s="93"/>
      <c r="I399" s="93"/>
      <c r="J399" s="93"/>
      <c r="K399" s="93"/>
      <c r="L399" s="77"/>
      <c r="M399" s="93"/>
      <c r="N399" s="77"/>
      <c r="O399" s="77"/>
      <c r="P399" s="77"/>
      <c r="Q399" s="72"/>
      <c r="R399" s="93"/>
      <c r="T399" s="77"/>
    </row>
    <row r="400" spans="1:20" s="92" customFormat="1" ht="12.75" customHeight="1" x14ac:dyDescent="0.3">
      <c r="A400" s="72"/>
      <c r="C400" s="93"/>
      <c r="D400" s="93"/>
      <c r="E400" s="93"/>
      <c r="F400" s="93"/>
      <c r="G400" s="93"/>
      <c r="H400" s="93"/>
      <c r="I400" s="93"/>
      <c r="J400" s="93"/>
      <c r="K400" s="93"/>
      <c r="L400" s="77"/>
      <c r="M400" s="93"/>
      <c r="N400" s="77"/>
      <c r="O400" s="77"/>
      <c r="P400" s="77"/>
      <c r="Q400" s="72"/>
      <c r="R400" s="93"/>
      <c r="T400" s="77"/>
    </row>
    <row r="401" spans="1:20" s="92" customFormat="1" ht="12.75" customHeight="1" x14ac:dyDescent="0.3">
      <c r="A401" s="72"/>
      <c r="C401" s="93"/>
      <c r="D401" s="93"/>
      <c r="E401" s="93"/>
      <c r="F401" s="93"/>
      <c r="G401" s="93"/>
      <c r="H401" s="93"/>
      <c r="I401" s="93"/>
      <c r="J401" s="93"/>
      <c r="K401" s="93"/>
      <c r="L401" s="77"/>
      <c r="M401" s="93"/>
      <c r="N401" s="77"/>
      <c r="O401" s="77"/>
      <c r="P401" s="77"/>
      <c r="Q401" s="72"/>
      <c r="R401" s="93"/>
      <c r="T401" s="77"/>
    </row>
    <row r="402" spans="1:20" s="92" customFormat="1" ht="12.75" customHeight="1" x14ac:dyDescent="0.3">
      <c r="A402" s="72"/>
      <c r="C402" s="93"/>
      <c r="D402" s="93"/>
      <c r="E402" s="93"/>
      <c r="F402" s="93"/>
      <c r="G402" s="93"/>
      <c r="H402" s="93"/>
      <c r="I402" s="93"/>
      <c r="J402" s="93"/>
      <c r="K402" s="93"/>
      <c r="L402" s="77"/>
      <c r="M402" s="93"/>
      <c r="N402" s="77"/>
      <c r="O402" s="77"/>
      <c r="P402" s="77"/>
      <c r="Q402" s="72"/>
      <c r="R402" s="93"/>
      <c r="T402" s="77"/>
    </row>
    <row r="403" spans="1:20" s="92" customFormat="1" ht="12.75" customHeight="1" x14ac:dyDescent="0.3">
      <c r="A403" s="72"/>
      <c r="C403" s="93"/>
      <c r="D403" s="93"/>
      <c r="E403" s="93"/>
      <c r="F403" s="93"/>
      <c r="G403" s="93"/>
      <c r="H403" s="93"/>
      <c r="I403" s="93"/>
      <c r="J403" s="93"/>
      <c r="K403" s="93"/>
      <c r="L403" s="77"/>
      <c r="M403" s="93"/>
      <c r="N403" s="77"/>
      <c r="O403" s="77"/>
      <c r="P403" s="77"/>
      <c r="Q403" s="72"/>
      <c r="R403" s="93"/>
      <c r="T403" s="77"/>
    </row>
    <row r="404" spans="1:20" s="92" customFormat="1" ht="12.75" customHeight="1" x14ac:dyDescent="0.3">
      <c r="A404" s="72"/>
      <c r="C404" s="93"/>
      <c r="D404" s="93"/>
      <c r="E404" s="93"/>
      <c r="F404" s="93"/>
      <c r="G404" s="93"/>
      <c r="H404" s="93"/>
      <c r="I404" s="93"/>
      <c r="J404" s="93"/>
      <c r="K404" s="93"/>
      <c r="L404" s="77"/>
      <c r="M404" s="93"/>
      <c r="N404" s="77"/>
      <c r="O404" s="77"/>
      <c r="P404" s="77"/>
      <c r="Q404" s="72"/>
      <c r="R404" s="93"/>
      <c r="T404" s="77"/>
    </row>
    <row r="405" spans="1:20" s="92" customFormat="1" ht="12.75" customHeight="1" x14ac:dyDescent="0.3">
      <c r="A405" s="72"/>
      <c r="C405" s="93"/>
      <c r="D405" s="93"/>
      <c r="E405" s="93"/>
      <c r="F405" s="93"/>
      <c r="G405" s="93"/>
      <c r="H405" s="93"/>
      <c r="I405" s="93"/>
      <c r="J405" s="93"/>
      <c r="K405" s="93"/>
      <c r="L405" s="77"/>
      <c r="M405" s="93"/>
      <c r="N405" s="77"/>
      <c r="O405" s="77"/>
      <c r="P405" s="77"/>
      <c r="Q405" s="72"/>
      <c r="R405" s="93"/>
      <c r="T405" s="77"/>
    </row>
    <row r="406" spans="1:20" s="92" customFormat="1" ht="12.75" customHeight="1" x14ac:dyDescent="0.3">
      <c r="A406" s="72"/>
      <c r="C406" s="93"/>
      <c r="D406" s="93"/>
      <c r="E406" s="93"/>
      <c r="F406" s="93"/>
      <c r="G406" s="93"/>
      <c r="H406" s="93"/>
      <c r="I406" s="93"/>
      <c r="J406" s="93"/>
      <c r="K406" s="93"/>
      <c r="L406" s="77"/>
      <c r="M406" s="93"/>
      <c r="N406" s="77"/>
      <c r="O406" s="77"/>
      <c r="P406" s="77"/>
      <c r="Q406" s="72"/>
      <c r="R406" s="93"/>
      <c r="T406" s="77"/>
    </row>
    <row r="407" spans="1:20" s="92" customFormat="1" ht="12.75" customHeight="1" x14ac:dyDescent="0.3">
      <c r="A407" s="72"/>
      <c r="C407" s="93"/>
      <c r="D407" s="93"/>
      <c r="E407" s="93"/>
      <c r="F407" s="93"/>
      <c r="G407" s="93"/>
      <c r="H407" s="93"/>
      <c r="I407" s="93"/>
      <c r="J407" s="93"/>
      <c r="K407" s="93"/>
      <c r="L407" s="77"/>
      <c r="M407" s="93"/>
      <c r="N407" s="77"/>
      <c r="O407" s="77"/>
      <c r="P407" s="77"/>
      <c r="Q407" s="72"/>
      <c r="R407" s="93"/>
      <c r="T407" s="77"/>
    </row>
    <row r="408" spans="1:20" s="92" customFormat="1" ht="12.75" customHeight="1" x14ac:dyDescent="0.3">
      <c r="A408" s="72"/>
      <c r="C408" s="93"/>
      <c r="D408" s="93"/>
      <c r="E408" s="93"/>
      <c r="F408" s="93"/>
      <c r="G408" s="93"/>
      <c r="H408" s="93"/>
      <c r="I408" s="93"/>
      <c r="J408" s="93"/>
      <c r="K408" s="93"/>
      <c r="L408" s="77"/>
      <c r="M408" s="93"/>
      <c r="N408" s="77"/>
      <c r="O408" s="77"/>
      <c r="P408" s="77"/>
      <c r="Q408" s="72"/>
      <c r="R408" s="93"/>
      <c r="T408" s="77"/>
    </row>
    <row r="409" spans="1:20" s="92" customFormat="1" ht="12.75" customHeight="1" x14ac:dyDescent="0.3">
      <c r="A409" s="72"/>
      <c r="C409" s="93"/>
      <c r="D409" s="93"/>
      <c r="E409" s="93"/>
      <c r="F409" s="93"/>
      <c r="G409" s="93"/>
      <c r="H409" s="93"/>
      <c r="I409" s="93"/>
      <c r="J409" s="93"/>
      <c r="K409" s="93"/>
      <c r="L409" s="77"/>
      <c r="M409" s="93"/>
      <c r="N409" s="77"/>
      <c r="O409" s="77"/>
      <c r="P409" s="77"/>
      <c r="Q409" s="72"/>
      <c r="R409" s="93"/>
      <c r="T409" s="77"/>
    </row>
    <row r="410" spans="1:20" s="92" customFormat="1" ht="12.75" customHeight="1" x14ac:dyDescent="0.3">
      <c r="A410" s="72"/>
      <c r="C410" s="93"/>
      <c r="D410" s="93"/>
      <c r="E410" s="93"/>
      <c r="F410" s="93"/>
      <c r="G410" s="93"/>
      <c r="H410" s="93"/>
      <c r="I410" s="93"/>
      <c r="J410" s="93"/>
      <c r="K410" s="93"/>
      <c r="L410" s="77"/>
      <c r="M410" s="93"/>
      <c r="N410" s="77"/>
      <c r="O410" s="77"/>
      <c r="P410" s="77"/>
      <c r="Q410" s="72"/>
      <c r="R410" s="93"/>
      <c r="T410" s="77"/>
    </row>
    <row r="411" spans="1:20" s="92" customFormat="1" ht="12.75" customHeight="1" x14ac:dyDescent="0.3">
      <c r="A411" s="72"/>
      <c r="C411" s="93"/>
      <c r="D411" s="93"/>
      <c r="E411" s="93"/>
      <c r="F411" s="93"/>
      <c r="G411" s="93"/>
      <c r="H411" s="93"/>
      <c r="I411" s="93"/>
      <c r="J411" s="93"/>
      <c r="K411" s="93"/>
      <c r="L411" s="77"/>
      <c r="M411" s="93"/>
      <c r="N411" s="77"/>
      <c r="O411" s="77"/>
      <c r="P411" s="77"/>
      <c r="Q411" s="72"/>
      <c r="R411" s="93"/>
      <c r="T411" s="77"/>
    </row>
    <row r="412" spans="1:20" s="92" customFormat="1" ht="12.75" customHeight="1" x14ac:dyDescent="0.3">
      <c r="A412" s="72"/>
      <c r="C412" s="93"/>
      <c r="D412" s="93"/>
      <c r="E412" s="93"/>
      <c r="F412" s="93"/>
      <c r="G412" s="93"/>
      <c r="H412" s="93"/>
      <c r="I412" s="93"/>
      <c r="J412" s="93"/>
      <c r="K412" s="93"/>
      <c r="L412" s="77"/>
      <c r="M412" s="93"/>
      <c r="N412" s="77"/>
      <c r="O412" s="77"/>
      <c r="P412" s="77"/>
      <c r="Q412" s="72"/>
      <c r="R412" s="93"/>
      <c r="T412" s="77"/>
    </row>
    <row r="413" spans="1:20" s="92" customFormat="1" ht="12.75" customHeight="1" x14ac:dyDescent="0.3">
      <c r="A413" s="72"/>
      <c r="C413" s="93"/>
      <c r="D413" s="93"/>
      <c r="E413" s="93"/>
      <c r="F413" s="93"/>
      <c r="G413" s="93"/>
      <c r="H413" s="93"/>
      <c r="I413" s="93"/>
      <c r="J413" s="93"/>
      <c r="K413" s="93"/>
      <c r="L413" s="77"/>
      <c r="M413" s="93"/>
      <c r="N413" s="77"/>
      <c r="O413" s="77"/>
      <c r="P413" s="77"/>
      <c r="Q413" s="72"/>
      <c r="R413" s="93"/>
      <c r="T413" s="77"/>
    </row>
    <row r="414" spans="1:20" s="92" customFormat="1" ht="12.75" customHeight="1" x14ac:dyDescent="0.3">
      <c r="A414" s="72"/>
      <c r="C414" s="93"/>
      <c r="D414" s="93"/>
      <c r="E414" s="93"/>
      <c r="F414" s="93"/>
      <c r="G414" s="93"/>
      <c r="H414" s="93"/>
      <c r="I414" s="93"/>
      <c r="J414" s="93"/>
      <c r="K414" s="93"/>
      <c r="L414" s="77"/>
      <c r="M414" s="93"/>
      <c r="N414" s="77"/>
      <c r="O414" s="77"/>
      <c r="P414" s="77"/>
      <c r="Q414" s="72"/>
      <c r="R414" s="93"/>
      <c r="T414" s="77"/>
    </row>
    <row r="415" spans="1:20" s="92" customFormat="1" ht="12.75" customHeight="1" x14ac:dyDescent="0.3">
      <c r="A415" s="72"/>
      <c r="C415" s="93"/>
      <c r="D415" s="93"/>
      <c r="E415" s="93"/>
      <c r="F415" s="93"/>
      <c r="G415" s="93"/>
      <c r="H415" s="93"/>
      <c r="I415" s="93"/>
      <c r="J415" s="93"/>
      <c r="K415" s="93"/>
      <c r="L415" s="77"/>
      <c r="M415" s="93"/>
      <c r="N415" s="77"/>
      <c r="O415" s="77"/>
      <c r="P415" s="77"/>
      <c r="Q415" s="72"/>
      <c r="R415" s="93"/>
      <c r="T415" s="77"/>
    </row>
    <row r="416" spans="1:20" s="92" customFormat="1" ht="12.75" customHeight="1" x14ac:dyDescent="0.3">
      <c r="A416" s="72"/>
      <c r="C416" s="93"/>
      <c r="D416" s="93"/>
      <c r="E416" s="93"/>
      <c r="F416" s="93"/>
      <c r="G416" s="93"/>
      <c r="H416" s="93"/>
      <c r="I416" s="93"/>
      <c r="J416" s="93"/>
      <c r="K416" s="93"/>
      <c r="L416" s="77"/>
      <c r="M416" s="93"/>
      <c r="N416" s="77"/>
      <c r="O416" s="77"/>
      <c r="P416" s="77"/>
      <c r="Q416" s="72"/>
      <c r="R416" s="93"/>
      <c r="T416" s="77"/>
    </row>
    <row r="417" spans="1:20" s="92" customFormat="1" ht="12.75" customHeight="1" x14ac:dyDescent="0.3">
      <c r="A417" s="72"/>
      <c r="C417" s="93"/>
      <c r="D417" s="93"/>
      <c r="E417" s="93"/>
      <c r="F417" s="93"/>
      <c r="G417" s="93"/>
      <c r="H417" s="93"/>
      <c r="I417" s="93"/>
      <c r="J417" s="93"/>
      <c r="K417" s="93"/>
      <c r="L417" s="77"/>
      <c r="M417" s="93"/>
      <c r="N417" s="77"/>
      <c r="O417" s="77"/>
      <c r="P417" s="77"/>
      <c r="Q417" s="72"/>
      <c r="R417" s="93"/>
      <c r="T417" s="77"/>
    </row>
    <row r="418" spans="1:20" s="92" customFormat="1" ht="12.75" customHeight="1" x14ac:dyDescent="0.3">
      <c r="A418" s="72"/>
      <c r="C418" s="93"/>
      <c r="D418" s="93"/>
      <c r="E418" s="93"/>
      <c r="F418" s="93"/>
      <c r="G418" s="93"/>
      <c r="H418" s="93"/>
      <c r="I418" s="93"/>
      <c r="J418" s="93"/>
      <c r="K418" s="93"/>
      <c r="L418" s="77"/>
      <c r="M418" s="93"/>
      <c r="N418" s="77"/>
      <c r="O418" s="77"/>
      <c r="P418" s="77"/>
      <c r="Q418" s="72"/>
      <c r="R418" s="93"/>
      <c r="T418" s="77"/>
    </row>
    <row r="419" spans="1:20" s="92" customFormat="1" ht="12.75" customHeight="1" x14ac:dyDescent="0.3">
      <c r="A419" s="72"/>
      <c r="C419" s="93"/>
      <c r="D419" s="93"/>
      <c r="E419" s="93"/>
      <c r="F419" s="93"/>
      <c r="G419" s="93"/>
      <c r="H419" s="93"/>
      <c r="I419" s="93"/>
      <c r="J419" s="93"/>
      <c r="K419" s="93"/>
      <c r="L419" s="77"/>
      <c r="M419" s="93"/>
      <c r="N419" s="77"/>
      <c r="O419" s="77"/>
      <c r="P419" s="77"/>
      <c r="Q419" s="72"/>
      <c r="R419" s="93"/>
      <c r="T419" s="77"/>
    </row>
    <row r="420" spans="1:20" s="92" customFormat="1" ht="12.75" customHeight="1" x14ac:dyDescent="0.3">
      <c r="A420" s="72"/>
      <c r="C420" s="93"/>
      <c r="D420" s="93"/>
      <c r="E420" s="93"/>
      <c r="F420" s="93"/>
      <c r="G420" s="93"/>
      <c r="H420" s="93"/>
      <c r="I420" s="93"/>
      <c r="J420" s="93"/>
      <c r="K420" s="93"/>
      <c r="L420" s="77"/>
      <c r="M420" s="93"/>
      <c r="N420" s="77"/>
      <c r="O420" s="77"/>
      <c r="P420" s="77"/>
      <c r="Q420" s="72"/>
      <c r="R420" s="93"/>
      <c r="T420" s="77"/>
    </row>
    <row r="421" spans="1:20" s="92" customFormat="1" ht="12.75" customHeight="1" x14ac:dyDescent="0.3">
      <c r="A421" s="72"/>
      <c r="C421" s="93"/>
      <c r="D421" s="93"/>
      <c r="E421" s="93"/>
      <c r="F421" s="93"/>
      <c r="G421" s="93"/>
      <c r="H421" s="93"/>
      <c r="I421" s="93"/>
      <c r="J421" s="93"/>
      <c r="K421" s="93"/>
      <c r="L421" s="77"/>
      <c r="M421" s="93"/>
      <c r="N421" s="77"/>
      <c r="O421" s="77"/>
      <c r="P421" s="77"/>
      <c r="Q421" s="72"/>
      <c r="R421" s="93"/>
      <c r="T421" s="77"/>
    </row>
    <row r="422" spans="1:20" s="92" customFormat="1" ht="12.75" customHeight="1" x14ac:dyDescent="0.3">
      <c r="A422" s="72"/>
      <c r="C422" s="93"/>
      <c r="D422" s="93"/>
      <c r="E422" s="93"/>
      <c r="F422" s="93"/>
      <c r="G422" s="93"/>
      <c r="H422" s="93"/>
      <c r="I422" s="93"/>
      <c r="J422" s="93"/>
      <c r="K422" s="93"/>
      <c r="L422" s="77"/>
      <c r="M422" s="93"/>
      <c r="N422" s="77"/>
      <c r="O422" s="77"/>
      <c r="P422" s="77"/>
      <c r="Q422" s="72"/>
      <c r="R422" s="93"/>
      <c r="T422" s="77"/>
    </row>
    <row r="423" spans="1:20" s="92" customFormat="1" ht="12.75" customHeight="1" x14ac:dyDescent="0.3">
      <c r="A423" s="72"/>
      <c r="C423" s="93"/>
      <c r="D423" s="93"/>
      <c r="E423" s="93"/>
      <c r="F423" s="93"/>
      <c r="G423" s="93"/>
      <c r="H423" s="93"/>
      <c r="I423" s="93"/>
      <c r="J423" s="93"/>
      <c r="K423" s="93"/>
      <c r="L423" s="77"/>
      <c r="M423" s="93"/>
      <c r="N423" s="77"/>
      <c r="O423" s="77"/>
      <c r="P423" s="77"/>
      <c r="Q423" s="72"/>
      <c r="R423" s="93"/>
      <c r="T423" s="77"/>
    </row>
    <row r="424" spans="1:20" s="92" customFormat="1" ht="12.75" customHeight="1" x14ac:dyDescent="0.3">
      <c r="A424" s="72"/>
      <c r="C424" s="93"/>
      <c r="D424" s="93"/>
      <c r="E424" s="93"/>
      <c r="F424" s="93"/>
      <c r="G424" s="93"/>
      <c r="H424" s="93"/>
      <c r="I424" s="93"/>
      <c r="J424" s="93"/>
      <c r="K424" s="93"/>
      <c r="L424" s="77"/>
      <c r="M424" s="93"/>
      <c r="N424" s="77"/>
      <c r="O424" s="77"/>
      <c r="P424" s="77"/>
      <c r="Q424" s="72"/>
      <c r="R424" s="93"/>
      <c r="T424" s="77"/>
    </row>
    <row r="425" spans="1:20" s="92" customFormat="1" ht="12.75" customHeight="1" x14ac:dyDescent="0.3">
      <c r="A425" s="72"/>
      <c r="C425" s="93"/>
      <c r="D425" s="93"/>
      <c r="E425" s="93"/>
      <c r="F425" s="93"/>
      <c r="G425" s="93"/>
      <c r="H425" s="93"/>
      <c r="I425" s="93"/>
      <c r="J425" s="93"/>
      <c r="K425" s="93"/>
      <c r="L425" s="77"/>
      <c r="M425" s="93"/>
      <c r="N425" s="77"/>
      <c r="O425" s="77"/>
      <c r="P425" s="77"/>
      <c r="Q425" s="72"/>
      <c r="R425" s="93"/>
      <c r="T425" s="77"/>
    </row>
    <row r="426" spans="1:20" s="92" customFormat="1" ht="12.75" customHeight="1" x14ac:dyDescent="0.3">
      <c r="A426" s="72"/>
      <c r="C426" s="93"/>
      <c r="D426" s="93"/>
      <c r="E426" s="93"/>
      <c r="F426" s="93"/>
      <c r="G426" s="93"/>
      <c r="H426" s="93"/>
      <c r="I426" s="93"/>
      <c r="J426" s="93"/>
      <c r="K426" s="93"/>
      <c r="L426" s="77"/>
      <c r="M426" s="93"/>
      <c r="N426" s="77"/>
      <c r="O426" s="77"/>
      <c r="P426" s="77"/>
      <c r="Q426" s="72"/>
      <c r="R426" s="93"/>
      <c r="T426" s="77"/>
    </row>
    <row r="427" spans="1:20" s="92" customFormat="1" ht="12.75" customHeight="1" x14ac:dyDescent="0.3">
      <c r="A427" s="72"/>
      <c r="C427" s="93"/>
      <c r="D427" s="93"/>
      <c r="E427" s="93"/>
      <c r="F427" s="93"/>
      <c r="G427" s="93"/>
      <c r="H427" s="93"/>
      <c r="I427" s="93"/>
      <c r="J427" s="93"/>
      <c r="K427" s="93"/>
      <c r="L427" s="77"/>
      <c r="M427" s="93"/>
      <c r="N427" s="77"/>
      <c r="O427" s="77"/>
      <c r="P427" s="77"/>
      <c r="Q427" s="72"/>
      <c r="R427" s="93"/>
      <c r="T427" s="77"/>
    </row>
    <row r="428" spans="1:20" s="92" customFormat="1" ht="12.75" customHeight="1" x14ac:dyDescent="0.3">
      <c r="A428" s="72"/>
      <c r="C428" s="93"/>
      <c r="D428" s="93"/>
      <c r="E428" s="93"/>
      <c r="F428" s="93"/>
      <c r="G428" s="93"/>
      <c r="H428" s="93"/>
      <c r="I428" s="93"/>
      <c r="J428" s="93"/>
      <c r="K428" s="93"/>
      <c r="L428" s="77"/>
      <c r="M428" s="93"/>
      <c r="N428" s="77"/>
      <c r="O428" s="77"/>
      <c r="P428" s="77"/>
      <c r="Q428" s="72"/>
      <c r="R428" s="93"/>
      <c r="T428" s="77"/>
    </row>
    <row r="429" spans="1:20" s="92" customFormat="1" ht="12.75" customHeight="1" x14ac:dyDescent="0.3">
      <c r="A429" s="72"/>
      <c r="C429" s="93"/>
      <c r="D429" s="93"/>
      <c r="E429" s="93"/>
      <c r="F429" s="93"/>
      <c r="G429" s="93"/>
      <c r="H429" s="93"/>
      <c r="I429" s="93"/>
      <c r="J429" s="93"/>
      <c r="K429" s="93"/>
      <c r="L429" s="77"/>
      <c r="M429" s="93"/>
      <c r="N429" s="77"/>
      <c r="O429" s="77"/>
      <c r="P429" s="77"/>
      <c r="Q429" s="72"/>
      <c r="R429" s="93"/>
      <c r="T429" s="77"/>
    </row>
    <row r="430" spans="1:20" s="92" customFormat="1" ht="12.75" customHeight="1" x14ac:dyDescent="0.3">
      <c r="A430" s="72"/>
      <c r="C430" s="93"/>
      <c r="D430" s="93"/>
      <c r="E430" s="93"/>
      <c r="F430" s="93"/>
      <c r="G430" s="93"/>
      <c r="H430" s="93"/>
      <c r="I430" s="93"/>
      <c r="J430" s="93"/>
      <c r="K430" s="93"/>
      <c r="L430" s="77"/>
      <c r="M430" s="93"/>
      <c r="N430" s="77"/>
      <c r="O430" s="77"/>
      <c r="P430" s="77"/>
      <c r="Q430" s="72"/>
      <c r="R430" s="93"/>
      <c r="T430" s="77"/>
    </row>
    <row r="431" spans="1:20" s="92" customFormat="1" ht="12.75" customHeight="1" x14ac:dyDescent="0.3">
      <c r="A431" s="72"/>
      <c r="C431" s="93"/>
      <c r="D431" s="93"/>
      <c r="E431" s="93"/>
      <c r="F431" s="93"/>
      <c r="G431" s="93"/>
      <c r="H431" s="93"/>
      <c r="I431" s="93"/>
      <c r="J431" s="93"/>
      <c r="K431" s="93"/>
      <c r="L431" s="77"/>
      <c r="M431" s="93"/>
      <c r="N431" s="77"/>
      <c r="O431" s="77"/>
      <c r="P431" s="77"/>
      <c r="Q431" s="72"/>
      <c r="R431" s="93"/>
      <c r="T431" s="77"/>
    </row>
    <row r="432" spans="1:20" s="92" customFormat="1" ht="12.75" customHeight="1" x14ac:dyDescent="0.3">
      <c r="A432" s="72"/>
      <c r="C432" s="93"/>
      <c r="D432" s="93"/>
      <c r="E432" s="93"/>
      <c r="F432" s="93"/>
      <c r="G432" s="93"/>
      <c r="H432" s="93"/>
      <c r="I432" s="93"/>
      <c r="J432" s="93"/>
      <c r="K432" s="93"/>
      <c r="L432" s="77"/>
      <c r="M432" s="93"/>
      <c r="N432" s="77"/>
      <c r="O432" s="77"/>
      <c r="P432" s="77"/>
      <c r="Q432" s="72"/>
      <c r="R432" s="93"/>
      <c r="T432" s="77"/>
    </row>
    <row r="433" spans="1:20" s="92" customFormat="1" ht="12.75" customHeight="1" x14ac:dyDescent="0.3">
      <c r="A433" s="72"/>
      <c r="C433" s="93"/>
      <c r="D433" s="93"/>
      <c r="E433" s="93"/>
      <c r="F433" s="93"/>
      <c r="G433" s="93"/>
      <c r="H433" s="93"/>
      <c r="I433" s="93"/>
      <c r="J433" s="93"/>
      <c r="K433" s="93"/>
      <c r="L433" s="77"/>
      <c r="M433" s="93"/>
      <c r="N433" s="77"/>
      <c r="O433" s="77"/>
      <c r="P433" s="77"/>
      <c r="Q433" s="72"/>
      <c r="R433" s="93"/>
      <c r="T433" s="77"/>
    </row>
    <row r="434" spans="1:20" s="92" customFormat="1" ht="12.75" customHeight="1" x14ac:dyDescent="0.3">
      <c r="A434" s="72"/>
      <c r="C434" s="93"/>
      <c r="D434" s="93"/>
      <c r="E434" s="93"/>
      <c r="F434" s="93"/>
      <c r="G434" s="93"/>
      <c r="H434" s="93"/>
      <c r="I434" s="93"/>
      <c r="J434" s="93"/>
      <c r="K434" s="93"/>
      <c r="L434" s="77"/>
      <c r="M434" s="93"/>
      <c r="N434" s="77"/>
      <c r="O434" s="77"/>
      <c r="P434" s="77"/>
      <c r="Q434" s="72"/>
      <c r="R434" s="93"/>
      <c r="T434" s="77"/>
    </row>
    <row r="435" spans="1:20" s="92" customFormat="1" ht="12.75" customHeight="1" x14ac:dyDescent="0.3">
      <c r="A435" s="72"/>
      <c r="C435" s="93"/>
      <c r="D435" s="93"/>
      <c r="E435" s="93"/>
      <c r="F435" s="93"/>
      <c r="G435" s="93"/>
      <c r="H435" s="93"/>
      <c r="I435" s="93"/>
      <c r="J435" s="93"/>
      <c r="K435" s="93"/>
      <c r="L435" s="77"/>
      <c r="M435" s="93"/>
      <c r="N435" s="77"/>
      <c r="O435" s="77"/>
      <c r="P435" s="77"/>
      <c r="Q435" s="72"/>
      <c r="R435" s="93"/>
      <c r="T435" s="77"/>
    </row>
    <row r="436" spans="1:20" s="92" customFormat="1" ht="12.75" customHeight="1" x14ac:dyDescent="0.3">
      <c r="A436" s="72"/>
      <c r="C436" s="93"/>
      <c r="D436" s="93"/>
      <c r="E436" s="93"/>
      <c r="F436" s="93"/>
      <c r="G436" s="93"/>
      <c r="H436" s="93"/>
      <c r="I436" s="93"/>
      <c r="J436" s="93"/>
      <c r="K436" s="93"/>
      <c r="L436" s="77"/>
      <c r="M436" s="93"/>
      <c r="N436" s="77"/>
      <c r="O436" s="77"/>
      <c r="P436" s="77"/>
      <c r="Q436" s="72"/>
      <c r="R436" s="93"/>
      <c r="T436" s="77"/>
    </row>
    <row r="437" spans="1:20" s="92" customFormat="1" ht="12.75" customHeight="1" x14ac:dyDescent="0.3">
      <c r="A437" s="72"/>
      <c r="C437" s="93"/>
      <c r="D437" s="93"/>
      <c r="E437" s="93"/>
      <c r="F437" s="93"/>
      <c r="G437" s="93"/>
      <c r="H437" s="93"/>
      <c r="I437" s="93"/>
      <c r="J437" s="93"/>
      <c r="K437" s="93"/>
      <c r="L437" s="77"/>
      <c r="M437" s="93"/>
      <c r="N437" s="77"/>
      <c r="O437" s="77"/>
      <c r="P437" s="77"/>
      <c r="Q437" s="72"/>
      <c r="R437" s="93"/>
      <c r="T437" s="77"/>
    </row>
    <row r="438" spans="1:20" s="92" customFormat="1" ht="12.75" customHeight="1" x14ac:dyDescent="0.3">
      <c r="A438" s="72"/>
      <c r="C438" s="93"/>
      <c r="D438" s="93"/>
      <c r="E438" s="93"/>
      <c r="F438" s="93"/>
      <c r="G438" s="93"/>
      <c r="H438" s="93"/>
      <c r="I438" s="93"/>
      <c r="J438" s="93"/>
      <c r="K438" s="93"/>
      <c r="L438" s="77"/>
      <c r="M438" s="93"/>
      <c r="N438" s="77"/>
      <c r="O438" s="77"/>
      <c r="P438" s="77"/>
      <c r="Q438" s="72"/>
      <c r="R438" s="93"/>
      <c r="T438" s="77"/>
    </row>
    <row r="439" spans="1:20" s="92" customFormat="1" ht="12.75" customHeight="1" x14ac:dyDescent="0.3">
      <c r="A439" s="72"/>
      <c r="C439" s="93"/>
      <c r="D439" s="93"/>
      <c r="E439" s="93"/>
      <c r="F439" s="93"/>
      <c r="G439" s="93"/>
      <c r="H439" s="93"/>
      <c r="I439" s="93"/>
      <c r="J439" s="93"/>
      <c r="K439" s="93"/>
      <c r="L439" s="77"/>
      <c r="M439" s="93"/>
      <c r="N439" s="77"/>
      <c r="O439" s="77"/>
      <c r="P439" s="77"/>
      <c r="Q439" s="72"/>
      <c r="R439" s="93"/>
      <c r="T439" s="77"/>
    </row>
    <row r="440" spans="1:20" s="92" customFormat="1" ht="12.75" customHeight="1" x14ac:dyDescent="0.3">
      <c r="A440" s="72"/>
      <c r="C440" s="93"/>
      <c r="D440" s="93"/>
      <c r="E440" s="93"/>
      <c r="F440" s="93"/>
      <c r="G440" s="93"/>
      <c r="H440" s="93"/>
      <c r="I440" s="93"/>
      <c r="J440" s="93"/>
      <c r="K440" s="93"/>
      <c r="L440" s="77"/>
      <c r="M440" s="93"/>
      <c r="N440" s="77"/>
      <c r="O440" s="77"/>
      <c r="P440" s="77"/>
      <c r="Q440" s="72"/>
      <c r="R440" s="93"/>
      <c r="T440" s="77"/>
    </row>
    <row r="441" spans="1:20" s="92" customFormat="1" ht="12.75" customHeight="1" x14ac:dyDescent="0.3">
      <c r="A441" s="72"/>
      <c r="C441" s="93"/>
      <c r="D441" s="93"/>
      <c r="E441" s="93"/>
      <c r="F441" s="93"/>
      <c r="G441" s="93"/>
      <c r="H441" s="93"/>
      <c r="I441" s="93"/>
      <c r="J441" s="93"/>
      <c r="K441" s="93"/>
      <c r="L441" s="77"/>
      <c r="M441" s="93"/>
      <c r="N441" s="77"/>
      <c r="O441" s="77"/>
      <c r="P441" s="77"/>
      <c r="Q441" s="72"/>
      <c r="R441" s="93"/>
      <c r="T441" s="77"/>
    </row>
    <row r="442" spans="1:20" s="92" customFormat="1" ht="12.75" customHeight="1" x14ac:dyDescent="0.3">
      <c r="A442" s="72"/>
      <c r="C442" s="93"/>
      <c r="D442" s="93"/>
      <c r="E442" s="93"/>
      <c r="F442" s="93"/>
      <c r="G442" s="93"/>
      <c r="H442" s="93"/>
      <c r="I442" s="93"/>
      <c r="J442" s="93"/>
      <c r="K442" s="93"/>
      <c r="L442" s="77"/>
      <c r="M442" s="93"/>
      <c r="N442" s="77"/>
      <c r="O442" s="77"/>
      <c r="P442" s="77"/>
      <c r="Q442" s="72"/>
      <c r="R442" s="93"/>
      <c r="T442" s="77"/>
    </row>
    <row r="443" spans="1:20" s="92" customFormat="1" ht="12.75" customHeight="1" x14ac:dyDescent="0.3">
      <c r="A443" s="72"/>
      <c r="C443" s="93"/>
      <c r="D443" s="93"/>
      <c r="E443" s="93"/>
      <c r="F443" s="93"/>
      <c r="G443" s="93"/>
      <c r="H443" s="93"/>
      <c r="I443" s="93"/>
      <c r="J443" s="93"/>
      <c r="K443" s="93"/>
      <c r="L443" s="77"/>
      <c r="M443" s="93"/>
      <c r="N443" s="77"/>
      <c r="O443" s="77"/>
      <c r="P443" s="77"/>
      <c r="Q443" s="72"/>
      <c r="R443" s="93"/>
      <c r="T443" s="77"/>
    </row>
    <row r="444" spans="1:20" s="92" customFormat="1" ht="12.75" customHeight="1" x14ac:dyDescent="0.3">
      <c r="A444" s="72"/>
      <c r="C444" s="93"/>
      <c r="D444" s="93"/>
      <c r="E444" s="93"/>
      <c r="F444" s="93"/>
      <c r="G444" s="93"/>
      <c r="H444" s="93"/>
      <c r="I444" s="93"/>
      <c r="J444" s="93"/>
      <c r="K444" s="93"/>
      <c r="L444" s="77"/>
      <c r="M444" s="93"/>
      <c r="N444" s="77"/>
      <c r="O444" s="77"/>
      <c r="P444" s="77"/>
      <c r="Q444" s="72"/>
      <c r="R444" s="93"/>
      <c r="T444" s="77"/>
    </row>
    <row r="445" spans="1:20" s="92" customFormat="1" ht="12.75" customHeight="1" x14ac:dyDescent="0.3">
      <c r="A445" s="72"/>
      <c r="C445" s="93"/>
      <c r="D445" s="93"/>
      <c r="E445" s="93"/>
      <c r="F445" s="93"/>
      <c r="G445" s="93"/>
      <c r="H445" s="93"/>
      <c r="I445" s="93"/>
      <c r="J445" s="93"/>
      <c r="K445" s="93"/>
      <c r="L445" s="77"/>
      <c r="M445" s="93"/>
      <c r="N445" s="77"/>
      <c r="O445" s="77"/>
      <c r="P445" s="77"/>
      <c r="Q445" s="72"/>
      <c r="R445" s="93"/>
      <c r="T445" s="77"/>
    </row>
    <row r="446" spans="1:20" s="92" customFormat="1" ht="12.75" customHeight="1" x14ac:dyDescent="0.3">
      <c r="A446" s="72"/>
      <c r="C446" s="93"/>
      <c r="D446" s="93"/>
      <c r="E446" s="93"/>
      <c r="F446" s="93"/>
      <c r="G446" s="93"/>
      <c r="H446" s="93"/>
      <c r="I446" s="93"/>
      <c r="J446" s="93"/>
      <c r="K446" s="93"/>
      <c r="L446" s="77"/>
      <c r="M446" s="93"/>
      <c r="N446" s="77"/>
      <c r="O446" s="77"/>
      <c r="P446" s="77"/>
      <c r="Q446" s="72"/>
      <c r="R446" s="93"/>
      <c r="T446" s="77"/>
    </row>
    <row r="447" spans="1:20" s="92" customFormat="1" ht="12.75" customHeight="1" x14ac:dyDescent="0.3">
      <c r="A447" s="72"/>
      <c r="C447" s="93"/>
      <c r="D447" s="93"/>
      <c r="E447" s="93"/>
      <c r="F447" s="93"/>
      <c r="G447" s="93"/>
      <c r="H447" s="93"/>
      <c r="I447" s="93"/>
      <c r="J447" s="93"/>
      <c r="K447" s="93"/>
      <c r="L447" s="77"/>
      <c r="M447" s="93"/>
      <c r="N447" s="77"/>
      <c r="O447" s="77"/>
      <c r="P447" s="77"/>
      <c r="Q447" s="72"/>
      <c r="R447" s="93"/>
      <c r="T447" s="77"/>
    </row>
    <row r="448" spans="1:20" s="92" customFormat="1" ht="12.75" customHeight="1" x14ac:dyDescent="0.3">
      <c r="A448" s="72"/>
      <c r="C448" s="93"/>
      <c r="D448" s="93"/>
      <c r="E448" s="93"/>
      <c r="F448" s="93"/>
      <c r="G448" s="93"/>
      <c r="H448" s="93"/>
      <c r="I448" s="93"/>
      <c r="J448" s="93"/>
      <c r="K448" s="93"/>
      <c r="L448" s="77"/>
      <c r="M448" s="93"/>
      <c r="N448" s="77"/>
      <c r="O448" s="77"/>
      <c r="P448" s="77"/>
      <c r="Q448" s="72"/>
      <c r="R448" s="93"/>
      <c r="T448" s="77"/>
    </row>
    <row r="449" spans="1:20" s="92" customFormat="1" ht="12.75" customHeight="1" x14ac:dyDescent="0.3">
      <c r="A449" s="72"/>
      <c r="C449" s="93"/>
      <c r="D449" s="93"/>
      <c r="E449" s="93"/>
      <c r="F449" s="93"/>
      <c r="G449" s="93"/>
      <c r="H449" s="93"/>
      <c r="I449" s="93"/>
      <c r="J449" s="93"/>
      <c r="K449" s="93"/>
      <c r="L449" s="77"/>
      <c r="M449" s="93"/>
      <c r="N449" s="77"/>
      <c r="O449" s="77"/>
      <c r="P449" s="77"/>
      <c r="Q449" s="72"/>
      <c r="R449" s="93"/>
      <c r="T449" s="77"/>
    </row>
    <row r="450" spans="1:20" s="92" customFormat="1" ht="12.75" customHeight="1" x14ac:dyDescent="0.3">
      <c r="A450" s="72"/>
      <c r="C450" s="93"/>
      <c r="D450" s="93"/>
      <c r="E450" s="93"/>
      <c r="F450" s="93"/>
      <c r="G450" s="93"/>
      <c r="H450" s="93"/>
      <c r="I450" s="93"/>
      <c r="J450" s="93"/>
      <c r="K450" s="93"/>
      <c r="L450" s="77"/>
      <c r="M450" s="93"/>
      <c r="N450" s="77"/>
      <c r="O450" s="77"/>
      <c r="P450" s="77"/>
      <c r="Q450" s="72"/>
      <c r="R450" s="93"/>
      <c r="T450" s="77"/>
    </row>
    <row r="451" spans="1:20" s="92" customFormat="1" ht="12.75" customHeight="1" x14ac:dyDescent="0.3">
      <c r="A451" s="72"/>
      <c r="C451" s="93"/>
      <c r="D451" s="93"/>
      <c r="E451" s="93"/>
      <c r="F451" s="93"/>
      <c r="G451" s="93"/>
      <c r="H451" s="93"/>
      <c r="I451" s="93"/>
      <c r="J451" s="93"/>
      <c r="K451" s="93"/>
      <c r="L451" s="77"/>
      <c r="M451" s="93"/>
      <c r="N451" s="77"/>
      <c r="O451" s="77"/>
      <c r="P451" s="77"/>
      <c r="Q451" s="72"/>
      <c r="R451" s="93"/>
      <c r="T451" s="77"/>
    </row>
    <row r="452" spans="1:20" s="92" customFormat="1" ht="12.75" customHeight="1" x14ac:dyDescent="0.3">
      <c r="A452" s="72"/>
      <c r="C452" s="93"/>
      <c r="D452" s="93"/>
      <c r="E452" s="93"/>
      <c r="F452" s="93"/>
      <c r="G452" s="93"/>
      <c r="H452" s="93"/>
      <c r="I452" s="93"/>
      <c r="J452" s="93"/>
      <c r="K452" s="93"/>
      <c r="L452" s="77"/>
      <c r="M452" s="93"/>
      <c r="N452" s="77"/>
      <c r="O452" s="77"/>
      <c r="P452" s="77"/>
      <c r="Q452" s="72"/>
      <c r="R452" s="93"/>
      <c r="T452" s="77"/>
    </row>
    <row r="453" spans="1:20" s="92" customFormat="1" ht="12.75" customHeight="1" x14ac:dyDescent="0.3">
      <c r="A453" s="72"/>
      <c r="C453" s="93"/>
      <c r="D453" s="93"/>
      <c r="E453" s="93"/>
      <c r="F453" s="93"/>
      <c r="G453" s="93"/>
      <c r="H453" s="93"/>
      <c r="I453" s="93"/>
      <c r="J453" s="93"/>
      <c r="K453" s="93"/>
      <c r="L453" s="77"/>
      <c r="M453" s="93"/>
      <c r="N453" s="77"/>
      <c r="O453" s="77"/>
      <c r="P453" s="77"/>
      <c r="Q453" s="72"/>
      <c r="R453" s="93"/>
      <c r="T453" s="77"/>
    </row>
    <row r="454" spans="1:20" s="92" customFormat="1" ht="12.75" customHeight="1" x14ac:dyDescent="0.3">
      <c r="A454" s="72"/>
      <c r="C454" s="93"/>
      <c r="D454" s="93"/>
      <c r="E454" s="93"/>
      <c r="F454" s="93"/>
      <c r="G454" s="93"/>
      <c r="H454" s="93"/>
      <c r="I454" s="93"/>
      <c r="J454" s="93"/>
      <c r="K454" s="93"/>
      <c r="L454" s="77"/>
      <c r="M454" s="93"/>
      <c r="N454" s="77"/>
      <c r="O454" s="77"/>
      <c r="P454" s="77"/>
      <c r="Q454" s="72"/>
      <c r="R454" s="93"/>
      <c r="T454" s="77"/>
    </row>
    <row r="455" spans="1:20" s="92" customFormat="1" ht="12.75" customHeight="1" x14ac:dyDescent="0.3">
      <c r="A455" s="72"/>
      <c r="C455" s="93"/>
      <c r="D455" s="93"/>
      <c r="E455" s="93"/>
      <c r="F455" s="93"/>
      <c r="G455" s="93"/>
      <c r="H455" s="93"/>
      <c r="I455" s="93"/>
      <c r="J455" s="93"/>
      <c r="K455" s="93"/>
      <c r="L455" s="77"/>
      <c r="M455" s="93"/>
      <c r="N455" s="77"/>
      <c r="O455" s="77"/>
      <c r="P455" s="77"/>
      <c r="Q455" s="72"/>
      <c r="R455" s="93"/>
      <c r="T455" s="77"/>
    </row>
    <row r="456" spans="1:20" s="92" customFormat="1" ht="12.75" customHeight="1" x14ac:dyDescent="0.3">
      <c r="A456" s="72"/>
      <c r="C456" s="93"/>
      <c r="D456" s="93"/>
      <c r="E456" s="93"/>
      <c r="F456" s="93"/>
      <c r="G456" s="93"/>
      <c r="H456" s="93"/>
      <c r="I456" s="93"/>
      <c r="J456" s="93"/>
      <c r="K456" s="93"/>
      <c r="L456" s="77"/>
      <c r="M456" s="93"/>
      <c r="N456" s="77"/>
      <c r="O456" s="77"/>
      <c r="P456" s="77"/>
      <c r="Q456" s="72"/>
      <c r="R456" s="93"/>
      <c r="T456" s="77"/>
    </row>
    <row r="457" spans="1:20" s="92" customFormat="1" ht="12.75" customHeight="1" x14ac:dyDescent="0.3">
      <c r="A457" s="72"/>
      <c r="C457" s="93"/>
      <c r="D457" s="93"/>
      <c r="E457" s="93"/>
      <c r="F457" s="93"/>
      <c r="G457" s="93"/>
      <c r="H457" s="93"/>
      <c r="I457" s="93"/>
      <c r="J457" s="93"/>
      <c r="K457" s="93"/>
      <c r="L457" s="77"/>
      <c r="M457" s="93"/>
      <c r="N457" s="77"/>
      <c r="O457" s="77"/>
      <c r="P457" s="77"/>
      <c r="Q457" s="72"/>
      <c r="R457" s="93"/>
      <c r="T457" s="77"/>
    </row>
    <row r="458" spans="1:20" s="92" customFormat="1" ht="12.75" customHeight="1" x14ac:dyDescent="0.3">
      <c r="A458" s="72"/>
      <c r="C458" s="93"/>
      <c r="D458" s="93"/>
      <c r="E458" s="93"/>
      <c r="F458" s="93"/>
      <c r="G458" s="93"/>
      <c r="H458" s="93"/>
      <c r="I458" s="93"/>
      <c r="J458" s="93"/>
      <c r="K458" s="93"/>
      <c r="L458" s="77"/>
      <c r="M458" s="93"/>
      <c r="N458" s="77"/>
      <c r="O458" s="77"/>
      <c r="P458" s="77"/>
      <c r="Q458" s="72"/>
      <c r="R458" s="93"/>
      <c r="T458" s="77"/>
    </row>
    <row r="459" spans="1:20" s="92" customFormat="1" ht="12.75" customHeight="1" x14ac:dyDescent="0.3">
      <c r="A459" s="72"/>
      <c r="C459" s="93"/>
      <c r="D459" s="93"/>
      <c r="E459" s="93"/>
      <c r="F459" s="93"/>
      <c r="G459" s="93"/>
      <c r="H459" s="93"/>
      <c r="I459" s="93"/>
      <c r="J459" s="93"/>
      <c r="K459" s="93"/>
      <c r="L459" s="77"/>
      <c r="M459" s="93"/>
      <c r="N459" s="77"/>
      <c r="O459" s="77"/>
      <c r="P459" s="77"/>
      <c r="Q459" s="72"/>
      <c r="R459" s="93"/>
      <c r="T459" s="77"/>
    </row>
    <row r="460" spans="1:20" s="92" customFormat="1" ht="12.75" customHeight="1" x14ac:dyDescent="0.3">
      <c r="A460" s="72"/>
      <c r="C460" s="93"/>
      <c r="D460" s="93"/>
      <c r="E460" s="93"/>
      <c r="F460" s="93"/>
      <c r="G460" s="93"/>
      <c r="H460" s="93"/>
      <c r="I460" s="93"/>
      <c r="J460" s="93"/>
      <c r="K460" s="93"/>
      <c r="L460" s="77"/>
      <c r="M460" s="93"/>
      <c r="N460" s="77"/>
      <c r="O460" s="77"/>
      <c r="P460" s="77"/>
      <c r="Q460" s="72"/>
      <c r="R460" s="93"/>
      <c r="T460" s="77"/>
    </row>
    <row r="461" spans="1:20" s="92" customFormat="1" ht="12.75" customHeight="1" x14ac:dyDescent="0.3">
      <c r="A461" s="72"/>
      <c r="C461" s="93"/>
      <c r="D461" s="93"/>
      <c r="E461" s="93"/>
      <c r="F461" s="93"/>
      <c r="G461" s="93"/>
      <c r="H461" s="93"/>
      <c r="I461" s="93"/>
      <c r="J461" s="93"/>
      <c r="K461" s="93"/>
      <c r="L461" s="77"/>
      <c r="M461" s="93"/>
      <c r="N461" s="77"/>
      <c r="O461" s="77"/>
      <c r="P461" s="77"/>
      <c r="Q461" s="72"/>
      <c r="R461" s="93"/>
      <c r="T461" s="77"/>
    </row>
    <row r="462" spans="1:20" s="92" customFormat="1" ht="12.75" customHeight="1" x14ac:dyDescent="0.3">
      <c r="A462" s="72"/>
      <c r="C462" s="93"/>
      <c r="D462" s="93"/>
      <c r="E462" s="93"/>
      <c r="F462" s="93"/>
      <c r="G462" s="93"/>
      <c r="H462" s="93"/>
      <c r="I462" s="93"/>
      <c r="J462" s="93"/>
      <c r="K462" s="93"/>
      <c r="L462" s="77"/>
      <c r="M462" s="93"/>
      <c r="N462" s="77"/>
      <c r="O462" s="77"/>
      <c r="P462" s="77"/>
      <c r="Q462" s="72"/>
      <c r="R462" s="93"/>
      <c r="T462" s="77"/>
    </row>
    <row r="463" spans="1:20" s="92" customFormat="1" ht="12.75" customHeight="1" x14ac:dyDescent="0.3">
      <c r="A463" s="72"/>
      <c r="C463" s="93"/>
      <c r="D463" s="93"/>
      <c r="E463" s="93"/>
      <c r="F463" s="93"/>
      <c r="G463" s="93"/>
      <c r="H463" s="93"/>
      <c r="I463" s="93"/>
      <c r="J463" s="93"/>
      <c r="K463" s="93"/>
      <c r="L463" s="77"/>
      <c r="M463" s="93"/>
      <c r="N463" s="77"/>
      <c r="O463" s="77"/>
      <c r="P463" s="77"/>
      <c r="Q463" s="72"/>
      <c r="R463" s="93"/>
      <c r="T463" s="77"/>
    </row>
    <row r="464" spans="1:20" s="92" customFormat="1" ht="12.75" customHeight="1" x14ac:dyDescent="0.3">
      <c r="A464" s="72"/>
      <c r="C464" s="93"/>
      <c r="D464" s="93"/>
      <c r="E464" s="93"/>
      <c r="F464" s="93"/>
      <c r="G464" s="93"/>
      <c r="H464" s="93"/>
      <c r="I464" s="93"/>
      <c r="J464" s="93"/>
      <c r="K464" s="93"/>
      <c r="L464" s="77"/>
      <c r="M464" s="93"/>
      <c r="N464" s="77"/>
      <c r="O464" s="77"/>
      <c r="P464" s="77"/>
      <c r="Q464" s="72"/>
      <c r="R464" s="93"/>
      <c r="T464" s="77"/>
    </row>
    <row r="465" spans="1:20" s="92" customFormat="1" ht="12.75" customHeight="1" x14ac:dyDescent="0.3">
      <c r="A465" s="72"/>
      <c r="C465" s="93"/>
      <c r="D465" s="93"/>
      <c r="E465" s="93"/>
      <c r="F465" s="93"/>
      <c r="G465" s="93"/>
      <c r="H465" s="93"/>
      <c r="I465" s="93"/>
      <c r="J465" s="93"/>
      <c r="K465" s="93"/>
      <c r="L465" s="77"/>
      <c r="M465" s="93"/>
      <c r="N465" s="77"/>
      <c r="O465" s="77"/>
      <c r="P465" s="77"/>
      <c r="Q465" s="72"/>
      <c r="R465" s="93"/>
      <c r="T465" s="77"/>
    </row>
    <row r="466" spans="1:20" s="92" customFormat="1" ht="12.75" customHeight="1" x14ac:dyDescent="0.3">
      <c r="A466" s="72"/>
      <c r="C466" s="93"/>
      <c r="D466" s="93"/>
      <c r="E466" s="93"/>
      <c r="F466" s="93"/>
      <c r="G466" s="93"/>
      <c r="H466" s="93"/>
      <c r="I466" s="93"/>
      <c r="J466" s="93"/>
      <c r="K466" s="93"/>
      <c r="L466" s="77"/>
      <c r="M466" s="93"/>
      <c r="N466" s="77"/>
      <c r="O466" s="77"/>
      <c r="P466" s="77"/>
      <c r="Q466" s="72"/>
      <c r="R466" s="93"/>
      <c r="T466" s="77"/>
    </row>
    <row r="467" spans="1:20" s="92" customFormat="1" ht="12.75" customHeight="1" x14ac:dyDescent="0.3">
      <c r="A467" s="72"/>
      <c r="C467" s="93"/>
      <c r="D467" s="93"/>
      <c r="E467" s="93"/>
      <c r="F467" s="93"/>
      <c r="G467" s="93"/>
      <c r="H467" s="93"/>
      <c r="I467" s="93"/>
      <c r="J467" s="93"/>
      <c r="K467" s="93"/>
      <c r="L467" s="77"/>
      <c r="M467" s="93"/>
      <c r="N467" s="77"/>
      <c r="O467" s="77"/>
      <c r="P467" s="77"/>
      <c r="Q467" s="72"/>
      <c r="R467" s="93"/>
      <c r="T467" s="77"/>
    </row>
    <row r="468" spans="1:20" s="92" customFormat="1" ht="12.75" customHeight="1" x14ac:dyDescent="0.3">
      <c r="A468" s="72"/>
      <c r="C468" s="93"/>
      <c r="D468" s="93"/>
      <c r="E468" s="93"/>
      <c r="F468" s="93"/>
      <c r="G468" s="93"/>
      <c r="H468" s="93"/>
      <c r="I468" s="93"/>
      <c r="J468" s="93"/>
      <c r="K468" s="93"/>
      <c r="L468" s="77"/>
      <c r="M468" s="93"/>
      <c r="N468" s="77"/>
      <c r="O468" s="77"/>
      <c r="P468" s="77"/>
      <c r="Q468" s="72"/>
      <c r="R468" s="93"/>
      <c r="T468" s="77"/>
    </row>
    <row r="469" spans="1:20" s="92" customFormat="1" ht="12.75" customHeight="1" x14ac:dyDescent="0.3">
      <c r="A469" s="72"/>
      <c r="C469" s="93"/>
      <c r="D469" s="93"/>
      <c r="E469" s="93"/>
      <c r="F469" s="93"/>
      <c r="G469" s="93"/>
      <c r="H469" s="93"/>
      <c r="I469" s="93"/>
      <c r="J469" s="93"/>
      <c r="K469" s="93"/>
      <c r="L469" s="77"/>
      <c r="M469" s="93"/>
      <c r="N469" s="77"/>
      <c r="O469" s="77"/>
      <c r="P469" s="77"/>
      <c r="Q469" s="72"/>
      <c r="R469" s="93"/>
      <c r="T469" s="77"/>
    </row>
    <row r="470" spans="1:20" s="92" customFormat="1" ht="12.75" customHeight="1" x14ac:dyDescent="0.3">
      <c r="A470" s="72"/>
      <c r="C470" s="93"/>
      <c r="D470" s="93"/>
      <c r="E470" s="93"/>
      <c r="F470" s="93"/>
      <c r="G470" s="93"/>
      <c r="H470" s="93"/>
      <c r="I470" s="93"/>
      <c r="J470" s="93"/>
      <c r="K470" s="93"/>
      <c r="L470" s="77"/>
      <c r="M470" s="93"/>
      <c r="N470" s="77"/>
      <c r="O470" s="77"/>
      <c r="P470" s="77"/>
      <c r="Q470" s="72"/>
      <c r="R470" s="93"/>
      <c r="T470" s="77"/>
    </row>
    <row r="471" spans="1:20" s="92" customFormat="1" ht="12.75" customHeight="1" x14ac:dyDescent="0.3">
      <c r="A471" s="72"/>
      <c r="C471" s="93"/>
      <c r="D471" s="93"/>
      <c r="E471" s="93"/>
      <c r="F471" s="93"/>
      <c r="G471" s="93"/>
      <c r="H471" s="93"/>
      <c r="I471" s="93"/>
      <c r="J471" s="93"/>
      <c r="K471" s="93"/>
      <c r="L471" s="77"/>
      <c r="M471" s="93"/>
      <c r="N471" s="77"/>
      <c r="O471" s="77"/>
      <c r="P471" s="77"/>
      <c r="Q471" s="72"/>
      <c r="R471" s="93"/>
      <c r="T471" s="77"/>
    </row>
    <row r="472" spans="1:20" s="92" customFormat="1" ht="12.75" customHeight="1" x14ac:dyDescent="0.3">
      <c r="A472" s="72"/>
      <c r="C472" s="93"/>
      <c r="D472" s="93"/>
      <c r="E472" s="93"/>
      <c r="F472" s="93"/>
      <c r="G472" s="93"/>
      <c r="H472" s="93"/>
      <c r="I472" s="93"/>
      <c r="J472" s="93"/>
      <c r="K472" s="93"/>
      <c r="L472" s="77"/>
      <c r="M472" s="93"/>
      <c r="N472" s="77"/>
      <c r="O472" s="77"/>
      <c r="P472" s="77"/>
      <c r="Q472" s="72"/>
      <c r="R472" s="93"/>
      <c r="T472" s="77"/>
    </row>
    <row r="473" spans="1:20" s="92" customFormat="1" ht="12.75" customHeight="1" x14ac:dyDescent="0.3">
      <c r="A473" s="72"/>
      <c r="C473" s="93"/>
      <c r="D473" s="93"/>
      <c r="E473" s="93"/>
      <c r="F473" s="93"/>
      <c r="G473" s="93"/>
      <c r="H473" s="93"/>
      <c r="I473" s="93"/>
      <c r="J473" s="93"/>
      <c r="K473" s="93"/>
      <c r="L473" s="77"/>
      <c r="M473" s="93"/>
      <c r="N473" s="77"/>
      <c r="O473" s="77"/>
      <c r="P473" s="77"/>
      <c r="Q473" s="72"/>
      <c r="R473" s="93"/>
      <c r="T473" s="77"/>
    </row>
    <row r="474" spans="1:20" s="92" customFormat="1" ht="12.75" customHeight="1" x14ac:dyDescent="0.3">
      <c r="A474" s="72"/>
      <c r="C474" s="93"/>
      <c r="D474" s="93"/>
      <c r="E474" s="93"/>
      <c r="F474" s="93"/>
      <c r="G474" s="93"/>
      <c r="H474" s="93"/>
      <c r="I474" s="93"/>
      <c r="J474" s="93"/>
      <c r="K474" s="93"/>
      <c r="L474" s="77"/>
      <c r="M474" s="93"/>
      <c r="N474" s="77"/>
      <c r="O474" s="77"/>
      <c r="P474" s="77"/>
      <c r="Q474" s="72"/>
      <c r="R474" s="93"/>
      <c r="T474" s="77"/>
    </row>
    <row r="475" spans="1:20" s="92" customFormat="1" ht="12.75" customHeight="1" x14ac:dyDescent="0.3">
      <c r="A475" s="72"/>
      <c r="C475" s="93"/>
      <c r="D475" s="93"/>
      <c r="E475" s="93"/>
      <c r="F475" s="93"/>
      <c r="G475" s="93"/>
      <c r="H475" s="93"/>
      <c r="I475" s="93"/>
      <c r="J475" s="93"/>
      <c r="K475" s="93"/>
      <c r="L475" s="77"/>
      <c r="M475" s="93"/>
      <c r="N475" s="77"/>
      <c r="O475" s="77"/>
      <c r="P475" s="77"/>
      <c r="Q475" s="72"/>
      <c r="R475" s="93"/>
      <c r="T475" s="77"/>
    </row>
    <row r="476" spans="1:20" s="92" customFormat="1" ht="12.75" customHeight="1" x14ac:dyDescent="0.3">
      <c r="A476" s="72"/>
      <c r="C476" s="93"/>
      <c r="D476" s="93"/>
      <c r="E476" s="93"/>
      <c r="F476" s="93"/>
      <c r="G476" s="93"/>
      <c r="H476" s="93"/>
      <c r="I476" s="93"/>
      <c r="J476" s="93"/>
      <c r="K476" s="93"/>
      <c r="L476" s="77"/>
      <c r="M476" s="93"/>
      <c r="N476" s="77"/>
      <c r="O476" s="77"/>
      <c r="P476" s="77"/>
      <c r="Q476" s="72"/>
      <c r="R476" s="93"/>
      <c r="T476" s="77"/>
    </row>
    <row r="477" spans="1:20" s="92" customFormat="1" ht="12.75" customHeight="1" x14ac:dyDescent="0.3">
      <c r="A477" s="72"/>
      <c r="C477" s="93"/>
      <c r="D477" s="93"/>
      <c r="E477" s="93"/>
      <c r="F477" s="93"/>
      <c r="G477" s="93"/>
      <c r="H477" s="93"/>
      <c r="I477" s="93"/>
      <c r="J477" s="93"/>
      <c r="K477" s="93"/>
      <c r="L477" s="77"/>
      <c r="M477" s="93"/>
      <c r="N477" s="77"/>
      <c r="O477" s="77"/>
      <c r="P477" s="77"/>
      <c r="Q477" s="72"/>
      <c r="R477" s="93"/>
      <c r="T477" s="77"/>
    </row>
    <row r="478" spans="1:20" s="92" customFormat="1" ht="12.75" customHeight="1" x14ac:dyDescent="0.3">
      <c r="A478" s="72"/>
      <c r="C478" s="93"/>
      <c r="D478" s="93"/>
      <c r="E478" s="93"/>
      <c r="F478" s="93"/>
      <c r="G478" s="93"/>
      <c r="H478" s="93"/>
      <c r="I478" s="93"/>
      <c r="J478" s="93"/>
      <c r="K478" s="93"/>
      <c r="L478" s="77"/>
      <c r="M478" s="93"/>
      <c r="N478" s="77"/>
      <c r="O478" s="77"/>
      <c r="P478" s="77"/>
      <c r="Q478" s="72"/>
      <c r="R478" s="93"/>
      <c r="T478" s="77"/>
    </row>
    <row r="479" spans="1:20" s="92" customFormat="1" ht="12.75" customHeight="1" x14ac:dyDescent="0.3">
      <c r="A479" s="72"/>
      <c r="C479" s="93"/>
      <c r="D479" s="93"/>
      <c r="E479" s="93"/>
      <c r="F479" s="93"/>
      <c r="G479" s="93"/>
      <c r="H479" s="93"/>
      <c r="I479" s="93"/>
      <c r="J479" s="93"/>
      <c r="K479" s="93"/>
      <c r="L479" s="77"/>
      <c r="M479" s="93"/>
      <c r="N479" s="77"/>
      <c r="O479" s="77"/>
      <c r="P479" s="77"/>
      <c r="Q479" s="72"/>
      <c r="R479" s="93"/>
      <c r="T479" s="77"/>
    </row>
    <row r="480" spans="1:20" s="92" customFormat="1" ht="12.75" customHeight="1" x14ac:dyDescent="0.3">
      <c r="A480" s="72"/>
      <c r="C480" s="93"/>
      <c r="D480" s="93"/>
      <c r="E480" s="93"/>
      <c r="F480" s="93"/>
      <c r="G480" s="93"/>
      <c r="H480" s="93"/>
      <c r="I480" s="93"/>
      <c r="J480" s="93"/>
      <c r="K480" s="93"/>
      <c r="L480" s="77"/>
      <c r="M480" s="93"/>
      <c r="N480" s="77"/>
      <c r="O480" s="77"/>
      <c r="P480" s="77"/>
      <c r="Q480" s="72"/>
      <c r="R480" s="93"/>
      <c r="T480" s="77"/>
    </row>
    <row r="481" spans="1:20" s="92" customFormat="1" ht="12.75" customHeight="1" x14ac:dyDescent="0.3">
      <c r="A481" s="72"/>
      <c r="C481" s="93"/>
      <c r="D481" s="93"/>
      <c r="E481" s="93"/>
      <c r="F481" s="93"/>
      <c r="G481" s="93"/>
      <c r="H481" s="93"/>
      <c r="I481" s="93"/>
      <c r="J481" s="93"/>
      <c r="K481" s="93"/>
      <c r="L481" s="77"/>
      <c r="M481" s="93"/>
      <c r="N481" s="77"/>
      <c r="O481" s="77"/>
      <c r="P481" s="77"/>
      <c r="Q481" s="72"/>
      <c r="R481" s="93"/>
      <c r="T481" s="77"/>
    </row>
    <row r="482" spans="1:20" s="92" customFormat="1" ht="12.75" customHeight="1" x14ac:dyDescent="0.3">
      <c r="A482" s="72"/>
      <c r="C482" s="93"/>
      <c r="D482" s="93"/>
      <c r="E482" s="93"/>
      <c r="F482" s="93"/>
      <c r="G482" s="93"/>
      <c r="H482" s="93"/>
      <c r="I482" s="93"/>
      <c r="J482" s="93"/>
      <c r="K482" s="93"/>
      <c r="L482" s="77"/>
      <c r="M482" s="93"/>
      <c r="N482" s="77"/>
      <c r="O482" s="77"/>
      <c r="P482" s="77"/>
      <c r="Q482" s="72"/>
      <c r="R482" s="93"/>
      <c r="T482" s="77"/>
    </row>
    <row r="483" spans="1:20" s="92" customFormat="1" ht="12.75" customHeight="1" x14ac:dyDescent="0.3">
      <c r="A483" s="72"/>
      <c r="C483" s="93"/>
      <c r="D483" s="93"/>
      <c r="E483" s="93"/>
      <c r="F483" s="93"/>
      <c r="G483" s="93"/>
      <c r="H483" s="93"/>
      <c r="I483" s="93"/>
      <c r="J483" s="93"/>
      <c r="K483" s="93"/>
      <c r="L483" s="77"/>
      <c r="M483" s="93"/>
      <c r="N483" s="77"/>
      <c r="O483" s="77"/>
      <c r="P483" s="77"/>
      <c r="Q483" s="72"/>
      <c r="R483" s="93"/>
      <c r="T483" s="77"/>
    </row>
    <row r="484" spans="1:20" s="92" customFormat="1" ht="12.75" customHeight="1" x14ac:dyDescent="0.3">
      <c r="A484" s="72"/>
      <c r="C484" s="93"/>
      <c r="D484" s="93"/>
      <c r="E484" s="93"/>
      <c r="F484" s="93"/>
      <c r="G484" s="93"/>
      <c r="H484" s="93"/>
      <c r="I484" s="93"/>
      <c r="J484" s="93"/>
      <c r="K484" s="93"/>
      <c r="L484" s="77"/>
      <c r="M484" s="93"/>
      <c r="N484" s="77"/>
      <c r="O484" s="77"/>
      <c r="P484" s="77"/>
      <c r="Q484" s="72"/>
      <c r="R484" s="93"/>
      <c r="T484" s="77"/>
    </row>
    <row r="485" spans="1:20" s="92" customFormat="1" ht="12.75" customHeight="1" x14ac:dyDescent="0.3">
      <c r="A485" s="72"/>
      <c r="C485" s="93"/>
      <c r="D485" s="93"/>
      <c r="E485" s="93"/>
      <c r="F485" s="93"/>
      <c r="G485" s="93"/>
      <c r="H485" s="93"/>
      <c r="I485" s="93"/>
      <c r="J485" s="93"/>
      <c r="K485" s="93"/>
      <c r="L485" s="77"/>
      <c r="M485" s="93"/>
      <c r="N485" s="77"/>
      <c r="O485" s="77"/>
      <c r="P485" s="77"/>
      <c r="Q485" s="72"/>
      <c r="R485" s="93"/>
      <c r="T485" s="77"/>
    </row>
    <row r="486" spans="1:20" s="92" customFormat="1" ht="12.75" customHeight="1" x14ac:dyDescent="0.3">
      <c r="A486" s="72"/>
      <c r="C486" s="93"/>
      <c r="D486" s="93"/>
      <c r="E486" s="93"/>
      <c r="F486" s="93"/>
      <c r="G486" s="93"/>
      <c r="H486" s="93"/>
      <c r="I486" s="93"/>
      <c r="J486" s="93"/>
      <c r="K486" s="93"/>
      <c r="L486" s="77"/>
      <c r="M486" s="93"/>
      <c r="N486" s="77"/>
      <c r="O486" s="77"/>
      <c r="P486" s="77"/>
      <c r="Q486" s="72"/>
      <c r="R486" s="93"/>
      <c r="T486" s="77"/>
    </row>
    <row r="487" spans="1:20" s="92" customFormat="1" ht="12.75" customHeight="1" x14ac:dyDescent="0.3">
      <c r="A487" s="72"/>
      <c r="C487" s="93"/>
      <c r="D487" s="93"/>
      <c r="E487" s="93"/>
      <c r="F487" s="93"/>
      <c r="G487" s="93"/>
      <c r="H487" s="93"/>
      <c r="I487" s="93"/>
      <c r="J487" s="93"/>
      <c r="K487" s="93"/>
      <c r="L487" s="77"/>
      <c r="M487" s="93"/>
      <c r="N487" s="77"/>
      <c r="O487" s="77"/>
      <c r="P487" s="77"/>
      <c r="Q487" s="72"/>
      <c r="R487" s="93"/>
      <c r="T487" s="77"/>
    </row>
    <row r="488" spans="1:20" s="92" customFormat="1" ht="12.75" customHeight="1" x14ac:dyDescent="0.3">
      <c r="A488" s="72"/>
      <c r="C488" s="93"/>
      <c r="D488" s="93"/>
      <c r="E488" s="93"/>
      <c r="F488" s="93"/>
      <c r="G488" s="93"/>
      <c r="H488" s="93"/>
      <c r="I488" s="93"/>
      <c r="J488" s="93"/>
      <c r="K488" s="93"/>
      <c r="L488" s="77"/>
      <c r="M488" s="93"/>
      <c r="N488" s="77"/>
      <c r="O488" s="77"/>
      <c r="P488" s="77"/>
      <c r="Q488" s="72"/>
      <c r="R488" s="93"/>
      <c r="T488" s="77"/>
    </row>
    <row r="489" spans="1:20" s="92" customFormat="1" ht="12.75" customHeight="1" x14ac:dyDescent="0.3">
      <c r="A489" s="72"/>
      <c r="C489" s="93"/>
      <c r="D489" s="93"/>
      <c r="E489" s="93"/>
      <c r="F489" s="93"/>
      <c r="G489" s="93"/>
      <c r="H489" s="93"/>
      <c r="I489" s="93"/>
      <c r="J489" s="93"/>
      <c r="K489" s="93"/>
      <c r="L489" s="77"/>
      <c r="M489" s="93"/>
      <c r="N489" s="77"/>
      <c r="O489" s="77"/>
      <c r="P489" s="77"/>
      <c r="Q489" s="72"/>
      <c r="R489" s="93"/>
      <c r="T489" s="77"/>
    </row>
    <row r="490" spans="1:20" s="92" customFormat="1" ht="12.75" customHeight="1" x14ac:dyDescent="0.3">
      <c r="A490" s="72"/>
      <c r="C490" s="93"/>
      <c r="D490" s="93"/>
      <c r="E490" s="93"/>
      <c r="F490" s="93"/>
      <c r="G490" s="93"/>
      <c r="H490" s="93"/>
      <c r="I490" s="93"/>
      <c r="J490" s="93"/>
      <c r="K490" s="93"/>
      <c r="L490" s="77"/>
      <c r="M490" s="93"/>
      <c r="N490" s="77"/>
      <c r="O490" s="77"/>
      <c r="P490" s="77"/>
      <c r="Q490" s="72"/>
      <c r="R490" s="93"/>
      <c r="T490" s="77"/>
    </row>
    <row r="491" spans="1:20" s="92" customFormat="1" ht="12.75" customHeight="1" x14ac:dyDescent="0.3">
      <c r="A491" s="72"/>
      <c r="C491" s="93"/>
      <c r="D491" s="93"/>
      <c r="E491" s="93"/>
      <c r="F491" s="93"/>
      <c r="G491" s="93"/>
      <c r="H491" s="93"/>
      <c r="I491" s="93"/>
      <c r="J491" s="93"/>
      <c r="K491" s="93"/>
      <c r="L491" s="77"/>
      <c r="M491" s="93"/>
      <c r="N491" s="77"/>
      <c r="O491" s="77"/>
      <c r="P491" s="77"/>
      <c r="Q491" s="72"/>
      <c r="R491" s="93"/>
      <c r="T491" s="77"/>
    </row>
    <row r="492" spans="1:20" s="92" customFormat="1" ht="12.75" customHeight="1" x14ac:dyDescent="0.3">
      <c r="A492" s="72"/>
      <c r="C492" s="93"/>
      <c r="D492" s="93"/>
      <c r="E492" s="93"/>
      <c r="F492" s="93"/>
      <c r="G492" s="93"/>
      <c r="H492" s="93"/>
      <c r="I492" s="93"/>
      <c r="J492" s="93"/>
      <c r="K492" s="93"/>
      <c r="L492" s="77"/>
      <c r="M492" s="93"/>
      <c r="N492" s="77"/>
      <c r="O492" s="77"/>
      <c r="P492" s="77"/>
      <c r="Q492" s="72"/>
      <c r="R492" s="93"/>
      <c r="T492" s="77"/>
    </row>
    <row r="493" spans="1:20" s="92" customFormat="1" ht="12.75" customHeight="1" x14ac:dyDescent="0.3">
      <c r="A493" s="72"/>
      <c r="C493" s="93"/>
      <c r="D493" s="93"/>
      <c r="E493" s="93"/>
      <c r="F493" s="93"/>
      <c r="G493" s="93"/>
      <c r="H493" s="93"/>
      <c r="I493" s="93"/>
      <c r="J493" s="93"/>
      <c r="K493" s="93"/>
      <c r="L493" s="77"/>
      <c r="M493" s="93"/>
      <c r="N493" s="77"/>
      <c r="O493" s="77"/>
      <c r="P493" s="77"/>
      <c r="Q493" s="72"/>
      <c r="R493" s="93"/>
      <c r="T493" s="77"/>
    </row>
    <row r="494" spans="1:20" s="92" customFormat="1" ht="12.75" customHeight="1" x14ac:dyDescent="0.3">
      <c r="A494" s="72"/>
      <c r="C494" s="93"/>
      <c r="D494" s="93"/>
      <c r="E494" s="93"/>
      <c r="F494" s="93"/>
      <c r="G494" s="93"/>
      <c r="H494" s="93"/>
      <c r="I494" s="93"/>
      <c r="J494" s="93"/>
      <c r="K494" s="93"/>
      <c r="L494" s="77"/>
      <c r="M494" s="93"/>
      <c r="N494" s="77"/>
      <c r="O494" s="77"/>
      <c r="P494" s="77"/>
      <c r="Q494" s="72"/>
      <c r="R494" s="93"/>
      <c r="T494" s="77"/>
    </row>
    <row r="495" spans="1:20" s="92" customFormat="1" ht="12.75" customHeight="1" x14ac:dyDescent="0.3">
      <c r="A495" s="72"/>
      <c r="C495" s="93"/>
      <c r="D495" s="93"/>
      <c r="E495" s="93"/>
      <c r="F495" s="93"/>
      <c r="G495" s="93"/>
      <c r="H495" s="93"/>
      <c r="I495" s="93"/>
      <c r="J495" s="93"/>
      <c r="K495" s="93"/>
      <c r="L495" s="77"/>
      <c r="M495" s="93"/>
      <c r="N495" s="77"/>
      <c r="O495" s="77"/>
      <c r="P495" s="77"/>
      <c r="Q495" s="72"/>
      <c r="R495" s="93"/>
      <c r="T495" s="77"/>
    </row>
    <row r="496" spans="1:20" s="92" customFormat="1" ht="12.75" customHeight="1" x14ac:dyDescent="0.3">
      <c r="A496" s="72"/>
      <c r="C496" s="93"/>
      <c r="D496" s="93"/>
      <c r="E496" s="93"/>
      <c r="F496" s="93"/>
      <c r="G496" s="93"/>
      <c r="H496" s="93"/>
      <c r="I496" s="93"/>
      <c r="J496" s="93"/>
      <c r="K496" s="93"/>
      <c r="L496" s="77"/>
      <c r="M496" s="93"/>
      <c r="N496" s="77"/>
      <c r="O496" s="77"/>
      <c r="P496" s="77"/>
      <c r="Q496" s="72"/>
      <c r="R496" s="93"/>
      <c r="T496" s="77"/>
    </row>
    <row r="497" spans="1:20" s="92" customFormat="1" ht="12.75" customHeight="1" x14ac:dyDescent="0.3">
      <c r="A497" s="72"/>
      <c r="C497" s="93"/>
      <c r="D497" s="93"/>
      <c r="E497" s="93"/>
      <c r="F497" s="93"/>
      <c r="G497" s="93"/>
      <c r="H497" s="93"/>
      <c r="I497" s="93"/>
      <c r="J497" s="93"/>
      <c r="K497" s="93"/>
      <c r="L497" s="77"/>
      <c r="M497" s="93"/>
      <c r="N497" s="77"/>
      <c r="O497" s="77"/>
      <c r="P497" s="77"/>
      <c r="Q497" s="72"/>
      <c r="R497" s="93"/>
      <c r="T497" s="77"/>
    </row>
    <row r="498" spans="1:20" s="92" customFormat="1" ht="12.75" customHeight="1" x14ac:dyDescent="0.3">
      <c r="A498" s="72"/>
      <c r="C498" s="93"/>
      <c r="D498" s="93"/>
      <c r="E498" s="93"/>
      <c r="F498" s="93"/>
      <c r="G498" s="93"/>
      <c r="H498" s="93"/>
      <c r="I498" s="93"/>
      <c r="J498" s="93"/>
      <c r="K498" s="93"/>
      <c r="L498" s="77"/>
      <c r="M498" s="93"/>
      <c r="N498" s="77"/>
      <c r="O498" s="77"/>
      <c r="P498" s="77"/>
      <c r="Q498" s="72"/>
      <c r="R498" s="93"/>
      <c r="T498" s="77"/>
    </row>
    <row r="499" spans="1:20" s="92" customFormat="1" ht="12.75" customHeight="1" x14ac:dyDescent="0.3">
      <c r="A499" s="72"/>
      <c r="C499" s="93"/>
      <c r="D499" s="93"/>
      <c r="E499" s="93"/>
      <c r="F499" s="93"/>
      <c r="G499" s="93"/>
      <c r="H499" s="93"/>
      <c r="I499" s="93"/>
      <c r="J499" s="93"/>
      <c r="K499" s="93"/>
      <c r="L499" s="77"/>
      <c r="M499" s="93"/>
      <c r="N499" s="77"/>
      <c r="O499" s="77"/>
      <c r="P499" s="77"/>
      <c r="Q499" s="72"/>
      <c r="R499" s="93"/>
      <c r="T499" s="77"/>
    </row>
    <row r="500" spans="1:20" s="92" customFormat="1" ht="12.75" customHeight="1" x14ac:dyDescent="0.3">
      <c r="A500" s="72"/>
      <c r="C500" s="93"/>
      <c r="D500" s="93"/>
      <c r="E500" s="93"/>
      <c r="F500" s="93"/>
      <c r="G500" s="93"/>
      <c r="H500" s="93"/>
      <c r="I500" s="93"/>
      <c r="J500" s="93"/>
      <c r="K500" s="93"/>
      <c r="L500" s="77"/>
      <c r="M500" s="93"/>
      <c r="N500" s="77"/>
      <c r="O500" s="77"/>
      <c r="P500" s="77"/>
      <c r="Q500" s="72"/>
      <c r="R500" s="93"/>
      <c r="T500" s="77"/>
    </row>
    <row r="501" spans="1:20" s="92" customFormat="1" ht="12.75" customHeight="1" x14ac:dyDescent="0.3">
      <c r="A501" s="72"/>
      <c r="C501" s="93"/>
      <c r="D501" s="93"/>
      <c r="E501" s="93"/>
      <c r="F501" s="93"/>
      <c r="G501" s="93"/>
      <c r="H501" s="93"/>
      <c r="I501" s="93"/>
      <c r="J501" s="93"/>
      <c r="K501" s="93"/>
      <c r="L501" s="77"/>
      <c r="M501" s="93"/>
      <c r="N501" s="77"/>
      <c r="O501" s="77"/>
      <c r="P501" s="77"/>
      <c r="Q501" s="72"/>
      <c r="R501" s="93"/>
      <c r="T501" s="77"/>
    </row>
    <row r="502" spans="1:20" s="92" customFormat="1" ht="12.75" customHeight="1" x14ac:dyDescent="0.3">
      <c r="A502" s="72"/>
      <c r="C502" s="93"/>
      <c r="D502" s="93"/>
      <c r="E502" s="93"/>
      <c r="F502" s="93"/>
      <c r="G502" s="93"/>
      <c r="H502" s="93"/>
      <c r="I502" s="93"/>
      <c r="J502" s="93"/>
      <c r="K502" s="93"/>
      <c r="L502" s="77"/>
      <c r="M502" s="93"/>
      <c r="N502" s="77"/>
      <c r="O502" s="77"/>
      <c r="P502" s="77"/>
      <c r="Q502" s="72"/>
      <c r="R502" s="93"/>
      <c r="T502" s="77"/>
    </row>
    <row r="503" spans="1:20" s="92" customFormat="1" ht="12.75" customHeight="1" x14ac:dyDescent="0.3">
      <c r="A503" s="72"/>
      <c r="C503" s="93"/>
      <c r="D503" s="93"/>
      <c r="E503" s="93"/>
      <c r="F503" s="93"/>
      <c r="G503" s="93"/>
      <c r="H503" s="93"/>
      <c r="I503" s="93"/>
      <c r="J503" s="93"/>
      <c r="K503" s="93"/>
      <c r="L503" s="77"/>
      <c r="M503" s="93"/>
      <c r="N503" s="77"/>
      <c r="O503" s="77"/>
      <c r="P503" s="77"/>
      <c r="Q503" s="72"/>
      <c r="R503" s="93"/>
      <c r="T503" s="77"/>
    </row>
    <row r="504" spans="1:20" s="92" customFormat="1" ht="12.75" customHeight="1" x14ac:dyDescent="0.3">
      <c r="A504" s="72"/>
      <c r="C504" s="93"/>
      <c r="D504" s="93"/>
      <c r="E504" s="93"/>
      <c r="F504" s="93"/>
      <c r="G504" s="93"/>
      <c r="H504" s="93"/>
      <c r="I504" s="93"/>
      <c r="J504" s="93"/>
      <c r="K504" s="93"/>
      <c r="L504" s="77"/>
      <c r="M504" s="93"/>
      <c r="N504" s="77"/>
      <c r="O504" s="77"/>
      <c r="P504" s="77"/>
      <c r="Q504" s="72"/>
      <c r="R504" s="93"/>
      <c r="T504" s="77"/>
    </row>
    <row r="505" spans="1:20" s="92" customFormat="1" ht="12.75" customHeight="1" x14ac:dyDescent="0.3">
      <c r="A505" s="72"/>
      <c r="C505" s="93"/>
      <c r="D505" s="93"/>
      <c r="E505" s="93"/>
      <c r="F505" s="93"/>
      <c r="G505" s="93"/>
      <c r="H505" s="93"/>
      <c r="I505" s="93"/>
      <c r="J505" s="93"/>
      <c r="K505" s="93"/>
      <c r="L505" s="77"/>
      <c r="M505" s="93"/>
      <c r="N505" s="77"/>
      <c r="O505" s="77"/>
      <c r="P505" s="77"/>
      <c r="Q505" s="72"/>
      <c r="R505" s="93"/>
      <c r="T505" s="77"/>
    </row>
    <row r="506" spans="1:20" s="92" customFormat="1" ht="12.75" customHeight="1" x14ac:dyDescent="0.3">
      <c r="A506" s="72"/>
      <c r="C506" s="93"/>
      <c r="D506" s="93"/>
      <c r="E506" s="93"/>
      <c r="F506" s="93"/>
      <c r="G506" s="93"/>
      <c r="H506" s="93"/>
      <c r="I506" s="93"/>
      <c r="J506" s="93"/>
      <c r="K506" s="93"/>
      <c r="L506" s="77"/>
      <c r="M506" s="93"/>
      <c r="N506" s="77"/>
      <c r="O506" s="77"/>
      <c r="P506" s="77"/>
      <c r="Q506" s="72"/>
      <c r="R506" s="93"/>
      <c r="T506" s="77"/>
    </row>
    <row r="507" spans="1:20" s="92" customFormat="1" ht="12.75" customHeight="1" x14ac:dyDescent="0.3">
      <c r="A507" s="72"/>
      <c r="C507" s="93"/>
      <c r="D507" s="93"/>
      <c r="E507" s="93"/>
      <c r="F507" s="93"/>
      <c r="G507" s="93"/>
      <c r="H507" s="93"/>
      <c r="I507" s="93"/>
      <c r="J507" s="93"/>
      <c r="K507" s="93"/>
      <c r="L507" s="77"/>
      <c r="M507" s="93"/>
      <c r="N507" s="77"/>
      <c r="O507" s="77"/>
      <c r="P507" s="77"/>
      <c r="Q507" s="72"/>
      <c r="R507" s="93"/>
      <c r="T507" s="77"/>
    </row>
    <row r="508" spans="1:20" s="92" customFormat="1" ht="12.75" customHeight="1" x14ac:dyDescent="0.3">
      <c r="A508" s="72"/>
      <c r="C508" s="93"/>
      <c r="D508" s="93"/>
      <c r="E508" s="93"/>
      <c r="F508" s="93"/>
      <c r="G508" s="93"/>
      <c r="H508" s="93"/>
      <c r="I508" s="93"/>
      <c r="J508" s="93"/>
      <c r="K508" s="93"/>
      <c r="L508" s="77"/>
      <c r="M508" s="93"/>
      <c r="N508" s="77"/>
      <c r="O508" s="77"/>
      <c r="P508" s="77"/>
      <c r="Q508" s="72"/>
      <c r="R508" s="93"/>
      <c r="T508" s="77"/>
    </row>
    <row r="509" spans="1:20" s="92" customFormat="1" ht="12.75" customHeight="1" x14ac:dyDescent="0.3">
      <c r="A509" s="72"/>
      <c r="C509" s="93"/>
      <c r="D509" s="93"/>
      <c r="E509" s="93"/>
      <c r="F509" s="93"/>
      <c r="G509" s="93"/>
      <c r="H509" s="93"/>
      <c r="I509" s="93"/>
      <c r="J509" s="93"/>
      <c r="K509" s="93"/>
      <c r="L509" s="77"/>
      <c r="M509" s="93"/>
      <c r="N509" s="77"/>
      <c r="O509" s="77"/>
      <c r="P509" s="77"/>
      <c r="Q509" s="72"/>
      <c r="R509" s="93"/>
      <c r="T509" s="77"/>
    </row>
    <row r="510" spans="1:20" s="92" customFormat="1" ht="12.75" customHeight="1" x14ac:dyDescent="0.3">
      <c r="A510" s="72"/>
      <c r="C510" s="93"/>
      <c r="D510" s="93"/>
      <c r="E510" s="93"/>
      <c r="F510" s="93"/>
      <c r="G510" s="93"/>
      <c r="H510" s="93"/>
      <c r="I510" s="93"/>
      <c r="J510" s="93"/>
      <c r="K510" s="93"/>
      <c r="L510" s="77"/>
      <c r="M510" s="93"/>
      <c r="N510" s="77"/>
      <c r="O510" s="77"/>
      <c r="P510" s="77"/>
      <c r="Q510" s="72"/>
      <c r="R510" s="93"/>
      <c r="T510" s="77"/>
    </row>
    <row r="511" spans="1:20" s="92" customFormat="1" ht="12.75" customHeight="1" x14ac:dyDescent="0.3">
      <c r="A511" s="72"/>
      <c r="C511" s="93"/>
      <c r="D511" s="93"/>
      <c r="E511" s="93"/>
      <c r="F511" s="93"/>
      <c r="G511" s="93"/>
      <c r="H511" s="93"/>
      <c r="I511" s="93"/>
      <c r="J511" s="93"/>
      <c r="K511" s="93"/>
      <c r="L511" s="77"/>
      <c r="M511" s="93"/>
      <c r="N511" s="77"/>
      <c r="O511" s="77"/>
      <c r="P511" s="77"/>
      <c r="Q511" s="72"/>
      <c r="R511" s="93"/>
      <c r="T511" s="77"/>
    </row>
    <row r="512" spans="1:20" s="92" customFormat="1" ht="12.75" customHeight="1" x14ac:dyDescent="0.3">
      <c r="A512" s="72"/>
      <c r="C512" s="93"/>
      <c r="D512" s="93"/>
      <c r="E512" s="93"/>
      <c r="F512" s="93"/>
      <c r="G512" s="93"/>
      <c r="H512" s="93"/>
      <c r="I512" s="93"/>
      <c r="J512" s="93"/>
      <c r="K512" s="93"/>
      <c r="L512" s="77"/>
      <c r="M512" s="93"/>
      <c r="N512" s="77"/>
      <c r="O512" s="77"/>
      <c r="P512" s="77"/>
      <c r="Q512" s="72"/>
      <c r="R512" s="93"/>
      <c r="T512" s="77"/>
    </row>
    <row r="513" spans="1:20" s="92" customFormat="1" ht="12.75" customHeight="1" x14ac:dyDescent="0.3">
      <c r="A513" s="72"/>
      <c r="C513" s="93"/>
      <c r="D513" s="93"/>
      <c r="E513" s="93"/>
      <c r="F513" s="93"/>
      <c r="G513" s="93"/>
      <c r="H513" s="93"/>
      <c r="I513" s="93"/>
      <c r="J513" s="93"/>
      <c r="K513" s="93"/>
      <c r="L513" s="77"/>
      <c r="M513" s="93"/>
      <c r="N513" s="77"/>
      <c r="O513" s="77"/>
      <c r="P513" s="77"/>
      <c r="Q513" s="72"/>
      <c r="R513" s="93"/>
      <c r="T513" s="77"/>
    </row>
    <row r="514" spans="1:20" s="92" customFormat="1" ht="12.75" customHeight="1" x14ac:dyDescent="0.3">
      <c r="A514" s="72"/>
      <c r="C514" s="93"/>
      <c r="D514" s="93"/>
      <c r="E514" s="93"/>
      <c r="F514" s="93"/>
      <c r="G514" s="93"/>
      <c r="H514" s="93"/>
      <c r="I514" s="93"/>
      <c r="J514" s="93"/>
      <c r="K514" s="93"/>
      <c r="L514" s="77"/>
      <c r="M514" s="93"/>
      <c r="N514" s="77"/>
      <c r="O514" s="77"/>
      <c r="P514" s="77"/>
      <c r="Q514" s="72"/>
      <c r="R514" s="93"/>
      <c r="T514" s="77"/>
    </row>
    <row r="515" spans="1:20" s="92" customFormat="1" ht="12.75" customHeight="1" x14ac:dyDescent="0.3">
      <c r="A515" s="72"/>
      <c r="C515" s="93"/>
      <c r="D515" s="93"/>
      <c r="E515" s="93"/>
      <c r="F515" s="93"/>
      <c r="G515" s="93"/>
      <c r="H515" s="93"/>
      <c r="I515" s="93"/>
      <c r="J515" s="93"/>
      <c r="K515" s="93"/>
      <c r="L515" s="77"/>
      <c r="M515" s="93"/>
      <c r="N515" s="77"/>
      <c r="O515" s="77"/>
      <c r="P515" s="77"/>
      <c r="Q515" s="72"/>
      <c r="R515" s="93"/>
      <c r="T515" s="77"/>
    </row>
    <row r="516" spans="1:20" s="92" customFormat="1" ht="12.75" customHeight="1" x14ac:dyDescent="0.3">
      <c r="A516" s="72"/>
      <c r="C516" s="93"/>
      <c r="D516" s="93"/>
      <c r="E516" s="93"/>
      <c r="F516" s="93"/>
      <c r="G516" s="93"/>
      <c r="H516" s="93"/>
      <c r="I516" s="93"/>
      <c r="J516" s="93"/>
      <c r="K516" s="93"/>
      <c r="L516" s="77"/>
      <c r="M516" s="93"/>
      <c r="N516" s="77"/>
      <c r="O516" s="77"/>
      <c r="P516" s="77"/>
      <c r="Q516" s="72"/>
      <c r="R516" s="93"/>
      <c r="T516" s="77"/>
    </row>
    <row r="517" spans="1:20" s="92" customFormat="1" ht="12.75" customHeight="1" x14ac:dyDescent="0.3">
      <c r="A517" s="72"/>
      <c r="C517" s="93"/>
      <c r="D517" s="93"/>
      <c r="E517" s="93"/>
      <c r="F517" s="93"/>
      <c r="G517" s="93"/>
      <c r="H517" s="93"/>
      <c r="I517" s="93"/>
      <c r="J517" s="93"/>
      <c r="K517" s="93"/>
      <c r="L517" s="77"/>
      <c r="M517" s="93"/>
      <c r="N517" s="77"/>
      <c r="O517" s="77"/>
      <c r="P517" s="77"/>
      <c r="Q517" s="72"/>
      <c r="R517" s="93"/>
      <c r="T517" s="77"/>
    </row>
    <row r="518" spans="1:20" s="92" customFormat="1" ht="12.75" customHeight="1" x14ac:dyDescent="0.3">
      <c r="A518" s="72"/>
      <c r="C518" s="93"/>
      <c r="D518" s="93"/>
      <c r="E518" s="93"/>
      <c r="F518" s="93"/>
      <c r="G518" s="93"/>
      <c r="H518" s="93"/>
      <c r="I518" s="93"/>
      <c r="J518" s="93"/>
      <c r="K518" s="93"/>
      <c r="L518" s="77"/>
      <c r="M518" s="93"/>
      <c r="N518" s="77"/>
      <c r="O518" s="77"/>
      <c r="P518" s="77"/>
      <c r="Q518" s="72"/>
      <c r="R518" s="93"/>
      <c r="T518" s="77"/>
    </row>
    <row r="519" spans="1:20" s="92" customFormat="1" ht="12.75" customHeight="1" x14ac:dyDescent="0.3">
      <c r="A519" s="72"/>
      <c r="C519" s="93"/>
      <c r="D519" s="93"/>
      <c r="E519" s="93"/>
      <c r="F519" s="93"/>
      <c r="G519" s="93"/>
      <c r="H519" s="93"/>
      <c r="I519" s="93"/>
      <c r="J519" s="93"/>
      <c r="K519" s="93"/>
      <c r="L519" s="77"/>
      <c r="M519" s="93"/>
      <c r="N519" s="77"/>
      <c r="O519" s="77"/>
      <c r="P519" s="77"/>
      <c r="Q519" s="72"/>
      <c r="R519" s="93"/>
      <c r="T519" s="77"/>
    </row>
    <row r="520" spans="1:20" s="92" customFormat="1" ht="12.75" customHeight="1" x14ac:dyDescent="0.3">
      <c r="A520" s="72"/>
      <c r="C520" s="93"/>
      <c r="D520" s="93"/>
      <c r="E520" s="93"/>
      <c r="F520" s="93"/>
      <c r="G520" s="93"/>
      <c r="H520" s="93"/>
      <c r="I520" s="93"/>
      <c r="J520" s="93"/>
      <c r="K520" s="93"/>
      <c r="L520" s="77"/>
      <c r="M520" s="93"/>
      <c r="N520" s="77"/>
      <c r="O520" s="77"/>
      <c r="P520" s="77"/>
      <c r="Q520" s="72"/>
      <c r="R520" s="93"/>
      <c r="T520" s="77"/>
    </row>
    <row r="521" spans="1:20" s="92" customFormat="1" ht="12.75" customHeight="1" x14ac:dyDescent="0.3">
      <c r="A521" s="72"/>
      <c r="C521" s="93"/>
      <c r="D521" s="93"/>
      <c r="E521" s="93"/>
      <c r="F521" s="93"/>
      <c r="G521" s="93"/>
      <c r="H521" s="93"/>
      <c r="I521" s="93"/>
      <c r="J521" s="93"/>
      <c r="K521" s="93"/>
      <c r="L521" s="77"/>
      <c r="M521" s="93"/>
      <c r="N521" s="77"/>
      <c r="O521" s="77"/>
      <c r="P521" s="77"/>
      <c r="Q521" s="72"/>
      <c r="R521" s="93"/>
      <c r="T521" s="77"/>
    </row>
    <row r="522" spans="1:20" s="92" customFormat="1" ht="12.75" customHeight="1" x14ac:dyDescent="0.3">
      <c r="A522" s="72"/>
      <c r="C522" s="93"/>
      <c r="D522" s="93"/>
      <c r="E522" s="93"/>
      <c r="F522" s="93"/>
      <c r="G522" s="93"/>
      <c r="H522" s="93"/>
      <c r="I522" s="93"/>
      <c r="J522" s="93"/>
      <c r="K522" s="93"/>
      <c r="L522" s="77"/>
      <c r="M522" s="93"/>
      <c r="N522" s="77"/>
      <c r="O522" s="77"/>
      <c r="P522" s="77"/>
      <c r="Q522" s="72"/>
      <c r="R522" s="93"/>
      <c r="T522" s="77"/>
    </row>
    <row r="523" spans="1:20" s="92" customFormat="1" ht="12.75" customHeight="1" x14ac:dyDescent="0.3">
      <c r="A523" s="72"/>
      <c r="C523" s="93"/>
      <c r="D523" s="93"/>
      <c r="E523" s="93"/>
      <c r="F523" s="93"/>
      <c r="G523" s="93"/>
      <c r="H523" s="93"/>
      <c r="I523" s="93"/>
      <c r="J523" s="93"/>
      <c r="K523" s="93"/>
      <c r="L523" s="77"/>
      <c r="M523" s="93"/>
      <c r="N523" s="77"/>
      <c r="O523" s="77"/>
      <c r="P523" s="77"/>
      <c r="Q523" s="72"/>
      <c r="R523" s="93"/>
      <c r="T523" s="77"/>
    </row>
    <row r="524" spans="1:20" s="92" customFormat="1" ht="12.75" customHeight="1" x14ac:dyDescent="0.3">
      <c r="A524" s="72"/>
      <c r="C524" s="93"/>
      <c r="D524" s="93"/>
      <c r="E524" s="93"/>
      <c r="F524" s="93"/>
      <c r="G524" s="93"/>
      <c r="H524" s="93"/>
      <c r="I524" s="93"/>
      <c r="J524" s="93"/>
      <c r="K524" s="93"/>
      <c r="L524" s="77"/>
      <c r="M524" s="93"/>
      <c r="N524" s="77"/>
      <c r="O524" s="77"/>
      <c r="P524" s="77"/>
      <c r="Q524" s="72"/>
      <c r="R524" s="93"/>
      <c r="T524" s="77"/>
    </row>
    <row r="525" spans="1:20" s="92" customFormat="1" ht="12.75" customHeight="1" x14ac:dyDescent="0.3">
      <c r="A525" s="72"/>
      <c r="C525" s="93"/>
      <c r="D525" s="93"/>
      <c r="E525" s="93"/>
      <c r="F525" s="93"/>
      <c r="G525" s="93"/>
      <c r="H525" s="93"/>
      <c r="I525" s="93"/>
      <c r="J525" s="93"/>
      <c r="K525" s="93"/>
      <c r="L525" s="77"/>
      <c r="M525" s="93"/>
      <c r="N525" s="77"/>
      <c r="O525" s="77"/>
      <c r="P525" s="77"/>
      <c r="Q525" s="72"/>
      <c r="R525" s="93"/>
      <c r="T525" s="77"/>
    </row>
    <row r="526" spans="1:20" s="92" customFormat="1" ht="12.75" customHeight="1" x14ac:dyDescent="0.3">
      <c r="A526" s="72"/>
      <c r="C526" s="93"/>
      <c r="D526" s="93"/>
      <c r="E526" s="93"/>
      <c r="F526" s="93"/>
      <c r="G526" s="93"/>
      <c r="H526" s="93"/>
      <c r="I526" s="93"/>
      <c r="J526" s="93"/>
      <c r="K526" s="93"/>
      <c r="L526" s="77"/>
      <c r="M526" s="93"/>
      <c r="N526" s="77"/>
      <c r="O526" s="77"/>
      <c r="P526" s="77"/>
      <c r="Q526" s="72"/>
      <c r="R526" s="93"/>
      <c r="T526" s="77"/>
    </row>
    <row r="527" spans="1:20" s="92" customFormat="1" ht="12.75" customHeight="1" x14ac:dyDescent="0.3">
      <c r="A527" s="72"/>
      <c r="C527" s="93"/>
      <c r="D527" s="93"/>
      <c r="E527" s="93"/>
      <c r="F527" s="93"/>
      <c r="G527" s="93"/>
      <c r="H527" s="93"/>
      <c r="I527" s="93"/>
      <c r="J527" s="93"/>
      <c r="K527" s="93"/>
      <c r="L527" s="77"/>
      <c r="M527" s="93"/>
      <c r="N527" s="77"/>
      <c r="O527" s="77"/>
      <c r="P527" s="77"/>
      <c r="Q527" s="72"/>
      <c r="R527" s="93"/>
      <c r="T527" s="77"/>
    </row>
    <row r="528" spans="1:20" s="92" customFormat="1" ht="12.75" customHeight="1" x14ac:dyDescent="0.3">
      <c r="A528" s="72"/>
      <c r="C528" s="93"/>
      <c r="D528" s="93"/>
      <c r="E528" s="93"/>
      <c r="F528" s="93"/>
      <c r="G528" s="93"/>
      <c r="H528" s="93"/>
      <c r="I528" s="93"/>
      <c r="J528" s="93"/>
      <c r="K528" s="93"/>
      <c r="L528" s="77"/>
      <c r="M528" s="93"/>
      <c r="N528" s="77"/>
      <c r="O528" s="77"/>
      <c r="P528" s="77"/>
      <c r="Q528" s="72"/>
      <c r="R528" s="93"/>
      <c r="T528" s="77"/>
    </row>
    <row r="529" spans="1:20" s="92" customFormat="1" ht="12.75" customHeight="1" x14ac:dyDescent="0.3">
      <c r="A529" s="72"/>
      <c r="C529" s="93"/>
      <c r="D529" s="93"/>
      <c r="E529" s="93"/>
      <c r="F529" s="93"/>
      <c r="G529" s="93"/>
      <c r="H529" s="93"/>
      <c r="I529" s="93"/>
      <c r="J529" s="93"/>
      <c r="K529" s="93"/>
      <c r="L529" s="77"/>
      <c r="M529" s="93"/>
      <c r="N529" s="77"/>
      <c r="O529" s="77"/>
      <c r="P529" s="77"/>
      <c r="Q529" s="72"/>
      <c r="R529" s="93"/>
      <c r="T529" s="77"/>
    </row>
    <row r="530" spans="1:20" s="92" customFormat="1" ht="12.75" customHeight="1" x14ac:dyDescent="0.3">
      <c r="A530" s="72"/>
      <c r="C530" s="93"/>
      <c r="D530" s="93"/>
      <c r="E530" s="93"/>
      <c r="F530" s="93"/>
      <c r="G530" s="93"/>
      <c r="H530" s="93"/>
      <c r="I530" s="93"/>
      <c r="J530" s="93"/>
      <c r="K530" s="93"/>
      <c r="L530" s="77"/>
      <c r="M530" s="93"/>
      <c r="N530" s="77"/>
      <c r="O530" s="77"/>
      <c r="P530" s="77"/>
      <c r="Q530" s="72"/>
      <c r="R530" s="93"/>
      <c r="T530" s="77"/>
    </row>
    <row r="531" spans="1:20" s="92" customFormat="1" ht="12.75" customHeight="1" x14ac:dyDescent="0.3">
      <c r="A531" s="72"/>
      <c r="C531" s="93"/>
      <c r="D531" s="93"/>
      <c r="E531" s="93"/>
      <c r="F531" s="93"/>
      <c r="G531" s="93"/>
      <c r="H531" s="93"/>
      <c r="I531" s="93"/>
      <c r="J531" s="93"/>
      <c r="K531" s="93"/>
      <c r="L531" s="77"/>
      <c r="M531" s="93"/>
      <c r="N531" s="77"/>
      <c r="O531" s="77"/>
      <c r="P531" s="77"/>
      <c r="Q531" s="72"/>
      <c r="R531" s="93"/>
      <c r="T531" s="77"/>
    </row>
    <row r="532" spans="1:20" s="92" customFormat="1" ht="12.75" customHeight="1" x14ac:dyDescent="0.3">
      <c r="A532" s="72"/>
      <c r="C532" s="93"/>
      <c r="D532" s="93"/>
      <c r="E532" s="93"/>
      <c r="F532" s="93"/>
      <c r="G532" s="93"/>
      <c r="H532" s="93"/>
      <c r="I532" s="93"/>
      <c r="J532" s="93"/>
      <c r="K532" s="93"/>
      <c r="L532" s="77"/>
      <c r="M532" s="93"/>
      <c r="N532" s="77"/>
      <c r="O532" s="77"/>
      <c r="P532" s="77"/>
      <c r="Q532" s="72"/>
      <c r="R532" s="93"/>
      <c r="T532" s="77"/>
    </row>
    <row r="533" spans="1:20" s="92" customFormat="1" ht="12.75" customHeight="1" x14ac:dyDescent="0.3">
      <c r="A533" s="72"/>
      <c r="C533" s="93"/>
      <c r="D533" s="93"/>
      <c r="E533" s="93"/>
      <c r="F533" s="93"/>
      <c r="G533" s="93"/>
      <c r="H533" s="93"/>
      <c r="I533" s="93"/>
      <c r="J533" s="93"/>
      <c r="K533" s="93"/>
      <c r="L533" s="77"/>
      <c r="M533" s="93"/>
      <c r="N533" s="77"/>
      <c r="O533" s="77"/>
      <c r="P533" s="77"/>
      <c r="Q533" s="72"/>
      <c r="R533" s="93"/>
      <c r="T533" s="77"/>
    </row>
    <row r="534" spans="1:20" s="92" customFormat="1" ht="12.75" customHeight="1" x14ac:dyDescent="0.3">
      <c r="A534" s="72"/>
      <c r="C534" s="93"/>
      <c r="D534" s="93"/>
      <c r="E534" s="93"/>
      <c r="F534" s="93"/>
      <c r="G534" s="93"/>
      <c r="H534" s="93"/>
      <c r="I534" s="93"/>
      <c r="J534" s="93"/>
      <c r="K534" s="93"/>
      <c r="L534" s="77"/>
      <c r="M534" s="93"/>
      <c r="N534" s="77"/>
      <c r="O534" s="77"/>
      <c r="P534" s="77"/>
      <c r="Q534" s="72"/>
      <c r="R534" s="93"/>
      <c r="T534" s="77"/>
    </row>
    <row r="535" spans="1:20" s="92" customFormat="1" ht="12.75" customHeight="1" x14ac:dyDescent="0.3">
      <c r="A535" s="72"/>
      <c r="C535" s="93"/>
      <c r="D535" s="93"/>
      <c r="E535" s="93"/>
      <c r="F535" s="93"/>
      <c r="G535" s="93"/>
      <c r="H535" s="93"/>
      <c r="I535" s="93"/>
      <c r="J535" s="93"/>
      <c r="K535" s="93"/>
      <c r="L535" s="77"/>
      <c r="M535" s="93"/>
      <c r="N535" s="77"/>
      <c r="O535" s="77"/>
      <c r="P535" s="77"/>
      <c r="Q535" s="72"/>
      <c r="R535" s="93"/>
      <c r="T535" s="77"/>
    </row>
    <row r="536" spans="1:20" s="92" customFormat="1" ht="12.75" customHeight="1" x14ac:dyDescent="0.3">
      <c r="A536" s="72"/>
      <c r="C536" s="93"/>
      <c r="D536" s="93"/>
      <c r="E536" s="93"/>
      <c r="F536" s="93"/>
      <c r="G536" s="93"/>
      <c r="H536" s="93"/>
      <c r="I536" s="93"/>
      <c r="J536" s="93"/>
      <c r="K536" s="93"/>
      <c r="L536" s="77"/>
      <c r="M536" s="93"/>
      <c r="N536" s="77"/>
      <c r="O536" s="77"/>
      <c r="P536" s="77"/>
      <c r="Q536" s="72"/>
      <c r="R536" s="93"/>
      <c r="T536" s="77"/>
    </row>
    <row r="537" spans="1:20" s="92" customFormat="1" ht="12.75" customHeight="1" x14ac:dyDescent="0.3">
      <c r="A537" s="72"/>
      <c r="C537" s="93"/>
      <c r="D537" s="93"/>
      <c r="E537" s="93"/>
      <c r="F537" s="93"/>
      <c r="G537" s="93"/>
      <c r="H537" s="93"/>
      <c r="I537" s="93"/>
      <c r="J537" s="93"/>
      <c r="K537" s="93"/>
      <c r="L537" s="77"/>
      <c r="M537" s="93"/>
      <c r="N537" s="77"/>
      <c r="O537" s="77"/>
      <c r="P537" s="77"/>
      <c r="Q537" s="72"/>
      <c r="R537" s="93"/>
      <c r="T537" s="77"/>
    </row>
    <row r="538" spans="1:20" s="92" customFormat="1" ht="12.75" customHeight="1" x14ac:dyDescent="0.3">
      <c r="A538" s="72"/>
      <c r="C538" s="93"/>
      <c r="D538" s="93"/>
      <c r="E538" s="93"/>
      <c r="F538" s="93"/>
      <c r="G538" s="93"/>
      <c r="H538" s="93"/>
      <c r="I538" s="93"/>
      <c r="J538" s="93"/>
      <c r="K538" s="93"/>
      <c r="L538" s="77"/>
      <c r="M538" s="93"/>
      <c r="N538" s="77"/>
      <c r="O538" s="77"/>
      <c r="P538" s="77"/>
      <c r="Q538" s="72"/>
      <c r="R538" s="93"/>
      <c r="T538" s="77"/>
    </row>
    <row r="539" spans="1:20" s="92" customFormat="1" ht="12.75" customHeight="1" x14ac:dyDescent="0.3">
      <c r="A539" s="72"/>
      <c r="C539" s="93"/>
      <c r="D539" s="93"/>
      <c r="E539" s="93"/>
      <c r="F539" s="93"/>
      <c r="G539" s="93"/>
      <c r="H539" s="93"/>
      <c r="I539" s="93"/>
      <c r="J539" s="93"/>
      <c r="K539" s="93"/>
      <c r="L539" s="77"/>
      <c r="M539" s="93"/>
      <c r="N539" s="77"/>
      <c r="O539" s="77"/>
      <c r="P539" s="77"/>
      <c r="Q539" s="72"/>
      <c r="R539" s="93"/>
      <c r="T539" s="77"/>
    </row>
    <row r="540" spans="1:20" s="92" customFormat="1" ht="12.75" customHeight="1" x14ac:dyDescent="0.3">
      <c r="A540" s="72"/>
      <c r="C540" s="93"/>
      <c r="D540" s="93"/>
      <c r="E540" s="93"/>
      <c r="F540" s="93"/>
      <c r="G540" s="93"/>
      <c r="H540" s="93"/>
      <c r="I540" s="93"/>
      <c r="J540" s="93"/>
      <c r="K540" s="93"/>
      <c r="L540" s="77"/>
      <c r="M540" s="93"/>
      <c r="N540" s="77"/>
      <c r="O540" s="77"/>
      <c r="P540" s="77"/>
      <c r="Q540" s="72"/>
      <c r="R540" s="93"/>
      <c r="T540" s="77"/>
    </row>
    <row r="541" spans="1:20" s="92" customFormat="1" ht="12.75" customHeight="1" x14ac:dyDescent="0.3">
      <c r="A541" s="72"/>
      <c r="C541" s="93"/>
      <c r="D541" s="93"/>
      <c r="E541" s="93"/>
      <c r="F541" s="93"/>
      <c r="G541" s="93"/>
      <c r="H541" s="93"/>
      <c r="I541" s="93"/>
      <c r="J541" s="93"/>
      <c r="K541" s="93"/>
      <c r="L541" s="77"/>
      <c r="M541" s="93"/>
      <c r="N541" s="77"/>
      <c r="O541" s="77"/>
      <c r="P541" s="77"/>
      <c r="Q541" s="72"/>
      <c r="R541" s="93"/>
      <c r="T541" s="77"/>
    </row>
    <row r="542" spans="1:20" s="92" customFormat="1" ht="12.75" customHeight="1" x14ac:dyDescent="0.3">
      <c r="A542" s="72"/>
      <c r="C542" s="93"/>
      <c r="D542" s="93"/>
      <c r="E542" s="93"/>
      <c r="F542" s="93"/>
      <c r="G542" s="93"/>
      <c r="H542" s="93"/>
      <c r="I542" s="93"/>
      <c r="J542" s="93"/>
      <c r="K542" s="93"/>
      <c r="L542" s="77"/>
      <c r="M542" s="93"/>
      <c r="N542" s="77"/>
      <c r="O542" s="77"/>
      <c r="P542" s="77"/>
      <c r="Q542" s="72"/>
      <c r="R542" s="93"/>
      <c r="T542" s="77"/>
    </row>
    <row r="543" spans="1:20" s="92" customFormat="1" ht="12.75" customHeight="1" x14ac:dyDescent="0.3">
      <c r="A543" s="72"/>
      <c r="C543" s="93"/>
      <c r="D543" s="93"/>
      <c r="E543" s="93"/>
      <c r="F543" s="93"/>
      <c r="G543" s="93"/>
      <c r="H543" s="93"/>
      <c r="I543" s="93"/>
      <c r="J543" s="93"/>
      <c r="K543" s="93"/>
      <c r="L543" s="77"/>
      <c r="M543" s="93"/>
      <c r="N543" s="77"/>
      <c r="O543" s="77"/>
      <c r="P543" s="77"/>
      <c r="Q543" s="72"/>
      <c r="R543" s="93"/>
      <c r="T543" s="77"/>
    </row>
    <row r="544" spans="1:20" s="92" customFormat="1" ht="12.75" customHeight="1" x14ac:dyDescent="0.3">
      <c r="A544" s="72"/>
      <c r="C544" s="93"/>
      <c r="D544" s="93"/>
      <c r="E544" s="93"/>
      <c r="F544" s="93"/>
      <c r="G544" s="93"/>
      <c r="H544" s="93"/>
      <c r="I544" s="93"/>
      <c r="J544" s="93"/>
      <c r="K544" s="93"/>
      <c r="L544" s="77"/>
      <c r="M544" s="93"/>
      <c r="N544" s="77"/>
      <c r="O544" s="77"/>
      <c r="P544" s="77"/>
      <c r="Q544" s="72"/>
      <c r="R544" s="93"/>
      <c r="T544" s="77"/>
    </row>
    <row r="545" spans="1:20" s="92" customFormat="1" ht="12.75" customHeight="1" x14ac:dyDescent="0.3">
      <c r="A545" s="72"/>
      <c r="C545" s="93"/>
      <c r="D545" s="93"/>
      <c r="E545" s="93"/>
      <c r="F545" s="93"/>
      <c r="G545" s="93"/>
      <c r="H545" s="93"/>
      <c r="I545" s="93"/>
      <c r="J545" s="93"/>
      <c r="K545" s="93"/>
      <c r="L545" s="77"/>
      <c r="M545" s="93"/>
      <c r="N545" s="77"/>
      <c r="O545" s="77"/>
      <c r="P545" s="77"/>
      <c r="Q545" s="72"/>
      <c r="R545" s="93"/>
      <c r="T545" s="77"/>
    </row>
    <row r="546" spans="1:20" s="92" customFormat="1" ht="12.75" customHeight="1" x14ac:dyDescent="0.3">
      <c r="A546" s="72"/>
      <c r="C546" s="93"/>
      <c r="D546" s="93"/>
      <c r="E546" s="93"/>
      <c r="F546" s="93"/>
      <c r="G546" s="93"/>
      <c r="H546" s="93"/>
      <c r="I546" s="93"/>
      <c r="J546" s="93"/>
      <c r="K546" s="93"/>
      <c r="L546" s="77"/>
      <c r="M546" s="93"/>
      <c r="N546" s="77"/>
      <c r="O546" s="77"/>
      <c r="P546" s="77"/>
      <c r="Q546" s="72"/>
      <c r="R546" s="93"/>
      <c r="T546" s="77"/>
    </row>
    <row r="547" spans="1:20" s="92" customFormat="1" ht="12.75" customHeight="1" x14ac:dyDescent="0.3">
      <c r="A547" s="72"/>
      <c r="C547" s="93"/>
      <c r="D547" s="93"/>
      <c r="E547" s="93"/>
      <c r="F547" s="93"/>
      <c r="G547" s="93"/>
      <c r="H547" s="93"/>
      <c r="I547" s="93"/>
      <c r="J547" s="93"/>
      <c r="K547" s="93"/>
      <c r="L547" s="77"/>
      <c r="M547" s="93"/>
      <c r="N547" s="77"/>
      <c r="O547" s="77"/>
      <c r="P547" s="77"/>
      <c r="Q547" s="72"/>
      <c r="R547" s="93"/>
      <c r="T547" s="77"/>
    </row>
    <row r="548" spans="1:20" s="92" customFormat="1" ht="12.75" customHeight="1" x14ac:dyDescent="0.3">
      <c r="A548" s="72"/>
      <c r="C548" s="93"/>
      <c r="D548" s="93"/>
      <c r="E548" s="93"/>
      <c r="F548" s="93"/>
      <c r="G548" s="93"/>
      <c r="H548" s="93"/>
      <c r="I548" s="93"/>
      <c r="J548" s="93"/>
      <c r="K548" s="93"/>
      <c r="L548" s="77"/>
      <c r="M548" s="93"/>
      <c r="N548" s="77"/>
      <c r="O548" s="77"/>
      <c r="P548" s="77"/>
      <c r="Q548" s="72"/>
      <c r="R548" s="93"/>
      <c r="T548" s="77"/>
    </row>
    <row r="549" spans="1:20" s="92" customFormat="1" ht="12.75" customHeight="1" x14ac:dyDescent="0.3">
      <c r="A549" s="72"/>
      <c r="C549" s="93"/>
      <c r="D549" s="93"/>
      <c r="E549" s="93"/>
      <c r="F549" s="93"/>
      <c r="G549" s="93"/>
      <c r="H549" s="93"/>
      <c r="I549" s="93"/>
      <c r="J549" s="93"/>
      <c r="K549" s="93"/>
      <c r="L549" s="77"/>
      <c r="M549" s="93"/>
      <c r="N549" s="77"/>
      <c r="O549" s="77"/>
      <c r="P549" s="77"/>
      <c r="Q549" s="72"/>
      <c r="R549" s="93"/>
      <c r="T549" s="77"/>
    </row>
    <row r="550" spans="1:20" s="92" customFormat="1" ht="12.75" customHeight="1" x14ac:dyDescent="0.3">
      <c r="A550" s="72"/>
      <c r="C550" s="93"/>
      <c r="D550" s="93"/>
      <c r="E550" s="93"/>
      <c r="F550" s="93"/>
      <c r="G550" s="93"/>
      <c r="H550" s="93"/>
      <c r="I550" s="93"/>
      <c r="J550" s="93"/>
      <c r="K550" s="93"/>
      <c r="L550" s="77"/>
      <c r="M550" s="93"/>
      <c r="N550" s="77"/>
      <c r="O550" s="77"/>
      <c r="P550" s="77"/>
      <c r="Q550" s="72"/>
      <c r="R550" s="93"/>
      <c r="T550" s="77"/>
    </row>
    <row r="551" spans="1:20" s="92" customFormat="1" ht="12.75" customHeight="1" x14ac:dyDescent="0.3">
      <c r="A551" s="72"/>
      <c r="C551" s="93"/>
      <c r="D551" s="93"/>
      <c r="E551" s="93"/>
      <c r="F551" s="93"/>
      <c r="G551" s="93"/>
      <c r="H551" s="93"/>
      <c r="I551" s="93"/>
      <c r="J551" s="93"/>
      <c r="K551" s="93"/>
      <c r="L551" s="77"/>
      <c r="M551" s="93"/>
      <c r="N551" s="77"/>
      <c r="O551" s="77"/>
      <c r="P551" s="77"/>
      <c r="Q551" s="72"/>
      <c r="R551" s="93"/>
      <c r="T551" s="77"/>
    </row>
    <row r="552" spans="1:20" s="92" customFormat="1" ht="12.75" customHeight="1" x14ac:dyDescent="0.3">
      <c r="A552" s="72"/>
      <c r="C552" s="93"/>
      <c r="D552" s="93"/>
      <c r="E552" s="93"/>
      <c r="F552" s="93"/>
      <c r="G552" s="93"/>
      <c r="H552" s="93"/>
      <c r="I552" s="93"/>
      <c r="J552" s="93"/>
      <c r="K552" s="93"/>
      <c r="L552" s="77"/>
      <c r="M552" s="93"/>
      <c r="N552" s="77"/>
      <c r="O552" s="77"/>
      <c r="P552" s="77"/>
      <c r="Q552" s="72"/>
      <c r="R552" s="93"/>
      <c r="T552" s="77"/>
    </row>
    <row r="553" spans="1:20" s="92" customFormat="1" ht="12.75" customHeight="1" x14ac:dyDescent="0.3">
      <c r="A553" s="72"/>
      <c r="C553" s="93"/>
      <c r="D553" s="93"/>
      <c r="E553" s="93"/>
      <c r="F553" s="93"/>
      <c r="G553" s="93"/>
      <c r="H553" s="93"/>
      <c r="I553" s="93"/>
      <c r="J553" s="93"/>
      <c r="K553" s="93"/>
      <c r="L553" s="77"/>
      <c r="M553" s="93"/>
      <c r="N553" s="77"/>
      <c r="O553" s="77"/>
      <c r="P553" s="77"/>
      <c r="Q553" s="72"/>
      <c r="R553" s="93"/>
      <c r="T553" s="77"/>
    </row>
    <row r="554" spans="1:20" s="92" customFormat="1" ht="12.75" customHeight="1" x14ac:dyDescent="0.3">
      <c r="A554" s="72"/>
      <c r="C554" s="93"/>
      <c r="D554" s="93"/>
      <c r="E554" s="93"/>
      <c r="F554" s="93"/>
      <c r="G554" s="93"/>
      <c r="H554" s="93"/>
      <c r="I554" s="93"/>
      <c r="J554" s="93"/>
      <c r="K554" s="93"/>
      <c r="L554" s="77"/>
      <c r="M554" s="93"/>
      <c r="N554" s="77"/>
      <c r="O554" s="77"/>
      <c r="P554" s="77"/>
      <c r="Q554" s="72"/>
      <c r="R554" s="93"/>
      <c r="T554" s="77"/>
    </row>
    <row r="555" spans="1:20" s="92" customFormat="1" ht="12.75" customHeight="1" x14ac:dyDescent="0.3">
      <c r="A555" s="72"/>
      <c r="C555" s="93"/>
      <c r="D555" s="93"/>
      <c r="E555" s="93"/>
      <c r="F555" s="93"/>
      <c r="G555" s="93"/>
      <c r="H555" s="93"/>
      <c r="I555" s="93"/>
      <c r="J555" s="93"/>
      <c r="K555" s="93"/>
      <c r="L555" s="77"/>
      <c r="M555" s="93"/>
      <c r="N555" s="77"/>
      <c r="O555" s="77"/>
      <c r="P555" s="77"/>
      <c r="Q555" s="72"/>
      <c r="R555" s="93"/>
      <c r="T555" s="77"/>
    </row>
    <row r="556" spans="1:20" s="92" customFormat="1" ht="12.75" customHeight="1" x14ac:dyDescent="0.3">
      <c r="A556" s="72"/>
      <c r="C556" s="93"/>
      <c r="D556" s="93"/>
      <c r="E556" s="93"/>
      <c r="F556" s="93"/>
      <c r="G556" s="93"/>
      <c r="H556" s="93"/>
      <c r="I556" s="93"/>
      <c r="J556" s="93"/>
      <c r="K556" s="93"/>
      <c r="L556" s="77"/>
      <c r="M556" s="93"/>
      <c r="N556" s="77"/>
      <c r="O556" s="77"/>
      <c r="P556" s="77"/>
      <c r="Q556" s="72"/>
      <c r="R556" s="93"/>
      <c r="T556" s="77"/>
    </row>
    <row r="557" spans="1:20" s="92" customFormat="1" ht="12.75" customHeight="1" x14ac:dyDescent="0.3">
      <c r="A557" s="72"/>
      <c r="C557" s="93"/>
      <c r="D557" s="93"/>
      <c r="E557" s="93"/>
      <c r="F557" s="93"/>
      <c r="G557" s="93"/>
      <c r="H557" s="93"/>
      <c r="I557" s="93"/>
      <c r="J557" s="93"/>
      <c r="K557" s="93"/>
      <c r="L557" s="77"/>
      <c r="M557" s="93"/>
      <c r="N557" s="77"/>
      <c r="O557" s="77"/>
      <c r="P557" s="77"/>
      <c r="Q557" s="72"/>
      <c r="R557" s="93"/>
      <c r="T557" s="77"/>
    </row>
    <row r="558" spans="1:20" s="92" customFormat="1" ht="12.75" customHeight="1" x14ac:dyDescent="0.3">
      <c r="A558" s="72"/>
      <c r="C558" s="93"/>
      <c r="D558" s="93"/>
      <c r="E558" s="93"/>
      <c r="F558" s="93"/>
      <c r="G558" s="93"/>
      <c r="H558" s="93"/>
      <c r="I558" s="93"/>
      <c r="J558" s="93"/>
      <c r="K558" s="93"/>
      <c r="L558" s="77"/>
      <c r="M558" s="93"/>
      <c r="N558" s="77"/>
      <c r="O558" s="77"/>
      <c r="P558" s="77"/>
      <c r="Q558" s="72"/>
      <c r="R558" s="93"/>
      <c r="T558" s="77"/>
    </row>
    <row r="559" spans="1:20" s="92" customFormat="1" ht="12.75" customHeight="1" x14ac:dyDescent="0.3">
      <c r="A559" s="72"/>
      <c r="C559" s="93"/>
      <c r="D559" s="93"/>
      <c r="E559" s="93"/>
      <c r="F559" s="93"/>
      <c r="G559" s="93"/>
      <c r="H559" s="93"/>
      <c r="I559" s="93"/>
      <c r="J559" s="93"/>
      <c r="K559" s="93"/>
      <c r="L559" s="77"/>
      <c r="M559" s="93"/>
      <c r="N559" s="77"/>
      <c r="O559" s="77"/>
      <c r="P559" s="77"/>
      <c r="Q559" s="72"/>
      <c r="R559" s="93"/>
      <c r="T559" s="77"/>
    </row>
    <row r="560" spans="1:20" s="92" customFormat="1" ht="12.75" customHeight="1" x14ac:dyDescent="0.3">
      <c r="A560" s="72"/>
      <c r="C560" s="93"/>
      <c r="D560" s="93"/>
      <c r="E560" s="93"/>
      <c r="F560" s="93"/>
      <c r="G560" s="93"/>
      <c r="H560" s="93"/>
      <c r="I560" s="93"/>
      <c r="J560" s="93"/>
      <c r="K560" s="93"/>
      <c r="L560" s="77"/>
      <c r="M560" s="93"/>
      <c r="N560" s="77"/>
      <c r="O560" s="77"/>
      <c r="P560" s="77"/>
      <c r="Q560" s="72"/>
      <c r="R560" s="93"/>
      <c r="T560" s="77"/>
    </row>
    <row r="561" spans="1:20" s="92" customFormat="1" ht="12.75" customHeight="1" x14ac:dyDescent="0.3">
      <c r="A561" s="72"/>
      <c r="C561" s="93"/>
      <c r="D561" s="93"/>
      <c r="E561" s="93"/>
      <c r="F561" s="93"/>
      <c r="G561" s="93"/>
      <c r="H561" s="93"/>
      <c r="I561" s="93"/>
      <c r="J561" s="93"/>
      <c r="K561" s="93"/>
      <c r="L561" s="77"/>
      <c r="M561" s="93"/>
      <c r="N561" s="77"/>
      <c r="O561" s="77"/>
      <c r="P561" s="77"/>
      <c r="Q561" s="72"/>
      <c r="R561" s="93"/>
      <c r="T561" s="77"/>
    </row>
    <row r="562" spans="1:20" s="92" customFormat="1" ht="12.75" customHeight="1" x14ac:dyDescent="0.3">
      <c r="A562" s="72"/>
      <c r="C562" s="93"/>
      <c r="D562" s="93"/>
      <c r="E562" s="93"/>
      <c r="F562" s="93"/>
      <c r="G562" s="93"/>
      <c r="H562" s="93"/>
      <c r="I562" s="93"/>
      <c r="J562" s="93"/>
      <c r="K562" s="93"/>
      <c r="L562" s="77"/>
      <c r="M562" s="93"/>
      <c r="N562" s="77"/>
      <c r="O562" s="77"/>
      <c r="P562" s="77"/>
      <c r="Q562" s="72"/>
      <c r="R562" s="93"/>
      <c r="T562" s="77"/>
    </row>
    <row r="563" spans="1:20" s="92" customFormat="1" ht="12.75" customHeight="1" x14ac:dyDescent="0.3">
      <c r="A563" s="72"/>
      <c r="C563" s="93"/>
      <c r="D563" s="93"/>
      <c r="E563" s="93"/>
      <c r="F563" s="93"/>
      <c r="G563" s="93"/>
      <c r="H563" s="93"/>
      <c r="I563" s="93"/>
      <c r="J563" s="93"/>
      <c r="K563" s="93"/>
      <c r="L563" s="77"/>
      <c r="M563" s="93"/>
      <c r="N563" s="77"/>
      <c r="O563" s="77"/>
      <c r="P563" s="77"/>
      <c r="Q563" s="72"/>
      <c r="R563" s="93"/>
      <c r="T563" s="77"/>
    </row>
    <row r="564" spans="1:20" s="92" customFormat="1" ht="12.75" customHeight="1" x14ac:dyDescent="0.3">
      <c r="A564" s="72"/>
      <c r="C564" s="93"/>
      <c r="D564" s="93"/>
      <c r="E564" s="93"/>
      <c r="F564" s="93"/>
      <c r="G564" s="93"/>
      <c r="H564" s="93"/>
      <c r="I564" s="93"/>
      <c r="J564" s="93"/>
      <c r="K564" s="93"/>
      <c r="L564" s="77"/>
      <c r="M564" s="93"/>
      <c r="N564" s="77"/>
      <c r="O564" s="77"/>
      <c r="P564" s="77"/>
      <c r="Q564" s="72"/>
      <c r="R564" s="93"/>
      <c r="T564" s="77"/>
    </row>
    <row r="565" spans="1:20" s="92" customFormat="1" ht="12.75" customHeight="1" x14ac:dyDescent="0.3">
      <c r="A565" s="72"/>
      <c r="C565" s="93"/>
      <c r="D565" s="93"/>
      <c r="E565" s="93"/>
      <c r="F565" s="93"/>
      <c r="G565" s="93"/>
      <c r="H565" s="93"/>
      <c r="I565" s="93"/>
      <c r="J565" s="93"/>
      <c r="K565" s="93"/>
      <c r="L565" s="77"/>
      <c r="M565" s="93"/>
      <c r="N565" s="77"/>
      <c r="O565" s="77"/>
      <c r="P565" s="77"/>
      <c r="Q565" s="72"/>
      <c r="R565" s="93"/>
      <c r="T565" s="77"/>
    </row>
    <row r="566" spans="1:20" s="92" customFormat="1" ht="12.75" customHeight="1" x14ac:dyDescent="0.3">
      <c r="A566" s="72"/>
      <c r="C566" s="93"/>
      <c r="D566" s="93"/>
      <c r="E566" s="93"/>
      <c r="F566" s="93"/>
      <c r="G566" s="93"/>
      <c r="H566" s="93"/>
      <c r="I566" s="93"/>
      <c r="J566" s="93"/>
      <c r="K566" s="93"/>
      <c r="L566" s="77"/>
      <c r="M566" s="93"/>
      <c r="N566" s="77"/>
      <c r="O566" s="77"/>
      <c r="P566" s="77"/>
      <c r="Q566" s="72"/>
      <c r="R566" s="93"/>
      <c r="T566" s="77"/>
    </row>
    <row r="567" spans="1:20" s="92" customFormat="1" ht="12.75" customHeight="1" x14ac:dyDescent="0.3">
      <c r="A567" s="72"/>
      <c r="C567" s="93"/>
      <c r="D567" s="93"/>
      <c r="E567" s="93"/>
      <c r="F567" s="93"/>
      <c r="G567" s="93"/>
      <c r="H567" s="93"/>
      <c r="I567" s="93"/>
      <c r="J567" s="93"/>
      <c r="K567" s="93"/>
      <c r="L567" s="77"/>
      <c r="M567" s="93"/>
      <c r="N567" s="77"/>
      <c r="O567" s="77"/>
      <c r="P567" s="77"/>
      <c r="Q567" s="72"/>
      <c r="R567" s="93"/>
      <c r="T567" s="77"/>
    </row>
    <row r="568" spans="1:20" s="92" customFormat="1" ht="12.75" customHeight="1" x14ac:dyDescent="0.3">
      <c r="A568" s="72"/>
      <c r="C568" s="93"/>
      <c r="D568" s="93"/>
      <c r="E568" s="93"/>
      <c r="F568" s="93"/>
      <c r="G568" s="93"/>
      <c r="H568" s="93"/>
      <c r="I568" s="93"/>
      <c r="J568" s="93"/>
      <c r="K568" s="93"/>
      <c r="L568" s="77"/>
      <c r="M568" s="93"/>
      <c r="N568" s="77"/>
      <c r="O568" s="77"/>
      <c r="P568" s="77"/>
      <c r="Q568" s="72"/>
      <c r="R568" s="93"/>
      <c r="T568" s="77"/>
    </row>
    <row r="569" spans="1:20" s="92" customFormat="1" ht="12.75" customHeight="1" x14ac:dyDescent="0.3">
      <c r="A569" s="72"/>
      <c r="C569" s="93"/>
      <c r="D569" s="93"/>
      <c r="E569" s="93"/>
      <c r="F569" s="93"/>
      <c r="G569" s="93"/>
      <c r="H569" s="93"/>
      <c r="I569" s="93"/>
      <c r="J569" s="93"/>
      <c r="K569" s="93"/>
      <c r="L569" s="77"/>
      <c r="M569" s="93"/>
      <c r="N569" s="77"/>
      <c r="O569" s="77"/>
      <c r="P569" s="77"/>
      <c r="Q569" s="72"/>
      <c r="R569" s="93"/>
      <c r="T569" s="77"/>
    </row>
    <row r="570" spans="1:20" s="92" customFormat="1" ht="12.75" customHeight="1" x14ac:dyDescent="0.3">
      <c r="A570" s="72"/>
      <c r="C570" s="93"/>
      <c r="D570" s="93"/>
      <c r="E570" s="93"/>
      <c r="F570" s="93"/>
      <c r="G570" s="93"/>
      <c r="H570" s="93"/>
      <c r="I570" s="93"/>
      <c r="J570" s="93"/>
      <c r="K570" s="93"/>
      <c r="L570" s="77"/>
      <c r="M570" s="93"/>
      <c r="N570" s="77"/>
      <c r="O570" s="77"/>
      <c r="P570" s="77"/>
      <c r="Q570" s="72"/>
      <c r="R570" s="93"/>
      <c r="T570" s="77"/>
    </row>
    <row r="571" spans="1:20" s="92" customFormat="1" ht="12.75" customHeight="1" x14ac:dyDescent="0.3">
      <c r="A571" s="72"/>
      <c r="C571" s="93"/>
      <c r="D571" s="93"/>
      <c r="E571" s="93"/>
      <c r="F571" s="93"/>
      <c r="G571" s="93"/>
      <c r="H571" s="93"/>
      <c r="I571" s="93"/>
      <c r="J571" s="93"/>
      <c r="K571" s="93"/>
      <c r="L571" s="77"/>
      <c r="M571" s="93"/>
      <c r="N571" s="77"/>
      <c r="O571" s="77"/>
      <c r="P571" s="77"/>
      <c r="Q571" s="72"/>
      <c r="R571" s="93"/>
      <c r="T571" s="77"/>
    </row>
    <row r="572" spans="1:20" s="92" customFormat="1" ht="12.75" customHeight="1" x14ac:dyDescent="0.3">
      <c r="A572" s="72"/>
      <c r="C572" s="93"/>
      <c r="D572" s="93"/>
      <c r="E572" s="93"/>
      <c r="F572" s="93"/>
      <c r="G572" s="93"/>
      <c r="H572" s="93"/>
      <c r="I572" s="93"/>
      <c r="J572" s="93"/>
      <c r="K572" s="93"/>
      <c r="L572" s="77"/>
      <c r="M572" s="93"/>
      <c r="N572" s="77"/>
      <c r="O572" s="77"/>
      <c r="P572" s="77"/>
      <c r="Q572" s="72"/>
      <c r="R572" s="93"/>
      <c r="T572" s="77"/>
    </row>
    <row r="573" spans="1:20" s="92" customFormat="1" ht="12.75" customHeight="1" x14ac:dyDescent="0.3">
      <c r="A573" s="72"/>
      <c r="C573" s="93"/>
      <c r="D573" s="93"/>
      <c r="E573" s="93"/>
      <c r="F573" s="93"/>
      <c r="G573" s="93"/>
      <c r="H573" s="93"/>
      <c r="I573" s="93"/>
      <c r="J573" s="93"/>
      <c r="K573" s="93"/>
      <c r="L573" s="77"/>
      <c r="M573" s="93"/>
      <c r="N573" s="77"/>
      <c r="O573" s="77"/>
      <c r="P573" s="77"/>
      <c r="Q573" s="72"/>
      <c r="R573" s="93"/>
      <c r="T573" s="77"/>
    </row>
    <row r="574" spans="1:20" s="92" customFormat="1" ht="12.75" customHeight="1" x14ac:dyDescent="0.3">
      <c r="A574" s="72"/>
      <c r="C574" s="93"/>
      <c r="D574" s="93"/>
      <c r="E574" s="93"/>
      <c r="F574" s="93"/>
      <c r="G574" s="93"/>
      <c r="H574" s="93"/>
      <c r="I574" s="93"/>
      <c r="J574" s="93"/>
      <c r="K574" s="93"/>
      <c r="L574" s="77"/>
      <c r="M574" s="93"/>
      <c r="N574" s="77"/>
      <c r="O574" s="77"/>
      <c r="P574" s="77"/>
      <c r="Q574" s="72"/>
      <c r="R574" s="93"/>
      <c r="T574" s="77"/>
    </row>
    <row r="575" spans="1:20" s="92" customFormat="1" ht="12.75" customHeight="1" x14ac:dyDescent="0.3">
      <c r="A575" s="72"/>
      <c r="C575" s="93"/>
      <c r="D575" s="93"/>
      <c r="E575" s="93"/>
      <c r="F575" s="93"/>
      <c r="G575" s="93"/>
      <c r="H575" s="93"/>
      <c r="I575" s="93"/>
      <c r="J575" s="93"/>
      <c r="K575" s="93"/>
      <c r="L575" s="77"/>
      <c r="M575" s="93"/>
      <c r="N575" s="77"/>
      <c r="O575" s="77"/>
      <c r="P575" s="77"/>
      <c r="Q575" s="72"/>
      <c r="R575" s="93"/>
      <c r="T575" s="77"/>
    </row>
    <row r="576" spans="1:20" s="92" customFormat="1" ht="12.75" customHeight="1" x14ac:dyDescent="0.3">
      <c r="A576" s="72"/>
      <c r="C576" s="93"/>
      <c r="D576" s="93"/>
      <c r="E576" s="93"/>
      <c r="F576" s="93"/>
      <c r="G576" s="93"/>
      <c r="H576" s="93"/>
      <c r="I576" s="93"/>
      <c r="J576" s="93"/>
      <c r="K576" s="93"/>
      <c r="L576" s="77"/>
      <c r="M576" s="93"/>
      <c r="N576" s="77"/>
      <c r="O576" s="77"/>
      <c r="P576" s="77"/>
      <c r="Q576" s="72"/>
      <c r="R576" s="93"/>
      <c r="T576" s="77"/>
    </row>
    <row r="577" spans="1:20" s="92" customFormat="1" ht="12.75" customHeight="1" x14ac:dyDescent="0.3">
      <c r="A577" s="72"/>
      <c r="C577" s="93"/>
      <c r="D577" s="93"/>
      <c r="E577" s="93"/>
      <c r="F577" s="93"/>
      <c r="G577" s="93"/>
      <c r="H577" s="93"/>
      <c r="I577" s="93"/>
      <c r="J577" s="93"/>
      <c r="K577" s="93"/>
      <c r="L577" s="77"/>
      <c r="M577" s="93"/>
      <c r="N577" s="77"/>
      <c r="O577" s="77"/>
      <c r="P577" s="77"/>
      <c r="Q577" s="72"/>
      <c r="R577" s="93"/>
      <c r="T577" s="77"/>
    </row>
    <row r="578" spans="1:20" s="92" customFormat="1" ht="12.75" customHeight="1" x14ac:dyDescent="0.3">
      <c r="A578" s="72"/>
      <c r="C578" s="93"/>
      <c r="D578" s="93"/>
      <c r="E578" s="93"/>
      <c r="F578" s="93"/>
      <c r="G578" s="93"/>
      <c r="H578" s="93"/>
      <c r="I578" s="93"/>
      <c r="J578" s="93"/>
      <c r="K578" s="93"/>
      <c r="L578" s="77"/>
      <c r="M578" s="93"/>
      <c r="N578" s="77"/>
      <c r="O578" s="77"/>
      <c r="P578" s="77"/>
      <c r="Q578" s="72"/>
      <c r="R578" s="93"/>
      <c r="T578" s="77"/>
    </row>
    <row r="579" spans="1:20" s="92" customFormat="1" ht="12.75" customHeight="1" x14ac:dyDescent="0.3">
      <c r="A579" s="72"/>
      <c r="C579" s="93"/>
      <c r="D579" s="93"/>
      <c r="E579" s="93"/>
      <c r="F579" s="93"/>
      <c r="G579" s="93"/>
      <c r="H579" s="93"/>
      <c r="I579" s="93"/>
      <c r="J579" s="93"/>
      <c r="K579" s="93"/>
      <c r="L579" s="77"/>
      <c r="M579" s="93"/>
      <c r="N579" s="77"/>
      <c r="O579" s="77"/>
      <c r="P579" s="77"/>
      <c r="Q579" s="72"/>
      <c r="R579" s="93"/>
      <c r="T579" s="77"/>
    </row>
    <row r="580" spans="1:20" s="92" customFormat="1" ht="12.75" customHeight="1" x14ac:dyDescent="0.3">
      <c r="A580" s="72"/>
      <c r="C580" s="93"/>
      <c r="D580" s="93"/>
      <c r="E580" s="93"/>
      <c r="F580" s="93"/>
      <c r="G580" s="93"/>
      <c r="H580" s="93"/>
      <c r="I580" s="93"/>
      <c r="J580" s="93"/>
      <c r="K580" s="93"/>
      <c r="L580" s="77"/>
      <c r="M580" s="93"/>
      <c r="N580" s="77"/>
      <c r="O580" s="77"/>
      <c r="P580" s="77"/>
      <c r="Q580" s="72"/>
      <c r="R580" s="93"/>
      <c r="T580" s="77"/>
    </row>
    <row r="581" spans="1:20" s="92" customFormat="1" ht="12.75" customHeight="1" x14ac:dyDescent="0.3">
      <c r="A581" s="72"/>
      <c r="C581" s="93"/>
      <c r="D581" s="93"/>
      <c r="E581" s="93"/>
      <c r="F581" s="93"/>
      <c r="G581" s="93"/>
      <c r="H581" s="93"/>
      <c r="I581" s="93"/>
      <c r="J581" s="93"/>
      <c r="K581" s="93"/>
      <c r="L581" s="77"/>
      <c r="M581" s="93"/>
      <c r="N581" s="77"/>
      <c r="O581" s="77"/>
      <c r="P581" s="77"/>
      <c r="Q581" s="72"/>
      <c r="R581" s="93"/>
      <c r="T581" s="77"/>
    </row>
    <row r="582" spans="1:20" s="92" customFormat="1" ht="12.75" customHeight="1" x14ac:dyDescent="0.3">
      <c r="A582" s="72"/>
      <c r="C582" s="93"/>
      <c r="D582" s="93"/>
      <c r="E582" s="93"/>
      <c r="F582" s="93"/>
      <c r="G582" s="93"/>
      <c r="H582" s="93"/>
      <c r="I582" s="93"/>
      <c r="J582" s="93"/>
      <c r="K582" s="93"/>
      <c r="L582" s="77"/>
      <c r="M582" s="93"/>
      <c r="N582" s="77"/>
      <c r="O582" s="77"/>
      <c r="P582" s="77"/>
      <c r="Q582" s="72"/>
      <c r="R582" s="93"/>
      <c r="T582" s="77"/>
    </row>
    <row r="583" spans="1:20" s="92" customFormat="1" ht="12.75" customHeight="1" x14ac:dyDescent="0.3">
      <c r="A583" s="72"/>
      <c r="C583" s="93"/>
      <c r="D583" s="93"/>
      <c r="E583" s="93"/>
      <c r="F583" s="93"/>
      <c r="G583" s="93"/>
      <c r="H583" s="93"/>
      <c r="I583" s="93"/>
      <c r="J583" s="93"/>
      <c r="K583" s="93"/>
      <c r="L583" s="77"/>
      <c r="M583" s="93"/>
      <c r="N583" s="77"/>
      <c r="O583" s="77"/>
      <c r="P583" s="77"/>
      <c r="Q583" s="72"/>
      <c r="R583" s="93"/>
      <c r="T583" s="77"/>
    </row>
    <row r="584" spans="1:20" s="92" customFormat="1" ht="12.75" customHeight="1" x14ac:dyDescent="0.3">
      <c r="A584" s="72"/>
      <c r="C584" s="93"/>
      <c r="D584" s="93"/>
      <c r="E584" s="93"/>
      <c r="F584" s="93"/>
      <c r="G584" s="93"/>
      <c r="H584" s="93"/>
      <c r="I584" s="93"/>
      <c r="J584" s="93"/>
      <c r="K584" s="93"/>
      <c r="L584" s="77"/>
      <c r="M584" s="93"/>
      <c r="N584" s="77"/>
      <c r="O584" s="77"/>
      <c r="P584" s="77"/>
      <c r="Q584" s="72"/>
      <c r="R584" s="93"/>
      <c r="T584" s="77"/>
    </row>
    <row r="585" spans="1:20" s="92" customFormat="1" ht="12.75" customHeight="1" x14ac:dyDescent="0.3">
      <c r="A585" s="72"/>
      <c r="C585" s="93"/>
      <c r="D585" s="93"/>
      <c r="E585" s="93"/>
      <c r="F585" s="93"/>
      <c r="G585" s="93"/>
      <c r="H585" s="93"/>
      <c r="I585" s="93"/>
      <c r="J585" s="93"/>
      <c r="K585" s="93"/>
      <c r="L585" s="77"/>
      <c r="M585" s="93"/>
      <c r="N585" s="77"/>
      <c r="O585" s="77"/>
      <c r="P585" s="77"/>
      <c r="Q585" s="72"/>
      <c r="R585" s="93"/>
      <c r="T585" s="77"/>
    </row>
    <row r="586" spans="1:20" s="92" customFormat="1" ht="12.75" customHeight="1" x14ac:dyDescent="0.3">
      <c r="A586" s="72"/>
      <c r="C586" s="93"/>
      <c r="D586" s="93"/>
      <c r="E586" s="93"/>
      <c r="F586" s="93"/>
      <c r="G586" s="93"/>
      <c r="H586" s="93"/>
      <c r="I586" s="93"/>
      <c r="J586" s="93"/>
      <c r="K586" s="93"/>
      <c r="L586" s="77"/>
      <c r="M586" s="93"/>
      <c r="N586" s="77"/>
      <c r="O586" s="77"/>
      <c r="P586" s="77"/>
      <c r="Q586" s="72"/>
      <c r="R586" s="93"/>
      <c r="T586" s="77"/>
    </row>
    <row r="587" spans="1:20" s="92" customFormat="1" ht="12.75" customHeight="1" x14ac:dyDescent="0.3">
      <c r="A587" s="72"/>
      <c r="C587" s="93"/>
      <c r="D587" s="93"/>
      <c r="E587" s="93"/>
      <c r="F587" s="93"/>
      <c r="G587" s="93"/>
      <c r="H587" s="93"/>
      <c r="I587" s="93"/>
      <c r="J587" s="93"/>
      <c r="K587" s="93"/>
      <c r="L587" s="77"/>
      <c r="M587" s="93"/>
      <c r="N587" s="77"/>
      <c r="O587" s="77"/>
      <c r="P587" s="77"/>
      <c r="Q587" s="72"/>
      <c r="R587" s="93"/>
      <c r="T587" s="77"/>
    </row>
    <row r="588" spans="1:20" s="92" customFormat="1" ht="12.75" customHeight="1" x14ac:dyDescent="0.3">
      <c r="A588" s="72"/>
      <c r="C588" s="93"/>
      <c r="D588" s="93"/>
      <c r="E588" s="93"/>
      <c r="F588" s="93"/>
      <c r="G588" s="93"/>
      <c r="H588" s="93"/>
      <c r="I588" s="93"/>
      <c r="J588" s="93"/>
      <c r="K588" s="93"/>
      <c r="L588" s="77"/>
      <c r="M588" s="93"/>
      <c r="N588" s="77"/>
      <c r="O588" s="77"/>
      <c r="P588" s="77"/>
      <c r="Q588" s="72"/>
      <c r="R588" s="93"/>
      <c r="T588" s="77"/>
    </row>
    <row r="589" spans="1:20" s="92" customFormat="1" ht="12.75" customHeight="1" x14ac:dyDescent="0.3">
      <c r="A589" s="72"/>
      <c r="C589" s="93"/>
      <c r="D589" s="93"/>
      <c r="E589" s="93"/>
      <c r="F589" s="93"/>
      <c r="G589" s="93"/>
      <c r="H589" s="93"/>
      <c r="I589" s="93"/>
      <c r="J589" s="93"/>
      <c r="K589" s="93"/>
      <c r="L589" s="77"/>
      <c r="M589" s="93"/>
      <c r="N589" s="77"/>
      <c r="O589" s="77"/>
      <c r="P589" s="77"/>
      <c r="Q589" s="72"/>
      <c r="R589" s="93"/>
      <c r="T589" s="77"/>
    </row>
    <row r="590" spans="1:20" s="92" customFormat="1" ht="12.75" customHeight="1" x14ac:dyDescent="0.3">
      <c r="A590" s="72"/>
      <c r="C590" s="93"/>
      <c r="D590" s="93"/>
      <c r="E590" s="93"/>
      <c r="F590" s="93"/>
      <c r="G590" s="93"/>
      <c r="H590" s="93"/>
      <c r="I590" s="93"/>
      <c r="J590" s="93"/>
      <c r="K590" s="93"/>
      <c r="L590" s="77"/>
      <c r="M590" s="93"/>
      <c r="N590" s="77"/>
      <c r="O590" s="77"/>
      <c r="P590" s="77"/>
      <c r="Q590" s="72"/>
      <c r="R590" s="93"/>
      <c r="T590" s="77"/>
    </row>
    <row r="591" spans="1:20" s="92" customFormat="1" ht="12.75" customHeight="1" x14ac:dyDescent="0.3">
      <c r="A591" s="72"/>
      <c r="C591" s="93"/>
      <c r="D591" s="93"/>
      <c r="E591" s="93"/>
      <c r="F591" s="93"/>
      <c r="G591" s="93"/>
      <c r="H591" s="93"/>
      <c r="I591" s="93"/>
      <c r="J591" s="93"/>
      <c r="K591" s="93"/>
      <c r="L591" s="77"/>
      <c r="M591" s="93"/>
      <c r="N591" s="77"/>
      <c r="O591" s="77"/>
      <c r="P591" s="77"/>
      <c r="Q591" s="72"/>
      <c r="R591" s="93"/>
      <c r="T591" s="77"/>
    </row>
    <row r="592" spans="1:20" s="92" customFormat="1" ht="12.75" customHeight="1" x14ac:dyDescent="0.3">
      <c r="A592" s="72"/>
      <c r="C592" s="93"/>
      <c r="D592" s="93"/>
      <c r="E592" s="93"/>
      <c r="F592" s="93"/>
      <c r="G592" s="93"/>
      <c r="H592" s="93"/>
      <c r="I592" s="93"/>
      <c r="J592" s="93"/>
      <c r="K592" s="93"/>
      <c r="L592" s="77"/>
      <c r="M592" s="93"/>
      <c r="N592" s="77"/>
      <c r="O592" s="77"/>
      <c r="P592" s="77"/>
      <c r="Q592" s="72"/>
      <c r="R592" s="93"/>
      <c r="T592" s="77"/>
    </row>
    <row r="593" spans="1:20" s="92" customFormat="1" ht="12.75" customHeight="1" x14ac:dyDescent="0.3">
      <c r="A593" s="72"/>
      <c r="C593" s="93"/>
      <c r="D593" s="93"/>
      <c r="E593" s="93"/>
      <c r="F593" s="93"/>
      <c r="G593" s="93"/>
      <c r="H593" s="93"/>
      <c r="I593" s="93"/>
      <c r="J593" s="93"/>
      <c r="K593" s="93"/>
      <c r="L593" s="77"/>
      <c r="M593" s="93"/>
      <c r="N593" s="77"/>
      <c r="O593" s="77"/>
      <c r="P593" s="77"/>
      <c r="Q593" s="72"/>
      <c r="R593" s="93"/>
      <c r="T593" s="77"/>
    </row>
    <row r="594" spans="1:20" s="92" customFormat="1" ht="12.75" customHeight="1" x14ac:dyDescent="0.3">
      <c r="A594" s="72"/>
      <c r="C594" s="93"/>
      <c r="D594" s="93"/>
      <c r="E594" s="93"/>
      <c r="F594" s="93"/>
      <c r="G594" s="93"/>
      <c r="H594" s="93"/>
      <c r="I594" s="93"/>
      <c r="J594" s="93"/>
      <c r="K594" s="93"/>
      <c r="L594" s="77"/>
      <c r="M594" s="93"/>
      <c r="N594" s="77"/>
      <c r="O594" s="77"/>
      <c r="P594" s="77"/>
      <c r="Q594" s="72"/>
      <c r="R594" s="93"/>
      <c r="T594" s="77"/>
    </row>
    <row r="595" spans="1:20" s="92" customFormat="1" ht="12.75" customHeight="1" x14ac:dyDescent="0.3">
      <c r="A595" s="72"/>
      <c r="C595" s="93"/>
      <c r="D595" s="93"/>
      <c r="E595" s="93"/>
      <c r="F595" s="93"/>
      <c r="G595" s="93"/>
      <c r="H595" s="93"/>
      <c r="I595" s="93"/>
      <c r="J595" s="93"/>
      <c r="K595" s="93"/>
      <c r="L595" s="77"/>
      <c r="M595" s="93"/>
      <c r="N595" s="77"/>
      <c r="O595" s="77"/>
      <c r="P595" s="77"/>
      <c r="Q595" s="72"/>
      <c r="R595" s="93"/>
      <c r="T595" s="77"/>
    </row>
    <row r="596" spans="1:20" s="92" customFormat="1" ht="12.75" customHeight="1" x14ac:dyDescent="0.3">
      <c r="A596" s="72"/>
      <c r="C596" s="93"/>
      <c r="D596" s="93"/>
      <c r="E596" s="93"/>
      <c r="F596" s="93"/>
      <c r="G596" s="93"/>
      <c r="H596" s="93"/>
      <c r="I596" s="93"/>
      <c r="J596" s="93"/>
      <c r="K596" s="93"/>
      <c r="L596" s="77"/>
      <c r="M596" s="93"/>
      <c r="N596" s="77"/>
      <c r="O596" s="77"/>
      <c r="P596" s="77"/>
      <c r="Q596" s="72"/>
      <c r="R596" s="93"/>
      <c r="T596" s="77"/>
    </row>
    <row r="597" spans="1:20" s="92" customFormat="1" ht="12.75" customHeight="1" x14ac:dyDescent="0.3">
      <c r="A597" s="72"/>
      <c r="C597" s="93"/>
      <c r="D597" s="93"/>
      <c r="E597" s="93"/>
      <c r="F597" s="93"/>
      <c r="G597" s="93"/>
      <c r="H597" s="93"/>
      <c r="I597" s="93"/>
      <c r="J597" s="93"/>
      <c r="K597" s="93"/>
      <c r="L597" s="77"/>
      <c r="M597" s="93"/>
      <c r="N597" s="77"/>
      <c r="O597" s="77"/>
      <c r="P597" s="77"/>
      <c r="Q597" s="72"/>
      <c r="R597" s="93"/>
      <c r="T597" s="77"/>
    </row>
    <row r="598" spans="1:20" s="92" customFormat="1" ht="12.75" customHeight="1" x14ac:dyDescent="0.3">
      <c r="A598" s="72"/>
      <c r="C598" s="93"/>
      <c r="D598" s="93"/>
      <c r="E598" s="93"/>
      <c r="F598" s="93"/>
      <c r="G598" s="93"/>
      <c r="H598" s="93"/>
      <c r="I598" s="93"/>
      <c r="J598" s="93"/>
      <c r="K598" s="93"/>
      <c r="L598" s="77"/>
      <c r="M598" s="93"/>
      <c r="N598" s="77"/>
      <c r="O598" s="77"/>
      <c r="P598" s="77"/>
      <c r="Q598" s="72"/>
      <c r="R598" s="93"/>
      <c r="T598" s="77"/>
    </row>
    <row r="599" spans="1:20" s="92" customFormat="1" ht="12.75" customHeight="1" x14ac:dyDescent="0.3">
      <c r="A599" s="72"/>
      <c r="C599" s="93"/>
      <c r="D599" s="93"/>
      <c r="E599" s="93"/>
      <c r="F599" s="93"/>
      <c r="G599" s="93"/>
      <c r="H599" s="93"/>
      <c r="I599" s="93"/>
      <c r="J599" s="93"/>
      <c r="K599" s="93"/>
      <c r="L599" s="77"/>
      <c r="M599" s="93"/>
      <c r="N599" s="77"/>
      <c r="O599" s="77"/>
      <c r="P599" s="77"/>
      <c r="Q599" s="72"/>
      <c r="R599" s="93"/>
      <c r="T599" s="77"/>
    </row>
    <row r="600" spans="1:20" s="92" customFormat="1" ht="12.75" customHeight="1" x14ac:dyDescent="0.3">
      <c r="A600" s="72"/>
      <c r="C600" s="93"/>
      <c r="D600" s="93"/>
      <c r="E600" s="93"/>
      <c r="F600" s="93"/>
      <c r="G600" s="93"/>
      <c r="H600" s="93"/>
      <c r="I600" s="93"/>
      <c r="J600" s="93"/>
      <c r="K600" s="93"/>
      <c r="L600" s="77"/>
      <c r="M600" s="93"/>
      <c r="N600" s="77"/>
      <c r="O600" s="77"/>
      <c r="P600" s="77"/>
      <c r="Q600" s="72"/>
      <c r="R600" s="93"/>
      <c r="T600" s="77"/>
    </row>
    <row r="601" spans="1:20" s="92" customFormat="1" ht="12.75" customHeight="1" x14ac:dyDescent="0.3">
      <c r="A601" s="72"/>
      <c r="C601" s="93"/>
      <c r="D601" s="93"/>
      <c r="E601" s="93"/>
      <c r="F601" s="93"/>
      <c r="G601" s="93"/>
      <c r="H601" s="93"/>
      <c r="I601" s="93"/>
      <c r="J601" s="93"/>
      <c r="K601" s="93"/>
      <c r="L601" s="77"/>
      <c r="M601" s="93"/>
      <c r="N601" s="77"/>
      <c r="O601" s="77"/>
      <c r="P601" s="77"/>
      <c r="Q601" s="72"/>
      <c r="R601" s="93"/>
      <c r="T601" s="77"/>
    </row>
    <row r="602" spans="1:20" s="92" customFormat="1" ht="12.75" customHeight="1" x14ac:dyDescent="0.3">
      <c r="A602" s="72"/>
      <c r="C602" s="93"/>
      <c r="D602" s="93"/>
      <c r="E602" s="93"/>
      <c r="F602" s="93"/>
      <c r="G602" s="93"/>
      <c r="H602" s="93"/>
      <c r="I602" s="93"/>
      <c r="J602" s="93"/>
      <c r="K602" s="93"/>
      <c r="L602" s="77"/>
      <c r="M602" s="93"/>
      <c r="N602" s="77"/>
      <c r="O602" s="77"/>
      <c r="P602" s="77"/>
      <c r="Q602" s="72"/>
      <c r="R602" s="93"/>
      <c r="T602" s="77"/>
    </row>
    <row r="603" spans="1:20" s="92" customFormat="1" ht="12.75" customHeight="1" x14ac:dyDescent="0.3">
      <c r="A603" s="72"/>
      <c r="C603" s="93"/>
      <c r="D603" s="93"/>
      <c r="E603" s="93"/>
      <c r="F603" s="93"/>
      <c r="G603" s="93"/>
      <c r="H603" s="93"/>
      <c r="I603" s="93"/>
      <c r="J603" s="93"/>
      <c r="K603" s="93"/>
      <c r="L603" s="77"/>
      <c r="M603" s="93"/>
      <c r="N603" s="77"/>
      <c r="O603" s="77"/>
      <c r="P603" s="77"/>
      <c r="Q603" s="72"/>
      <c r="R603" s="93"/>
      <c r="T603" s="77"/>
    </row>
    <row r="604" spans="1:20" s="92" customFormat="1" ht="12.75" customHeight="1" x14ac:dyDescent="0.3">
      <c r="A604" s="72"/>
      <c r="C604" s="93"/>
      <c r="D604" s="93"/>
      <c r="E604" s="93"/>
      <c r="F604" s="93"/>
      <c r="G604" s="93"/>
      <c r="H604" s="93"/>
      <c r="I604" s="93"/>
      <c r="J604" s="93"/>
      <c r="K604" s="93"/>
      <c r="L604" s="77"/>
      <c r="M604" s="93"/>
      <c r="N604" s="77"/>
      <c r="O604" s="77"/>
      <c r="P604" s="77"/>
      <c r="Q604" s="72"/>
      <c r="R604" s="93"/>
      <c r="T604" s="77"/>
    </row>
    <row r="605" spans="1:20" s="92" customFormat="1" ht="12.75" customHeight="1" x14ac:dyDescent="0.3">
      <c r="A605" s="72"/>
      <c r="C605" s="93"/>
      <c r="D605" s="93"/>
      <c r="E605" s="93"/>
      <c r="F605" s="93"/>
      <c r="G605" s="93"/>
      <c r="H605" s="93"/>
      <c r="I605" s="93"/>
      <c r="J605" s="93"/>
      <c r="K605" s="93"/>
      <c r="L605" s="77"/>
      <c r="M605" s="93"/>
      <c r="N605" s="77"/>
      <c r="O605" s="77"/>
      <c r="P605" s="77"/>
      <c r="Q605" s="72"/>
      <c r="R605" s="93"/>
      <c r="T605" s="77"/>
    </row>
    <row r="606" spans="1:20" s="92" customFormat="1" ht="12.75" customHeight="1" x14ac:dyDescent="0.3">
      <c r="A606" s="72"/>
      <c r="C606" s="93"/>
      <c r="D606" s="93"/>
      <c r="E606" s="93"/>
      <c r="F606" s="93"/>
      <c r="G606" s="93"/>
      <c r="H606" s="93"/>
      <c r="I606" s="93"/>
      <c r="J606" s="93"/>
      <c r="K606" s="93"/>
      <c r="L606" s="77"/>
      <c r="M606" s="93"/>
      <c r="N606" s="77"/>
      <c r="O606" s="77"/>
      <c r="P606" s="77"/>
      <c r="Q606" s="72"/>
      <c r="R606" s="93"/>
      <c r="T606" s="77"/>
    </row>
    <row r="607" spans="1:20" s="92" customFormat="1" ht="12.75" customHeight="1" x14ac:dyDescent="0.3">
      <c r="A607" s="72"/>
      <c r="C607" s="93"/>
      <c r="D607" s="93"/>
      <c r="E607" s="93"/>
      <c r="F607" s="93"/>
      <c r="G607" s="93"/>
      <c r="H607" s="93"/>
      <c r="I607" s="93"/>
      <c r="J607" s="93"/>
      <c r="K607" s="93"/>
      <c r="L607" s="77"/>
      <c r="M607" s="93"/>
      <c r="N607" s="77"/>
      <c r="O607" s="77"/>
      <c r="P607" s="77"/>
      <c r="Q607" s="72"/>
      <c r="R607" s="93"/>
      <c r="T607" s="77"/>
    </row>
    <row r="608" spans="1:20" s="92" customFormat="1" ht="12.75" customHeight="1" x14ac:dyDescent="0.3">
      <c r="A608" s="72"/>
      <c r="C608" s="93"/>
      <c r="D608" s="93"/>
      <c r="E608" s="93"/>
      <c r="F608" s="93"/>
      <c r="G608" s="93"/>
      <c r="H608" s="93"/>
      <c r="I608" s="93"/>
      <c r="J608" s="93"/>
      <c r="K608" s="93"/>
      <c r="L608" s="77"/>
      <c r="M608" s="93"/>
      <c r="N608" s="77"/>
      <c r="O608" s="77"/>
      <c r="P608" s="77"/>
      <c r="Q608" s="72"/>
      <c r="R608" s="93"/>
      <c r="T608" s="77"/>
    </row>
    <row r="609" spans="1:20" s="92" customFormat="1" ht="12.75" customHeight="1" x14ac:dyDescent="0.3">
      <c r="A609" s="72"/>
      <c r="C609" s="93"/>
      <c r="D609" s="93"/>
      <c r="E609" s="93"/>
      <c r="F609" s="93"/>
      <c r="G609" s="93"/>
      <c r="H609" s="93"/>
      <c r="I609" s="93"/>
      <c r="J609" s="93"/>
      <c r="K609" s="93"/>
      <c r="L609" s="77"/>
      <c r="M609" s="93"/>
      <c r="N609" s="77"/>
      <c r="O609" s="77"/>
      <c r="P609" s="77"/>
      <c r="Q609" s="72"/>
      <c r="R609" s="93"/>
      <c r="T609" s="77"/>
    </row>
    <row r="610" spans="1:20" s="92" customFormat="1" ht="12.75" customHeight="1" x14ac:dyDescent="0.3">
      <c r="A610" s="72"/>
      <c r="C610" s="93"/>
      <c r="D610" s="93"/>
      <c r="E610" s="93"/>
      <c r="F610" s="93"/>
      <c r="G610" s="93"/>
      <c r="H610" s="93"/>
      <c r="I610" s="93"/>
      <c r="J610" s="93"/>
      <c r="K610" s="93"/>
      <c r="L610" s="77"/>
      <c r="M610" s="93"/>
      <c r="N610" s="77"/>
      <c r="O610" s="77"/>
      <c r="P610" s="77"/>
      <c r="Q610" s="72"/>
      <c r="R610" s="93"/>
      <c r="T610" s="77"/>
    </row>
    <row r="611" spans="1:20" s="92" customFormat="1" ht="12.75" customHeight="1" x14ac:dyDescent="0.3">
      <c r="A611" s="72"/>
      <c r="C611" s="93"/>
      <c r="D611" s="93"/>
      <c r="E611" s="93"/>
      <c r="F611" s="93"/>
      <c r="G611" s="93"/>
      <c r="H611" s="93"/>
      <c r="I611" s="93"/>
      <c r="J611" s="93"/>
      <c r="K611" s="93"/>
      <c r="L611" s="77"/>
      <c r="M611" s="93"/>
      <c r="N611" s="77"/>
      <c r="O611" s="77"/>
      <c r="P611" s="77"/>
      <c r="Q611" s="72"/>
      <c r="R611" s="93"/>
      <c r="T611" s="77"/>
    </row>
    <row r="612" spans="1:20" s="92" customFormat="1" ht="12.75" customHeight="1" x14ac:dyDescent="0.3">
      <c r="A612" s="72"/>
      <c r="C612" s="93"/>
      <c r="D612" s="93"/>
      <c r="E612" s="93"/>
      <c r="F612" s="93"/>
      <c r="G612" s="93"/>
      <c r="H612" s="93"/>
      <c r="I612" s="93"/>
      <c r="J612" s="93"/>
      <c r="K612" s="93"/>
      <c r="L612" s="77"/>
      <c r="M612" s="93"/>
      <c r="N612" s="77"/>
      <c r="O612" s="77"/>
      <c r="P612" s="77"/>
      <c r="Q612" s="72"/>
      <c r="R612" s="93"/>
      <c r="T612" s="77"/>
    </row>
    <row r="613" spans="1:20" s="92" customFormat="1" ht="12.75" customHeight="1" x14ac:dyDescent="0.3">
      <c r="A613" s="72"/>
      <c r="C613" s="93"/>
      <c r="D613" s="93"/>
      <c r="E613" s="93"/>
      <c r="F613" s="93"/>
      <c r="G613" s="93"/>
      <c r="H613" s="93"/>
      <c r="I613" s="93"/>
      <c r="J613" s="93"/>
      <c r="K613" s="93"/>
      <c r="L613" s="77"/>
      <c r="M613" s="93"/>
      <c r="N613" s="77"/>
      <c r="O613" s="77"/>
      <c r="P613" s="77"/>
      <c r="Q613" s="72"/>
      <c r="R613" s="93"/>
      <c r="T613" s="77"/>
    </row>
    <row r="614" spans="1:20" s="92" customFormat="1" ht="12.75" customHeight="1" x14ac:dyDescent="0.3">
      <c r="A614" s="72"/>
      <c r="C614" s="93"/>
      <c r="D614" s="93"/>
      <c r="E614" s="93"/>
      <c r="F614" s="93"/>
      <c r="G614" s="93"/>
      <c r="H614" s="93"/>
      <c r="I614" s="93"/>
      <c r="J614" s="93"/>
      <c r="K614" s="93"/>
      <c r="L614" s="77"/>
      <c r="M614" s="93"/>
      <c r="N614" s="77"/>
      <c r="O614" s="77"/>
      <c r="P614" s="77"/>
      <c r="Q614" s="72"/>
      <c r="R614" s="93"/>
      <c r="T614" s="77"/>
    </row>
    <row r="615" spans="1:20" s="92" customFormat="1" ht="12.75" customHeight="1" x14ac:dyDescent="0.3">
      <c r="A615" s="72"/>
      <c r="C615" s="93"/>
      <c r="D615" s="93"/>
      <c r="E615" s="93"/>
      <c r="F615" s="93"/>
      <c r="G615" s="93"/>
      <c r="H615" s="93"/>
      <c r="I615" s="93"/>
      <c r="J615" s="93"/>
      <c r="K615" s="93"/>
      <c r="L615" s="77"/>
      <c r="M615" s="93"/>
      <c r="N615" s="77"/>
      <c r="O615" s="77"/>
      <c r="P615" s="77"/>
      <c r="Q615" s="72"/>
      <c r="R615" s="93"/>
      <c r="T615" s="77"/>
    </row>
    <row r="616" spans="1:20" s="92" customFormat="1" ht="12.75" customHeight="1" x14ac:dyDescent="0.3">
      <c r="A616" s="72"/>
      <c r="C616" s="93"/>
      <c r="D616" s="93"/>
      <c r="E616" s="93"/>
      <c r="F616" s="93"/>
      <c r="G616" s="93"/>
      <c r="H616" s="93"/>
      <c r="I616" s="93"/>
      <c r="J616" s="93"/>
      <c r="K616" s="93"/>
      <c r="L616" s="77"/>
      <c r="M616" s="93"/>
      <c r="N616" s="77"/>
      <c r="O616" s="77"/>
      <c r="P616" s="77"/>
      <c r="Q616" s="72"/>
      <c r="R616" s="93"/>
      <c r="T616" s="77"/>
    </row>
    <row r="617" spans="1:20" s="92" customFormat="1" ht="12.75" customHeight="1" x14ac:dyDescent="0.3">
      <c r="A617" s="72"/>
      <c r="C617" s="93"/>
      <c r="D617" s="93"/>
      <c r="E617" s="93"/>
      <c r="F617" s="93"/>
      <c r="G617" s="93"/>
      <c r="H617" s="93"/>
      <c r="I617" s="93"/>
      <c r="J617" s="93"/>
      <c r="K617" s="93"/>
      <c r="L617" s="77"/>
      <c r="M617" s="93"/>
      <c r="N617" s="77"/>
      <c r="O617" s="77"/>
      <c r="P617" s="77"/>
      <c r="Q617" s="72"/>
      <c r="R617" s="93"/>
      <c r="T617" s="77"/>
    </row>
    <row r="618" spans="1:20" s="92" customFormat="1" ht="12.75" customHeight="1" x14ac:dyDescent="0.3">
      <c r="A618" s="72"/>
      <c r="C618" s="93"/>
      <c r="D618" s="93"/>
      <c r="E618" s="93"/>
      <c r="F618" s="93"/>
      <c r="G618" s="93"/>
      <c r="H618" s="93"/>
      <c r="I618" s="93"/>
      <c r="J618" s="93"/>
      <c r="K618" s="93"/>
      <c r="L618" s="77"/>
      <c r="M618" s="93"/>
      <c r="N618" s="77"/>
      <c r="O618" s="77"/>
      <c r="P618" s="77"/>
      <c r="Q618" s="72"/>
      <c r="R618" s="93"/>
      <c r="T618" s="77"/>
    </row>
    <row r="619" spans="1:20" s="92" customFormat="1" ht="12.75" customHeight="1" x14ac:dyDescent="0.3">
      <c r="A619" s="72"/>
      <c r="C619" s="93"/>
      <c r="D619" s="93"/>
      <c r="E619" s="93"/>
      <c r="F619" s="93"/>
      <c r="G619" s="93"/>
      <c r="H619" s="93"/>
      <c r="I619" s="93"/>
      <c r="J619" s="93"/>
      <c r="K619" s="93"/>
      <c r="L619" s="77"/>
      <c r="M619" s="93"/>
      <c r="N619" s="77"/>
      <c r="O619" s="77"/>
      <c r="P619" s="77"/>
      <c r="Q619" s="72"/>
      <c r="R619" s="93"/>
      <c r="T619" s="77"/>
    </row>
    <row r="620" spans="1:20" s="92" customFormat="1" ht="12.75" customHeight="1" x14ac:dyDescent="0.3">
      <c r="A620" s="72"/>
      <c r="C620" s="93"/>
      <c r="D620" s="93"/>
      <c r="E620" s="93"/>
      <c r="F620" s="93"/>
      <c r="G620" s="93"/>
      <c r="H620" s="93"/>
      <c r="I620" s="93"/>
      <c r="J620" s="93"/>
      <c r="K620" s="93"/>
      <c r="L620" s="77"/>
      <c r="M620" s="93"/>
      <c r="N620" s="77"/>
      <c r="O620" s="77"/>
      <c r="P620" s="77"/>
      <c r="Q620" s="72"/>
      <c r="R620" s="93"/>
      <c r="T620" s="77"/>
    </row>
    <row r="621" spans="1:20" s="92" customFormat="1" ht="12.75" customHeight="1" x14ac:dyDescent="0.3">
      <c r="A621" s="72"/>
      <c r="C621" s="93"/>
      <c r="D621" s="93"/>
      <c r="E621" s="93"/>
      <c r="F621" s="93"/>
      <c r="G621" s="93"/>
      <c r="H621" s="93"/>
      <c r="I621" s="93"/>
      <c r="J621" s="93"/>
      <c r="K621" s="93"/>
      <c r="L621" s="77"/>
      <c r="M621" s="93"/>
      <c r="N621" s="77"/>
      <c r="O621" s="77"/>
      <c r="P621" s="77"/>
      <c r="Q621" s="72"/>
      <c r="R621" s="93"/>
      <c r="T621" s="77"/>
    </row>
    <row r="622" spans="1:20" s="92" customFormat="1" ht="12.75" customHeight="1" x14ac:dyDescent="0.3">
      <c r="A622" s="72"/>
      <c r="C622" s="93"/>
      <c r="D622" s="93"/>
      <c r="E622" s="93"/>
      <c r="F622" s="93"/>
      <c r="G622" s="93"/>
      <c r="H622" s="93"/>
      <c r="I622" s="93"/>
      <c r="J622" s="93"/>
      <c r="K622" s="93"/>
      <c r="L622" s="77"/>
      <c r="M622" s="93"/>
      <c r="N622" s="77"/>
      <c r="O622" s="77"/>
      <c r="P622" s="77"/>
      <c r="Q622" s="72"/>
      <c r="R622" s="93"/>
      <c r="T622" s="77"/>
    </row>
    <row r="623" spans="1:20" s="92" customFormat="1" ht="12.75" customHeight="1" x14ac:dyDescent="0.3">
      <c r="A623" s="72"/>
      <c r="C623" s="93"/>
      <c r="D623" s="93"/>
      <c r="E623" s="93"/>
      <c r="F623" s="93"/>
      <c r="G623" s="93"/>
      <c r="H623" s="93"/>
      <c r="I623" s="93"/>
      <c r="J623" s="93"/>
      <c r="K623" s="93"/>
      <c r="L623" s="77"/>
      <c r="M623" s="93"/>
      <c r="N623" s="77"/>
      <c r="O623" s="77"/>
      <c r="P623" s="77"/>
      <c r="Q623" s="72"/>
      <c r="R623" s="93"/>
      <c r="T623" s="77"/>
    </row>
    <row r="624" spans="1:20" s="92" customFormat="1" ht="12.75" customHeight="1" x14ac:dyDescent="0.3">
      <c r="A624" s="72"/>
      <c r="C624" s="93"/>
      <c r="D624" s="93"/>
      <c r="E624" s="93"/>
      <c r="F624" s="93"/>
      <c r="G624" s="93"/>
      <c r="H624" s="93"/>
      <c r="I624" s="93"/>
      <c r="J624" s="93"/>
      <c r="K624" s="93"/>
      <c r="L624" s="77"/>
      <c r="M624" s="93"/>
      <c r="N624" s="77"/>
      <c r="O624" s="77"/>
      <c r="P624" s="77"/>
      <c r="Q624" s="72"/>
      <c r="R624" s="93"/>
      <c r="T624" s="77"/>
    </row>
    <row r="625" spans="1:20" s="92" customFormat="1" ht="12.75" customHeight="1" x14ac:dyDescent="0.3">
      <c r="A625" s="72"/>
      <c r="C625" s="93"/>
      <c r="D625" s="93"/>
      <c r="E625" s="93"/>
      <c r="F625" s="93"/>
      <c r="G625" s="93"/>
      <c r="H625" s="93"/>
      <c r="I625" s="93"/>
      <c r="J625" s="93"/>
      <c r="K625" s="93"/>
      <c r="L625" s="77"/>
      <c r="M625" s="93"/>
      <c r="N625" s="77"/>
      <c r="O625" s="77"/>
      <c r="P625" s="77"/>
      <c r="Q625" s="72"/>
      <c r="R625" s="93"/>
      <c r="T625" s="77"/>
    </row>
    <row r="626" spans="1:20" s="92" customFormat="1" ht="12.75" customHeight="1" x14ac:dyDescent="0.3">
      <c r="A626" s="72"/>
      <c r="C626" s="93"/>
      <c r="D626" s="93"/>
      <c r="E626" s="93"/>
      <c r="F626" s="93"/>
      <c r="G626" s="93"/>
      <c r="H626" s="93"/>
      <c r="I626" s="93"/>
      <c r="J626" s="93"/>
      <c r="K626" s="93"/>
      <c r="L626" s="77"/>
      <c r="M626" s="93"/>
      <c r="N626" s="77"/>
      <c r="O626" s="77"/>
      <c r="P626" s="77"/>
      <c r="Q626" s="72"/>
      <c r="R626" s="93"/>
      <c r="T626" s="77"/>
    </row>
    <row r="627" spans="1:20" s="92" customFormat="1" ht="12.75" customHeight="1" x14ac:dyDescent="0.3">
      <c r="A627" s="72"/>
      <c r="C627" s="93"/>
      <c r="D627" s="93"/>
      <c r="E627" s="93"/>
      <c r="F627" s="93"/>
      <c r="G627" s="93"/>
      <c r="H627" s="93"/>
      <c r="I627" s="93"/>
      <c r="J627" s="93"/>
      <c r="K627" s="93"/>
      <c r="L627" s="77"/>
      <c r="M627" s="93"/>
      <c r="N627" s="77"/>
      <c r="O627" s="77"/>
      <c r="P627" s="77"/>
      <c r="Q627" s="72"/>
      <c r="R627" s="93"/>
      <c r="T627" s="77"/>
    </row>
    <row r="628" spans="1:20" s="92" customFormat="1" ht="12.75" customHeight="1" x14ac:dyDescent="0.3">
      <c r="A628" s="72"/>
      <c r="C628" s="93"/>
      <c r="D628" s="93"/>
      <c r="E628" s="93"/>
      <c r="F628" s="93"/>
      <c r="G628" s="93"/>
      <c r="H628" s="93"/>
      <c r="I628" s="93"/>
      <c r="J628" s="93"/>
      <c r="K628" s="93"/>
      <c r="L628" s="77"/>
      <c r="M628" s="93"/>
      <c r="N628" s="77"/>
      <c r="O628" s="77"/>
      <c r="P628" s="77"/>
      <c r="Q628" s="72"/>
      <c r="R628" s="93"/>
      <c r="T628" s="77"/>
    </row>
    <row r="629" spans="1:20" s="92" customFormat="1" ht="12.75" customHeight="1" x14ac:dyDescent="0.3">
      <c r="A629" s="72"/>
      <c r="C629" s="93"/>
      <c r="D629" s="93"/>
      <c r="E629" s="93"/>
      <c r="F629" s="93"/>
      <c r="G629" s="93"/>
      <c r="H629" s="93"/>
      <c r="I629" s="93"/>
      <c r="J629" s="93"/>
      <c r="K629" s="93"/>
      <c r="L629" s="77"/>
      <c r="M629" s="93"/>
      <c r="N629" s="77"/>
      <c r="O629" s="77"/>
      <c r="P629" s="77"/>
      <c r="Q629" s="72"/>
      <c r="R629" s="93"/>
      <c r="T629" s="77"/>
    </row>
    <row r="630" spans="1:20" s="92" customFormat="1" ht="12.75" customHeight="1" x14ac:dyDescent="0.3">
      <c r="A630" s="72"/>
      <c r="C630" s="93"/>
      <c r="D630" s="93"/>
      <c r="E630" s="93"/>
      <c r="F630" s="93"/>
      <c r="G630" s="93"/>
      <c r="H630" s="93"/>
      <c r="I630" s="93"/>
      <c r="J630" s="93"/>
      <c r="K630" s="93"/>
      <c r="L630" s="77"/>
      <c r="M630" s="93"/>
      <c r="N630" s="77"/>
      <c r="O630" s="77"/>
      <c r="P630" s="77"/>
      <c r="Q630" s="72"/>
      <c r="R630" s="93"/>
      <c r="T630" s="77"/>
    </row>
    <row r="631" spans="1:20" s="92" customFormat="1" ht="12.75" customHeight="1" x14ac:dyDescent="0.3">
      <c r="A631" s="72"/>
      <c r="C631" s="93"/>
      <c r="D631" s="93"/>
      <c r="E631" s="93"/>
      <c r="F631" s="93"/>
      <c r="G631" s="93"/>
      <c r="H631" s="93"/>
      <c r="I631" s="93"/>
      <c r="J631" s="93"/>
      <c r="K631" s="93"/>
      <c r="L631" s="77"/>
      <c r="M631" s="93"/>
      <c r="N631" s="77"/>
      <c r="O631" s="77"/>
      <c r="P631" s="77"/>
      <c r="Q631" s="72"/>
      <c r="R631" s="93"/>
      <c r="T631" s="77"/>
    </row>
    <row r="632" spans="1:20" s="92" customFormat="1" ht="12.75" customHeight="1" x14ac:dyDescent="0.3">
      <c r="A632" s="72"/>
      <c r="C632" s="93"/>
      <c r="D632" s="93"/>
      <c r="E632" s="93"/>
      <c r="F632" s="93"/>
      <c r="G632" s="93"/>
      <c r="H632" s="93"/>
      <c r="I632" s="93"/>
      <c r="J632" s="93"/>
      <c r="K632" s="93"/>
      <c r="L632" s="77"/>
      <c r="M632" s="93"/>
      <c r="N632" s="77"/>
      <c r="O632" s="77"/>
      <c r="P632" s="77"/>
      <c r="Q632" s="72"/>
      <c r="R632" s="93"/>
      <c r="T632" s="77"/>
    </row>
    <row r="633" spans="1:20" s="92" customFormat="1" ht="12.75" customHeight="1" x14ac:dyDescent="0.3">
      <c r="A633" s="72"/>
      <c r="C633" s="93"/>
      <c r="D633" s="93"/>
      <c r="E633" s="93"/>
      <c r="F633" s="93"/>
      <c r="G633" s="93"/>
      <c r="H633" s="93"/>
      <c r="I633" s="93"/>
      <c r="J633" s="93"/>
      <c r="K633" s="93"/>
      <c r="L633" s="77"/>
      <c r="M633" s="93"/>
      <c r="N633" s="77"/>
      <c r="O633" s="77"/>
      <c r="P633" s="77"/>
      <c r="Q633" s="72"/>
      <c r="R633" s="93"/>
      <c r="T633" s="77"/>
    </row>
    <row r="634" spans="1:20" s="92" customFormat="1" ht="12.75" customHeight="1" x14ac:dyDescent="0.3">
      <c r="A634" s="72"/>
      <c r="C634" s="93"/>
      <c r="D634" s="93"/>
      <c r="E634" s="93"/>
      <c r="F634" s="93"/>
      <c r="G634" s="93"/>
      <c r="H634" s="93"/>
      <c r="I634" s="93"/>
      <c r="J634" s="93"/>
      <c r="K634" s="93"/>
      <c r="L634" s="77"/>
      <c r="M634" s="93"/>
      <c r="N634" s="77"/>
      <c r="O634" s="77"/>
      <c r="P634" s="77"/>
      <c r="Q634" s="72"/>
      <c r="R634" s="93"/>
      <c r="T634" s="77"/>
    </row>
    <row r="635" spans="1:20" s="92" customFormat="1" ht="12.75" customHeight="1" x14ac:dyDescent="0.3">
      <c r="A635" s="72"/>
      <c r="C635" s="93"/>
      <c r="D635" s="93"/>
      <c r="E635" s="93"/>
      <c r="F635" s="93"/>
      <c r="G635" s="93"/>
      <c r="H635" s="93"/>
      <c r="I635" s="93"/>
      <c r="J635" s="93"/>
      <c r="K635" s="93"/>
      <c r="L635" s="77"/>
      <c r="M635" s="93"/>
      <c r="N635" s="77"/>
      <c r="O635" s="77"/>
      <c r="P635" s="77"/>
      <c r="Q635" s="72"/>
      <c r="R635" s="93"/>
      <c r="T635" s="77"/>
    </row>
    <row r="636" spans="1:20" s="92" customFormat="1" ht="12.75" customHeight="1" x14ac:dyDescent="0.3">
      <c r="A636" s="72"/>
      <c r="C636" s="93"/>
      <c r="D636" s="93"/>
      <c r="E636" s="93"/>
      <c r="F636" s="93"/>
      <c r="G636" s="93"/>
      <c r="H636" s="93"/>
      <c r="I636" s="93"/>
      <c r="J636" s="93"/>
      <c r="K636" s="93"/>
      <c r="L636" s="77"/>
      <c r="M636" s="93"/>
      <c r="N636" s="77"/>
      <c r="O636" s="77"/>
      <c r="P636" s="77"/>
      <c r="Q636" s="72"/>
      <c r="R636" s="93"/>
      <c r="T636" s="77"/>
    </row>
    <row r="637" spans="1:20" s="92" customFormat="1" ht="12.75" customHeight="1" x14ac:dyDescent="0.3">
      <c r="A637" s="72"/>
      <c r="C637" s="93"/>
      <c r="D637" s="93"/>
      <c r="E637" s="93"/>
      <c r="F637" s="93"/>
      <c r="G637" s="93"/>
      <c r="H637" s="93"/>
      <c r="I637" s="93"/>
      <c r="J637" s="93"/>
      <c r="K637" s="93"/>
      <c r="L637" s="77"/>
      <c r="M637" s="93"/>
      <c r="N637" s="77"/>
      <c r="O637" s="77"/>
      <c r="P637" s="77"/>
      <c r="Q637" s="72"/>
      <c r="R637" s="93"/>
      <c r="T637" s="77"/>
    </row>
    <row r="638" spans="1:20" s="92" customFormat="1" ht="12.75" customHeight="1" x14ac:dyDescent="0.3">
      <c r="A638" s="72"/>
      <c r="C638" s="93"/>
      <c r="D638" s="93"/>
      <c r="E638" s="93"/>
      <c r="F638" s="93"/>
      <c r="G638" s="93"/>
      <c r="H638" s="93"/>
      <c r="I638" s="93"/>
      <c r="J638" s="93"/>
      <c r="K638" s="93"/>
      <c r="L638" s="77"/>
      <c r="M638" s="93"/>
      <c r="N638" s="77"/>
      <c r="O638" s="77"/>
      <c r="P638" s="77"/>
      <c r="Q638" s="72"/>
      <c r="R638" s="93"/>
      <c r="T638" s="77"/>
    </row>
    <row r="639" spans="1:20" s="92" customFormat="1" ht="12.75" customHeight="1" x14ac:dyDescent="0.3">
      <c r="A639" s="72"/>
      <c r="C639" s="93"/>
      <c r="D639" s="93"/>
      <c r="E639" s="93"/>
      <c r="F639" s="93"/>
      <c r="G639" s="93"/>
      <c r="H639" s="93"/>
      <c r="I639" s="93"/>
      <c r="J639" s="93"/>
      <c r="K639" s="93"/>
      <c r="L639" s="77"/>
      <c r="M639" s="93"/>
      <c r="N639" s="77"/>
      <c r="O639" s="77"/>
      <c r="P639" s="77"/>
      <c r="Q639" s="72"/>
      <c r="R639" s="93"/>
      <c r="T639" s="77"/>
    </row>
    <row r="640" spans="1:20" s="92" customFormat="1" ht="12.75" customHeight="1" x14ac:dyDescent="0.3">
      <c r="A640" s="72"/>
      <c r="C640" s="93"/>
      <c r="D640" s="93"/>
      <c r="E640" s="93"/>
      <c r="F640" s="93"/>
      <c r="G640" s="93"/>
      <c r="H640" s="93"/>
      <c r="I640" s="93"/>
      <c r="J640" s="93"/>
      <c r="K640" s="93"/>
      <c r="L640" s="77"/>
      <c r="M640" s="93"/>
      <c r="N640" s="77"/>
      <c r="O640" s="77"/>
      <c r="P640" s="77"/>
      <c r="Q640" s="72"/>
      <c r="R640" s="93"/>
      <c r="T640" s="77"/>
    </row>
    <row r="641" spans="1:20" s="92" customFormat="1" ht="12.75" customHeight="1" x14ac:dyDescent="0.3">
      <c r="A641" s="72"/>
      <c r="C641" s="93"/>
      <c r="D641" s="93"/>
      <c r="E641" s="93"/>
      <c r="F641" s="93"/>
      <c r="G641" s="93"/>
      <c r="H641" s="93"/>
      <c r="I641" s="93"/>
      <c r="J641" s="93"/>
      <c r="K641" s="93"/>
      <c r="L641" s="77"/>
      <c r="M641" s="93"/>
      <c r="N641" s="77"/>
      <c r="O641" s="77"/>
      <c r="P641" s="77"/>
      <c r="Q641" s="72"/>
      <c r="R641" s="93"/>
      <c r="T641" s="77"/>
    </row>
    <row r="642" spans="1:20" s="92" customFormat="1" ht="12.75" customHeight="1" x14ac:dyDescent="0.3">
      <c r="A642" s="72"/>
      <c r="C642" s="93"/>
      <c r="D642" s="93"/>
      <c r="E642" s="93"/>
      <c r="F642" s="93"/>
      <c r="G642" s="93"/>
      <c r="H642" s="93"/>
      <c r="I642" s="93"/>
      <c r="J642" s="93"/>
      <c r="K642" s="93"/>
      <c r="L642" s="77"/>
      <c r="M642" s="93"/>
      <c r="N642" s="77"/>
      <c r="O642" s="77"/>
      <c r="P642" s="77"/>
      <c r="Q642" s="72"/>
      <c r="R642" s="93"/>
      <c r="T642" s="77"/>
    </row>
    <row r="643" spans="1:20" s="92" customFormat="1" ht="12.75" customHeight="1" x14ac:dyDescent="0.3">
      <c r="A643" s="72"/>
      <c r="C643" s="93"/>
      <c r="D643" s="93"/>
      <c r="E643" s="93"/>
      <c r="F643" s="93"/>
      <c r="G643" s="93"/>
      <c r="H643" s="93"/>
      <c r="I643" s="93"/>
      <c r="J643" s="93"/>
      <c r="K643" s="93"/>
      <c r="L643" s="77"/>
      <c r="M643" s="93"/>
      <c r="N643" s="77"/>
      <c r="O643" s="77"/>
      <c r="P643" s="77"/>
      <c r="Q643" s="72"/>
      <c r="R643" s="93"/>
      <c r="T643" s="77"/>
    </row>
    <row r="644" spans="1:20" s="92" customFormat="1" ht="12.75" customHeight="1" x14ac:dyDescent="0.3">
      <c r="A644" s="72"/>
      <c r="C644" s="93"/>
      <c r="D644" s="93"/>
      <c r="E644" s="93"/>
      <c r="F644" s="93"/>
      <c r="G644" s="93"/>
      <c r="H644" s="93"/>
      <c r="I644" s="93"/>
      <c r="J644" s="93"/>
      <c r="K644" s="93"/>
      <c r="L644" s="77"/>
      <c r="M644" s="93"/>
      <c r="N644" s="77"/>
      <c r="O644" s="77"/>
      <c r="P644" s="77"/>
      <c r="Q644" s="72"/>
      <c r="R644" s="93"/>
      <c r="T644" s="77"/>
    </row>
    <row r="645" spans="1:20" s="92" customFormat="1" ht="12.75" customHeight="1" x14ac:dyDescent="0.3">
      <c r="A645" s="72"/>
      <c r="C645" s="93"/>
      <c r="D645" s="93"/>
      <c r="E645" s="93"/>
      <c r="F645" s="93"/>
      <c r="G645" s="93"/>
      <c r="H645" s="93"/>
      <c r="I645" s="93"/>
      <c r="J645" s="93"/>
      <c r="K645" s="93"/>
      <c r="L645" s="77"/>
      <c r="M645" s="93"/>
      <c r="N645" s="77"/>
      <c r="O645" s="77"/>
      <c r="P645" s="77"/>
      <c r="Q645" s="72"/>
      <c r="R645" s="93"/>
      <c r="T645" s="77"/>
    </row>
    <row r="646" spans="1:20" s="92" customFormat="1" ht="12.75" customHeight="1" x14ac:dyDescent="0.3">
      <c r="A646" s="72"/>
      <c r="C646" s="93"/>
      <c r="D646" s="93"/>
      <c r="E646" s="93"/>
      <c r="F646" s="93"/>
      <c r="G646" s="93"/>
      <c r="H646" s="93"/>
      <c r="I646" s="93"/>
      <c r="J646" s="93"/>
      <c r="K646" s="93"/>
      <c r="L646" s="77"/>
      <c r="M646" s="93"/>
      <c r="N646" s="77"/>
      <c r="O646" s="77"/>
      <c r="P646" s="77"/>
      <c r="Q646" s="72"/>
      <c r="R646" s="93"/>
      <c r="T646" s="77"/>
    </row>
    <row r="647" spans="1:20" s="92" customFormat="1" ht="12.75" customHeight="1" x14ac:dyDescent="0.3">
      <c r="A647" s="72"/>
      <c r="C647" s="93"/>
      <c r="D647" s="93"/>
      <c r="E647" s="93"/>
      <c r="F647" s="93"/>
      <c r="G647" s="93"/>
      <c r="H647" s="93"/>
      <c r="I647" s="93"/>
      <c r="J647" s="93"/>
      <c r="K647" s="93"/>
      <c r="L647" s="77"/>
      <c r="M647" s="93"/>
      <c r="N647" s="77"/>
      <c r="O647" s="77"/>
      <c r="P647" s="77"/>
      <c r="Q647" s="72"/>
      <c r="R647" s="93"/>
      <c r="T647" s="77"/>
    </row>
    <row r="648" spans="1:20" s="92" customFormat="1" ht="12.75" customHeight="1" x14ac:dyDescent="0.3">
      <c r="A648" s="72"/>
      <c r="C648" s="93"/>
      <c r="D648" s="93"/>
      <c r="E648" s="93"/>
      <c r="F648" s="93"/>
      <c r="G648" s="93"/>
      <c r="H648" s="93"/>
      <c r="I648" s="93"/>
      <c r="J648" s="93"/>
      <c r="K648" s="93"/>
      <c r="L648" s="77"/>
      <c r="M648" s="93"/>
      <c r="N648" s="77"/>
      <c r="O648" s="77"/>
      <c r="P648" s="77"/>
      <c r="Q648" s="72"/>
      <c r="R648" s="93"/>
      <c r="T648" s="77"/>
    </row>
    <row r="649" spans="1:20" s="92" customFormat="1" ht="12.75" customHeight="1" x14ac:dyDescent="0.3">
      <c r="A649" s="72"/>
      <c r="C649" s="93"/>
      <c r="D649" s="93"/>
      <c r="E649" s="93"/>
      <c r="F649" s="93"/>
      <c r="G649" s="93"/>
      <c r="H649" s="93"/>
      <c r="I649" s="93"/>
      <c r="J649" s="93"/>
      <c r="K649" s="93"/>
      <c r="L649" s="77"/>
      <c r="M649" s="93"/>
      <c r="N649" s="77"/>
      <c r="O649" s="77"/>
      <c r="P649" s="77"/>
      <c r="Q649" s="72"/>
      <c r="R649" s="93"/>
      <c r="T649" s="77"/>
    </row>
    <row r="650" spans="1:20" s="92" customFormat="1" ht="12.75" customHeight="1" x14ac:dyDescent="0.3">
      <c r="A650" s="72"/>
      <c r="C650" s="93"/>
      <c r="D650" s="93"/>
      <c r="E650" s="93"/>
      <c r="F650" s="93"/>
      <c r="G650" s="93"/>
      <c r="H650" s="93"/>
      <c r="I650" s="93"/>
      <c r="J650" s="93"/>
      <c r="K650" s="93"/>
      <c r="L650" s="77"/>
      <c r="M650" s="93"/>
      <c r="N650" s="77"/>
      <c r="O650" s="77"/>
      <c r="P650" s="77"/>
      <c r="Q650" s="72"/>
      <c r="R650" s="93"/>
      <c r="T650" s="77"/>
    </row>
    <row r="651" spans="1:20" s="92" customFormat="1" ht="12.75" customHeight="1" x14ac:dyDescent="0.3">
      <c r="A651" s="72"/>
      <c r="C651" s="93"/>
      <c r="D651" s="93"/>
      <c r="E651" s="93"/>
      <c r="F651" s="93"/>
      <c r="G651" s="93"/>
      <c r="H651" s="93"/>
      <c r="I651" s="93"/>
      <c r="J651" s="93"/>
      <c r="K651" s="93"/>
      <c r="L651" s="77"/>
      <c r="M651" s="93"/>
      <c r="N651" s="77"/>
      <c r="O651" s="77"/>
      <c r="P651" s="77"/>
      <c r="Q651" s="72"/>
      <c r="R651" s="93"/>
      <c r="T651" s="77"/>
    </row>
    <row r="652" spans="1:20" s="92" customFormat="1" ht="12.75" customHeight="1" x14ac:dyDescent="0.3">
      <c r="A652" s="72"/>
      <c r="C652" s="93"/>
      <c r="D652" s="93"/>
      <c r="E652" s="93"/>
      <c r="F652" s="93"/>
      <c r="G652" s="93"/>
      <c r="H652" s="93"/>
      <c r="I652" s="93"/>
      <c r="J652" s="93"/>
      <c r="K652" s="93"/>
      <c r="L652" s="77"/>
      <c r="M652" s="93"/>
      <c r="N652" s="77"/>
      <c r="O652" s="77"/>
      <c r="P652" s="77"/>
      <c r="Q652" s="72"/>
      <c r="R652" s="93"/>
      <c r="T652" s="77"/>
    </row>
    <row r="653" spans="1:20" s="92" customFormat="1" ht="12.75" customHeight="1" x14ac:dyDescent="0.3">
      <c r="A653" s="72"/>
      <c r="C653" s="93"/>
      <c r="D653" s="93"/>
      <c r="E653" s="93"/>
      <c r="F653" s="93"/>
      <c r="G653" s="93"/>
      <c r="H653" s="93"/>
      <c r="I653" s="93"/>
      <c r="J653" s="93"/>
      <c r="K653" s="93"/>
      <c r="L653" s="77"/>
      <c r="M653" s="93"/>
      <c r="N653" s="77"/>
      <c r="O653" s="77"/>
      <c r="P653" s="77"/>
      <c r="Q653" s="72"/>
      <c r="R653" s="93"/>
      <c r="T653" s="77"/>
    </row>
    <row r="654" spans="1:20" s="92" customFormat="1" ht="12.75" customHeight="1" x14ac:dyDescent="0.3">
      <c r="A654" s="72"/>
      <c r="C654" s="93"/>
      <c r="D654" s="93"/>
      <c r="E654" s="93"/>
      <c r="F654" s="93"/>
      <c r="G654" s="93"/>
      <c r="H654" s="93"/>
      <c r="I654" s="93"/>
      <c r="J654" s="93"/>
      <c r="K654" s="93"/>
      <c r="L654" s="77"/>
      <c r="M654" s="93"/>
      <c r="N654" s="77"/>
      <c r="O654" s="77"/>
      <c r="P654" s="77"/>
      <c r="Q654" s="72"/>
      <c r="R654" s="93"/>
      <c r="T654" s="77"/>
    </row>
    <row r="655" spans="1:20" s="92" customFormat="1" ht="12.75" customHeight="1" x14ac:dyDescent="0.3">
      <c r="A655" s="72"/>
      <c r="C655" s="93"/>
      <c r="D655" s="93"/>
      <c r="E655" s="93"/>
      <c r="F655" s="93"/>
      <c r="G655" s="93"/>
      <c r="H655" s="93"/>
      <c r="I655" s="93"/>
      <c r="J655" s="93"/>
      <c r="K655" s="93"/>
      <c r="L655" s="77"/>
      <c r="M655" s="93"/>
      <c r="N655" s="77"/>
      <c r="O655" s="77"/>
      <c r="P655" s="77"/>
      <c r="Q655" s="72"/>
      <c r="R655" s="93"/>
      <c r="T655" s="77"/>
    </row>
    <row r="656" spans="1:20" s="92" customFormat="1" ht="12.75" customHeight="1" x14ac:dyDescent="0.3">
      <c r="A656" s="72"/>
      <c r="C656" s="93"/>
      <c r="D656" s="93"/>
      <c r="E656" s="93"/>
      <c r="F656" s="93"/>
      <c r="G656" s="93"/>
      <c r="H656" s="93"/>
      <c r="I656" s="93"/>
      <c r="J656" s="93"/>
      <c r="K656" s="93"/>
      <c r="L656" s="77"/>
      <c r="M656" s="93"/>
      <c r="N656" s="77"/>
      <c r="O656" s="77"/>
      <c r="P656" s="77"/>
      <c r="Q656" s="72"/>
      <c r="R656" s="93"/>
      <c r="T656" s="77"/>
    </row>
    <row r="657" spans="1:20" s="92" customFormat="1" ht="12.75" customHeight="1" x14ac:dyDescent="0.3">
      <c r="A657" s="72"/>
      <c r="C657" s="93"/>
      <c r="D657" s="93"/>
      <c r="E657" s="93"/>
      <c r="F657" s="93"/>
      <c r="G657" s="93"/>
      <c r="H657" s="93"/>
      <c r="I657" s="93"/>
      <c r="J657" s="93"/>
      <c r="K657" s="93"/>
      <c r="L657" s="77"/>
      <c r="M657" s="93"/>
      <c r="N657" s="77"/>
      <c r="O657" s="77"/>
      <c r="P657" s="77"/>
      <c r="Q657" s="72"/>
      <c r="R657" s="93"/>
      <c r="T657" s="77"/>
    </row>
    <row r="658" spans="1:20" s="92" customFormat="1" ht="12.75" customHeight="1" x14ac:dyDescent="0.3">
      <c r="A658" s="72"/>
      <c r="C658" s="93"/>
      <c r="D658" s="93"/>
      <c r="E658" s="93"/>
      <c r="F658" s="93"/>
      <c r="G658" s="93"/>
      <c r="H658" s="93"/>
      <c r="I658" s="93"/>
      <c r="J658" s="93"/>
      <c r="K658" s="93"/>
      <c r="L658" s="77"/>
      <c r="M658" s="93"/>
      <c r="N658" s="77"/>
      <c r="O658" s="77"/>
      <c r="P658" s="77"/>
      <c r="Q658" s="72"/>
      <c r="R658" s="93"/>
      <c r="T658" s="77"/>
    </row>
    <row r="659" spans="1:20" s="92" customFormat="1" ht="12.75" customHeight="1" x14ac:dyDescent="0.3">
      <c r="A659" s="72"/>
      <c r="C659" s="93"/>
      <c r="D659" s="93"/>
      <c r="E659" s="93"/>
      <c r="F659" s="93"/>
      <c r="G659" s="93"/>
      <c r="H659" s="93"/>
      <c r="I659" s="93"/>
      <c r="J659" s="93"/>
      <c r="K659" s="93"/>
      <c r="L659" s="77"/>
      <c r="M659" s="93"/>
      <c r="N659" s="77"/>
      <c r="O659" s="77"/>
      <c r="P659" s="77"/>
      <c r="Q659" s="72"/>
      <c r="R659" s="93"/>
      <c r="T659" s="77"/>
    </row>
    <row r="660" spans="1:20" s="92" customFormat="1" ht="12.75" customHeight="1" x14ac:dyDescent="0.3">
      <c r="A660" s="72"/>
      <c r="C660" s="93"/>
      <c r="D660" s="93"/>
      <c r="E660" s="93"/>
      <c r="F660" s="93"/>
      <c r="G660" s="93"/>
      <c r="H660" s="93"/>
      <c r="I660" s="93"/>
      <c r="J660" s="93"/>
      <c r="K660" s="93"/>
      <c r="L660" s="77"/>
      <c r="M660" s="93"/>
      <c r="N660" s="77"/>
      <c r="O660" s="77"/>
      <c r="P660" s="77"/>
      <c r="Q660" s="72"/>
      <c r="R660" s="93"/>
      <c r="T660" s="77"/>
    </row>
    <row r="661" spans="1:20" s="92" customFormat="1" ht="12.75" customHeight="1" x14ac:dyDescent="0.3">
      <c r="A661" s="72"/>
      <c r="C661" s="93"/>
      <c r="D661" s="93"/>
      <c r="E661" s="93"/>
      <c r="F661" s="93"/>
      <c r="G661" s="93"/>
      <c r="H661" s="93"/>
      <c r="I661" s="93"/>
      <c r="J661" s="93"/>
      <c r="K661" s="93"/>
      <c r="L661" s="77"/>
      <c r="M661" s="93"/>
      <c r="N661" s="77"/>
      <c r="O661" s="77"/>
      <c r="P661" s="77"/>
      <c r="Q661" s="72"/>
      <c r="R661" s="93"/>
      <c r="T661" s="77"/>
    </row>
    <row r="662" spans="1:20" s="92" customFormat="1" ht="12.75" customHeight="1" x14ac:dyDescent="0.3">
      <c r="A662" s="72"/>
      <c r="C662" s="93"/>
      <c r="D662" s="93"/>
      <c r="E662" s="93"/>
      <c r="F662" s="93"/>
      <c r="G662" s="93"/>
      <c r="H662" s="93"/>
      <c r="I662" s="93"/>
      <c r="J662" s="93"/>
      <c r="K662" s="93"/>
      <c r="L662" s="77"/>
      <c r="M662" s="93"/>
      <c r="N662" s="77"/>
      <c r="O662" s="77"/>
      <c r="P662" s="77"/>
      <c r="Q662" s="72"/>
      <c r="R662" s="93"/>
      <c r="T662" s="77"/>
    </row>
    <row r="663" spans="1:20" s="92" customFormat="1" ht="12.75" customHeight="1" x14ac:dyDescent="0.3">
      <c r="A663" s="72"/>
      <c r="C663" s="93"/>
      <c r="D663" s="93"/>
      <c r="E663" s="93"/>
      <c r="F663" s="93"/>
      <c r="G663" s="93"/>
      <c r="H663" s="93"/>
      <c r="I663" s="93"/>
      <c r="J663" s="93"/>
      <c r="K663" s="93"/>
      <c r="L663" s="77"/>
      <c r="M663" s="93"/>
      <c r="N663" s="77"/>
      <c r="O663" s="77"/>
      <c r="P663" s="77"/>
      <c r="Q663" s="72"/>
      <c r="R663" s="93"/>
      <c r="T663" s="77"/>
    </row>
    <row r="664" spans="1:20" s="92" customFormat="1" ht="12.75" customHeight="1" x14ac:dyDescent="0.3">
      <c r="A664" s="72"/>
      <c r="C664" s="93"/>
      <c r="D664" s="93"/>
      <c r="E664" s="93"/>
      <c r="F664" s="93"/>
      <c r="G664" s="93"/>
      <c r="H664" s="93"/>
      <c r="I664" s="93"/>
      <c r="J664" s="93"/>
      <c r="K664" s="93"/>
      <c r="L664" s="77"/>
      <c r="M664" s="93"/>
      <c r="N664" s="77"/>
      <c r="O664" s="77"/>
      <c r="P664" s="77"/>
      <c r="Q664" s="72"/>
      <c r="R664" s="93"/>
      <c r="T664" s="77"/>
    </row>
    <row r="665" spans="1:20" s="92" customFormat="1" ht="12.75" customHeight="1" x14ac:dyDescent="0.3">
      <c r="A665" s="72"/>
      <c r="C665" s="93"/>
      <c r="D665" s="93"/>
      <c r="E665" s="93"/>
      <c r="F665" s="93"/>
      <c r="G665" s="93"/>
      <c r="H665" s="93"/>
      <c r="I665" s="93"/>
      <c r="J665" s="93"/>
      <c r="K665" s="93"/>
      <c r="L665" s="77"/>
      <c r="M665" s="93"/>
      <c r="N665" s="77"/>
      <c r="O665" s="77"/>
      <c r="P665" s="77"/>
      <c r="Q665" s="72"/>
      <c r="R665" s="93"/>
      <c r="T665" s="77"/>
    </row>
    <row r="666" spans="1:20" s="92" customFormat="1" ht="12.75" customHeight="1" x14ac:dyDescent="0.3">
      <c r="A666" s="72"/>
      <c r="C666" s="93"/>
      <c r="D666" s="93"/>
      <c r="E666" s="93"/>
      <c r="F666" s="93"/>
      <c r="G666" s="93"/>
      <c r="H666" s="93"/>
      <c r="I666" s="93"/>
      <c r="J666" s="93"/>
      <c r="K666" s="93"/>
      <c r="L666" s="77"/>
      <c r="M666" s="93"/>
      <c r="N666" s="77"/>
      <c r="O666" s="77"/>
      <c r="P666" s="77"/>
      <c r="Q666" s="72"/>
      <c r="R666" s="93"/>
      <c r="T666" s="77"/>
    </row>
    <row r="667" spans="1:20" s="92" customFormat="1" ht="12.75" customHeight="1" x14ac:dyDescent="0.3">
      <c r="A667" s="72"/>
      <c r="C667" s="93"/>
      <c r="D667" s="93"/>
      <c r="E667" s="93"/>
      <c r="F667" s="93"/>
      <c r="G667" s="93"/>
      <c r="H667" s="93"/>
      <c r="I667" s="93"/>
      <c r="J667" s="93"/>
      <c r="K667" s="93"/>
      <c r="L667" s="77"/>
      <c r="M667" s="93"/>
      <c r="N667" s="77"/>
      <c r="O667" s="77"/>
      <c r="P667" s="77"/>
      <c r="Q667" s="72"/>
      <c r="R667" s="93"/>
      <c r="T667" s="77"/>
    </row>
    <row r="668" spans="1:20" s="92" customFormat="1" ht="12.75" customHeight="1" x14ac:dyDescent="0.3">
      <c r="A668" s="72"/>
      <c r="C668" s="93"/>
      <c r="D668" s="93"/>
      <c r="E668" s="93"/>
      <c r="F668" s="93"/>
      <c r="G668" s="93"/>
      <c r="H668" s="93"/>
      <c r="I668" s="93"/>
      <c r="J668" s="93"/>
      <c r="K668" s="93"/>
      <c r="L668" s="77"/>
      <c r="M668" s="93"/>
      <c r="N668" s="77"/>
      <c r="O668" s="77"/>
      <c r="P668" s="77"/>
      <c r="Q668" s="72"/>
      <c r="R668" s="93"/>
      <c r="T668" s="77"/>
    </row>
    <row r="669" spans="1:20" s="92" customFormat="1" ht="12.75" customHeight="1" x14ac:dyDescent="0.3">
      <c r="A669" s="72"/>
      <c r="C669" s="93"/>
      <c r="D669" s="93"/>
      <c r="E669" s="93"/>
      <c r="F669" s="93"/>
      <c r="G669" s="93"/>
      <c r="H669" s="93"/>
      <c r="I669" s="93"/>
      <c r="J669" s="93"/>
      <c r="K669" s="93"/>
      <c r="L669" s="77"/>
      <c r="M669" s="93"/>
      <c r="N669" s="77"/>
      <c r="O669" s="77"/>
      <c r="P669" s="77"/>
      <c r="Q669" s="72"/>
      <c r="R669" s="93"/>
      <c r="T669" s="77"/>
    </row>
    <row r="670" spans="1:20" s="92" customFormat="1" ht="12.75" customHeight="1" x14ac:dyDescent="0.3">
      <c r="A670" s="72"/>
      <c r="C670" s="93"/>
      <c r="D670" s="93"/>
      <c r="E670" s="93"/>
      <c r="F670" s="93"/>
      <c r="G670" s="93"/>
      <c r="H670" s="93"/>
      <c r="I670" s="93"/>
      <c r="J670" s="93"/>
      <c r="K670" s="93"/>
      <c r="L670" s="77"/>
      <c r="M670" s="93"/>
      <c r="N670" s="77"/>
      <c r="O670" s="77"/>
      <c r="P670" s="77"/>
      <c r="Q670" s="72"/>
      <c r="R670" s="93"/>
      <c r="T670" s="77"/>
    </row>
    <row r="671" spans="1:20" s="92" customFormat="1" ht="12.75" customHeight="1" x14ac:dyDescent="0.3">
      <c r="A671" s="72"/>
      <c r="C671" s="93"/>
      <c r="D671" s="93"/>
      <c r="E671" s="93"/>
      <c r="F671" s="93"/>
      <c r="G671" s="93"/>
      <c r="H671" s="93"/>
      <c r="I671" s="93"/>
      <c r="J671" s="93"/>
      <c r="K671" s="93"/>
      <c r="L671" s="77"/>
      <c r="M671" s="93"/>
      <c r="N671" s="77"/>
      <c r="O671" s="77"/>
      <c r="P671" s="77"/>
      <c r="Q671" s="72"/>
      <c r="R671" s="93"/>
      <c r="T671" s="77"/>
    </row>
    <row r="672" spans="1:20" s="92" customFormat="1" ht="12.75" customHeight="1" x14ac:dyDescent="0.3">
      <c r="A672" s="72"/>
      <c r="C672" s="93"/>
      <c r="D672" s="93"/>
      <c r="E672" s="93"/>
      <c r="F672" s="93"/>
      <c r="G672" s="93"/>
      <c r="H672" s="93"/>
      <c r="I672" s="93"/>
      <c r="J672" s="93"/>
      <c r="K672" s="93"/>
      <c r="L672" s="77"/>
      <c r="M672" s="93"/>
      <c r="N672" s="77"/>
      <c r="O672" s="77"/>
      <c r="P672" s="77"/>
      <c r="Q672" s="72"/>
      <c r="R672" s="93"/>
      <c r="T672" s="77"/>
    </row>
    <row r="673" spans="1:20" s="92" customFormat="1" ht="12.75" customHeight="1" x14ac:dyDescent="0.3">
      <c r="A673" s="72"/>
      <c r="C673" s="93"/>
      <c r="D673" s="93"/>
      <c r="E673" s="93"/>
      <c r="F673" s="93"/>
      <c r="G673" s="93"/>
      <c r="H673" s="93"/>
      <c r="I673" s="93"/>
      <c r="J673" s="93"/>
      <c r="K673" s="93"/>
      <c r="L673" s="77"/>
      <c r="M673" s="93"/>
      <c r="N673" s="77"/>
      <c r="O673" s="77"/>
      <c r="P673" s="77"/>
      <c r="Q673" s="72"/>
      <c r="R673" s="93"/>
      <c r="T673" s="77"/>
    </row>
    <row r="674" spans="1:20" s="92" customFormat="1" ht="12.75" customHeight="1" x14ac:dyDescent="0.3">
      <c r="A674" s="72"/>
      <c r="C674" s="93"/>
      <c r="D674" s="93"/>
      <c r="E674" s="93"/>
      <c r="F674" s="93"/>
      <c r="G674" s="93"/>
      <c r="H674" s="93"/>
      <c r="I674" s="93"/>
      <c r="J674" s="93"/>
      <c r="K674" s="93"/>
      <c r="L674" s="77"/>
      <c r="M674" s="93"/>
      <c r="N674" s="77"/>
      <c r="O674" s="77"/>
      <c r="P674" s="77"/>
      <c r="Q674" s="72"/>
      <c r="R674" s="93"/>
      <c r="T674" s="77"/>
    </row>
    <row r="675" spans="1:20" s="92" customFormat="1" ht="12.75" customHeight="1" x14ac:dyDescent="0.3">
      <c r="A675" s="72"/>
      <c r="C675" s="93"/>
      <c r="D675" s="93"/>
      <c r="E675" s="93"/>
      <c r="F675" s="93"/>
      <c r="G675" s="93"/>
      <c r="H675" s="93"/>
      <c r="I675" s="93"/>
      <c r="J675" s="93"/>
      <c r="K675" s="93"/>
      <c r="L675" s="77"/>
      <c r="M675" s="93"/>
      <c r="N675" s="77"/>
      <c r="O675" s="77"/>
      <c r="P675" s="77"/>
      <c r="Q675" s="72"/>
      <c r="R675" s="93"/>
      <c r="T675" s="77"/>
    </row>
    <row r="676" spans="1:20" s="92" customFormat="1" ht="12.75" customHeight="1" x14ac:dyDescent="0.3">
      <c r="A676" s="72"/>
      <c r="C676" s="93"/>
      <c r="D676" s="93"/>
      <c r="E676" s="93"/>
      <c r="F676" s="93"/>
      <c r="G676" s="93"/>
      <c r="H676" s="93"/>
      <c r="I676" s="93"/>
      <c r="J676" s="93"/>
      <c r="K676" s="93"/>
      <c r="L676" s="77"/>
      <c r="M676" s="93"/>
      <c r="N676" s="77"/>
      <c r="O676" s="77"/>
      <c r="P676" s="77"/>
      <c r="Q676" s="72"/>
      <c r="R676" s="93"/>
      <c r="T676" s="77"/>
    </row>
    <row r="677" spans="1:20" s="92" customFormat="1" ht="12.75" customHeight="1" x14ac:dyDescent="0.3">
      <c r="A677" s="72"/>
      <c r="C677" s="93"/>
      <c r="D677" s="93"/>
      <c r="E677" s="93"/>
      <c r="F677" s="93"/>
      <c r="G677" s="93"/>
      <c r="H677" s="93"/>
      <c r="I677" s="93"/>
      <c r="J677" s="93"/>
      <c r="K677" s="93"/>
      <c r="L677" s="77"/>
      <c r="M677" s="93"/>
      <c r="N677" s="77"/>
      <c r="O677" s="77"/>
      <c r="P677" s="77"/>
      <c r="Q677" s="72"/>
      <c r="R677" s="93"/>
      <c r="T677" s="77"/>
    </row>
    <row r="678" spans="1:20" s="92" customFormat="1" ht="12.75" customHeight="1" x14ac:dyDescent="0.3">
      <c r="A678" s="72"/>
      <c r="C678" s="93"/>
      <c r="D678" s="93"/>
      <c r="E678" s="93"/>
      <c r="F678" s="93"/>
      <c r="G678" s="93"/>
      <c r="H678" s="93"/>
      <c r="I678" s="93"/>
      <c r="J678" s="93"/>
      <c r="K678" s="93"/>
      <c r="L678" s="77"/>
      <c r="M678" s="93"/>
      <c r="N678" s="77"/>
      <c r="O678" s="77"/>
      <c r="P678" s="77"/>
      <c r="Q678" s="72"/>
      <c r="R678" s="93"/>
      <c r="T678" s="77"/>
    </row>
    <row r="679" spans="1:20" s="92" customFormat="1" ht="12.75" customHeight="1" x14ac:dyDescent="0.3">
      <c r="A679" s="72"/>
      <c r="C679" s="93"/>
      <c r="D679" s="93"/>
      <c r="E679" s="93"/>
      <c r="F679" s="93"/>
      <c r="G679" s="93"/>
      <c r="H679" s="93"/>
      <c r="I679" s="93"/>
      <c r="J679" s="93"/>
      <c r="K679" s="93"/>
      <c r="L679" s="77"/>
      <c r="M679" s="93"/>
      <c r="N679" s="77"/>
      <c r="O679" s="77"/>
      <c r="P679" s="77"/>
      <c r="Q679" s="72"/>
      <c r="R679" s="93"/>
      <c r="T679" s="77"/>
    </row>
    <row r="680" spans="1:20" s="92" customFormat="1" ht="12.75" customHeight="1" x14ac:dyDescent="0.3">
      <c r="A680" s="72"/>
      <c r="C680" s="93"/>
      <c r="D680" s="93"/>
      <c r="E680" s="93"/>
      <c r="F680" s="93"/>
      <c r="G680" s="93"/>
      <c r="H680" s="93"/>
      <c r="I680" s="93"/>
      <c r="J680" s="93"/>
      <c r="K680" s="93"/>
      <c r="L680" s="77"/>
      <c r="M680" s="93"/>
      <c r="N680" s="77"/>
      <c r="O680" s="77"/>
      <c r="P680" s="77"/>
      <c r="Q680" s="72"/>
      <c r="R680" s="93"/>
      <c r="T680" s="77"/>
    </row>
    <row r="681" spans="1:20" s="92" customFormat="1" ht="12.75" customHeight="1" x14ac:dyDescent="0.3">
      <c r="A681" s="72"/>
      <c r="C681" s="93"/>
      <c r="D681" s="93"/>
      <c r="E681" s="93"/>
      <c r="F681" s="93"/>
      <c r="G681" s="93"/>
      <c r="H681" s="93"/>
      <c r="I681" s="93"/>
      <c r="J681" s="93"/>
      <c r="K681" s="93"/>
      <c r="L681" s="77"/>
      <c r="M681" s="93"/>
      <c r="N681" s="77"/>
      <c r="O681" s="77"/>
      <c r="P681" s="77"/>
      <c r="Q681" s="72"/>
      <c r="R681" s="93"/>
      <c r="T681" s="77"/>
    </row>
    <row r="682" spans="1:20" s="92" customFormat="1" ht="12.75" customHeight="1" x14ac:dyDescent="0.3">
      <c r="A682" s="72"/>
      <c r="C682" s="93"/>
      <c r="D682" s="93"/>
      <c r="E682" s="93"/>
      <c r="F682" s="93"/>
      <c r="G682" s="93"/>
      <c r="H682" s="93"/>
      <c r="I682" s="93"/>
      <c r="J682" s="93"/>
      <c r="K682" s="93"/>
      <c r="L682" s="77"/>
      <c r="M682" s="93"/>
      <c r="N682" s="77"/>
      <c r="O682" s="77"/>
      <c r="P682" s="77"/>
      <c r="Q682" s="72"/>
      <c r="R682" s="93"/>
      <c r="T682" s="77"/>
    </row>
    <row r="683" spans="1:20" s="92" customFormat="1" ht="12.75" customHeight="1" x14ac:dyDescent="0.3">
      <c r="A683" s="72"/>
      <c r="C683" s="93"/>
      <c r="D683" s="93"/>
      <c r="E683" s="93"/>
      <c r="F683" s="93"/>
      <c r="G683" s="93"/>
      <c r="H683" s="93"/>
      <c r="I683" s="93"/>
      <c r="J683" s="93"/>
      <c r="K683" s="93"/>
      <c r="L683" s="77"/>
      <c r="M683" s="93"/>
      <c r="N683" s="77"/>
      <c r="O683" s="77"/>
      <c r="P683" s="77"/>
      <c r="Q683" s="72"/>
      <c r="R683" s="93"/>
      <c r="T683" s="77"/>
    </row>
    <row r="684" spans="1:20" s="92" customFormat="1" ht="12.75" customHeight="1" x14ac:dyDescent="0.3">
      <c r="A684" s="72"/>
      <c r="C684" s="93"/>
      <c r="D684" s="93"/>
      <c r="E684" s="93"/>
      <c r="F684" s="93"/>
      <c r="G684" s="93"/>
      <c r="H684" s="93"/>
      <c r="I684" s="93"/>
      <c r="J684" s="93"/>
      <c r="K684" s="93"/>
      <c r="L684" s="77"/>
      <c r="M684" s="93"/>
      <c r="N684" s="77"/>
      <c r="O684" s="77"/>
      <c r="P684" s="77"/>
      <c r="Q684" s="72"/>
      <c r="R684" s="93"/>
      <c r="T684" s="77"/>
    </row>
    <row r="685" spans="1:20" s="92" customFormat="1" ht="12.75" customHeight="1" x14ac:dyDescent="0.3">
      <c r="A685" s="72"/>
      <c r="C685" s="93"/>
      <c r="D685" s="93"/>
      <c r="E685" s="93"/>
      <c r="F685" s="93"/>
      <c r="G685" s="93"/>
      <c r="H685" s="93"/>
      <c r="I685" s="93"/>
      <c r="J685" s="93"/>
      <c r="K685" s="93"/>
      <c r="L685" s="77"/>
      <c r="M685" s="93"/>
      <c r="N685" s="77"/>
      <c r="O685" s="77"/>
      <c r="P685" s="77"/>
      <c r="Q685" s="72"/>
      <c r="R685" s="93"/>
      <c r="T685" s="77"/>
    </row>
    <row r="686" spans="1:20" s="92" customFormat="1" ht="12.75" customHeight="1" x14ac:dyDescent="0.3">
      <c r="A686" s="72"/>
      <c r="C686" s="93"/>
      <c r="D686" s="93"/>
      <c r="E686" s="93"/>
      <c r="F686" s="93"/>
      <c r="G686" s="93"/>
      <c r="H686" s="93"/>
      <c r="I686" s="93"/>
      <c r="J686" s="93"/>
      <c r="K686" s="93"/>
      <c r="L686" s="77"/>
      <c r="M686" s="93"/>
      <c r="N686" s="77"/>
      <c r="O686" s="77"/>
      <c r="P686" s="77"/>
      <c r="Q686" s="72"/>
      <c r="R686" s="93"/>
      <c r="T686" s="77"/>
    </row>
    <row r="687" spans="1:20" s="92" customFormat="1" ht="12.75" customHeight="1" x14ac:dyDescent="0.3">
      <c r="A687" s="72"/>
      <c r="C687" s="93"/>
      <c r="D687" s="93"/>
      <c r="E687" s="93"/>
      <c r="F687" s="93"/>
      <c r="G687" s="93"/>
      <c r="H687" s="93"/>
      <c r="I687" s="93"/>
      <c r="J687" s="93"/>
      <c r="K687" s="93"/>
      <c r="L687" s="77"/>
      <c r="M687" s="93"/>
      <c r="N687" s="77"/>
      <c r="O687" s="77"/>
      <c r="P687" s="77"/>
      <c r="Q687" s="72"/>
      <c r="R687" s="93"/>
      <c r="T687" s="77"/>
    </row>
    <row r="688" spans="1:20" s="92" customFormat="1" ht="12.75" customHeight="1" x14ac:dyDescent="0.3">
      <c r="A688" s="72"/>
      <c r="C688" s="93"/>
      <c r="D688" s="93"/>
      <c r="E688" s="93"/>
      <c r="F688" s="93"/>
      <c r="G688" s="93"/>
      <c r="H688" s="93"/>
      <c r="I688" s="93"/>
      <c r="J688" s="93"/>
      <c r="K688" s="93"/>
      <c r="L688" s="77"/>
      <c r="M688" s="93"/>
      <c r="N688" s="77"/>
      <c r="O688" s="77"/>
      <c r="P688" s="77"/>
      <c r="Q688" s="72"/>
      <c r="R688" s="93"/>
      <c r="T688" s="77"/>
    </row>
    <row r="689" spans="1:20" s="92" customFormat="1" ht="12.75" customHeight="1" x14ac:dyDescent="0.3">
      <c r="A689" s="72"/>
      <c r="C689" s="93"/>
      <c r="D689" s="93"/>
      <c r="E689" s="93"/>
      <c r="F689" s="93"/>
      <c r="G689" s="93"/>
      <c r="H689" s="93"/>
      <c r="I689" s="93"/>
      <c r="J689" s="93"/>
      <c r="K689" s="93"/>
      <c r="L689" s="77"/>
      <c r="M689" s="93"/>
      <c r="N689" s="77"/>
      <c r="O689" s="77"/>
      <c r="P689" s="77"/>
      <c r="Q689" s="72"/>
      <c r="R689" s="93"/>
      <c r="T689" s="77"/>
    </row>
    <row r="690" spans="1:20" s="92" customFormat="1" ht="12.75" customHeight="1" x14ac:dyDescent="0.3">
      <c r="A690" s="72"/>
      <c r="C690" s="93"/>
      <c r="D690" s="93"/>
      <c r="E690" s="93"/>
      <c r="F690" s="93"/>
      <c r="G690" s="93"/>
      <c r="H690" s="93"/>
      <c r="I690" s="93"/>
      <c r="J690" s="93"/>
      <c r="K690" s="93"/>
      <c r="L690" s="77"/>
      <c r="M690" s="93"/>
      <c r="N690" s="77"/>
      <c r="O690" s="77"/>
      <c r="P690" s="77"/>
      <c r="Q690" s="72"/>
      <c r="R690" s="93"/>
      <c r="T690" s="77"/>
    </row>
    <row r="691" spans="1:20" s="92" customFormat="1" ht="12.75" customHeight="1" x14ac:dyDescent="0.3">
      <c r="A691" s="72"/>
      <c r="C691" s="93"/>
      <c r="D691" s="93"/>
      <c r="E691" s="93"/>
      <c r="F691" s="93"/>
      <c r="G691" s="93"/>
      <c r="H691" s="93"/>
      <c r="I691" s="93"/>
      <c r="J691" s="93"/>
      <c r="K691" s="93"/>
      <c r="L691" s="77"/>
      <c r="M691" s="93"/>
      <c r="N691" s="77"/>
      <c r="O691" s="77"/>
      <c r="P691" s="77"/>
      <c r="Q691" s="72"/>
      <c r="R691" s="93"/>
      <c r="T691" s="77"/>
    </row>
    <row r="692" spans="1:20" s="92" customFormat="1" ht="12.75" customHeight="1" x14ac:dyDescent="0.3">
      <c r="A692" s="72"/>
      <c r="C692" s="93"/>
      <c r="D692" s="93"/>
      <c r="E692" s="93"/>
      <c r="F692" s="93"/>
      <c r="G692" s="93"/>
      <c r="H692" s="93"/>
      <c r="I692" s="93"/>
      <c r="J692" s="93"/>
      <c r="K692" s="93"/>
      <c r="L692" s="77"/>
      <c r="M692" s="93"/>
      <c r="N692" s="77"/>
      <c r="O692" s="77"/>
      <c r="P692" s="77"/>
      <c r="Q692" s="72"/>
      <c r="R692" s="93"/>
      <c r="T692" s="77"/>
    </row>
    <row r="693" spans="1:20" s="92" customFormat="1" ht="12.75" customHeight="1" x14ac:dyDescent="0.3">
      <c r="A693" s="72"/>
      <c r="C693" s="93"/>
      <c r="D693" s="93"/>
      <c r="E693" s="93"/>
      <c r="F693" s="93"/>
      <c r="G693" s="93"/>
      <c r="H693" s="93"/>
      <c r="I693" s="93"/>
      <c r="J693" s="93"/>
      <c r="K693" s="93"/>
      <c r="L693" s="77"/>
      <c r="M693" s="93"/>
      <c r="N693" s="77"/>
      <c r="O693" s="77"/>
      <c r="P693" s="77"/>
      <c r="Q693" s="72"/>
      <c r="R693" s="93"/>
      <c r="T693" s="77"/>
    </row>
    <row r="694" spans="1:20" s="92" customFormat="1" ht="12.75" customHeight="1" x14ac:dyDescent="0.3">
      <c r="A694" s="72"/>
      <c r="C694" s="93"/>
      <c r="D694" s="93"/>
      <c r="E694" s="93"/>
      <c r="F694" s="93"/>
      <c r="G694" s="93"/>
      <c r="H694" s="93"/>
      <c r="I694" s="93"/>
      <c r="J694" s="93"/>
      <c r="K694" s="93"/>
      <c r="L694" s="77"/>
      <c r="M694" s="93"/>
      <c r="N694" s="77"/>
      <c r="O694" s="77"/>
      <c r="P694" s="77"/>
      <c r="Q694" s="72"/>
      <c r="R694" s="93"/>
      <c r="T694" s="77"/>
    </row>
    <row r="695" spans="1:20" s="92" customFormat="1" ht="12.75" customHeight="1" x14ac:dyDescent="0.3">
      <c r="A695" s="72"/>
      <c r="C695" s="93"/>
      <c r="D695" s="93"/>
      <c r="E695" s="93"/>
      <c r="F695" s="93"/>
      <c r="G695" s="93"/>
      <c r="H695" s="93"/>
      <c r="I695" s="93"/>
      <c r="J695" s="93"/>
      <c r="K695" s="93"/>
      <c r="L695" s="77"/>
      <c r="M695" s="93"/>
      <c r="N695" s="77"/>
      <c r="O695" s="77"/>
      <c r="P695" s="77"/>
      <c r="Q695" s="72"/>
      <c r="R695" s="93"/>
      <c r="T695" s="77"/>
    </row>
    <row r="696" spans="1:20" s="92" customFormat="1" ht="12.75" customHeight="1" x14ac:dyDescent="0.3">
      <c r="A696" s="72"/>
      <c r="C696" s="93"/>
      <c r="D696" s="93"/>
      <c r="E696" s="93"/>
      <c r="F696" s="93"/>
      <c r="G696" s="93"/>
      <c r="H696" s="93"/>
      <c r="I696" s="93"/>
      <c r="J696" s="93"/>
      <c r="K696" s="93"/>
      <c r="L696" s="77"/>
      <c r="M696" s="93"/>
      <c r="N696" s="77"/>
      <c r="O696" s="77"/>
      <c r="P696" s="77"/>
      <c r="Q696" s="72"/>
      <c r="R696" s="93"/>
      <c r="T696" s="77"/>
    </row>
    <row r="697" spans="1:20" s="92" customFormat="1" ht="12.75" customHeight="1" x14ac:dyDescent="0.3">
      <c r="A697" s="72"/>
      <c r="C697" s="93"/>
      <c r="D697" s="93"/>
      <c r="E697" s="93"/>
      <c r="F697" s="93"/>
      <c r="G697" s="93"/>
      <c r="H697" s="93"/>
      <c r="I697" s="93"/>
      <c r="J697" s="93"/>
      <c r="K697" s="93"/>
      <c r="L697" s="77"/>
      <c r="M697" s="93"/>
      <c r="N697" s="77"/>
      <c r="O697" s="77"/>
      <c r="P697" s="77"/>
      <c r="Q697" s="72"/>
      <c r="R697" s="93"/>
      <c r="T697" s="77"/>
    </row>
    <row r="698" spans="1:20" s="92" customFormat="1" ht="12.75" customHeight="1" x14ac:dyDescent="0.3">
      <c r="A698" s="72"/>
      <c r="C698" s="93"/>
      <c r="D698" s="93"/>
      <c r="E698" s="93"/>
      <c r="F698" s="93"/>
      <c r="G698" s="93"/>
      <c r="H698" s="93"/>
      <c r="I698" s="93"/>
      <c r="J698" s="93"/>
      <c r="K698" s="93"/>
      <c r="L698" s="77"/>
      <c r="M698" s="93"/>
      <c r="N698" s="77"/>
      <c r="O698" s="77"/>
      <c r="P698" s="77"/>
      <c r="Q698" s="72"/>
      <c r="R698" s="93"/>
      <c r="T698" s="77"/>
    </row>
    <row r="699" spans="1:20" s="92" customFormat="1" ht="12.75" customHeight="1" x14ac:dyDescent="0.3">
      <c r="A699" s="72"/>
      <c r="C699" s="93"/>
      <c r="D699" s="93"/>
      <c r="E699" s="93"/>
      <c r="F699" s="93"/>
      <c r="G699" s="93"/>
      <c r="H699" s="93"/>
      <c r="I699" s="93"/>
      <c r="J699" s="93"/>
      <c r="K699" s="93"/>
      <c r="L699" s="77"/>
      <c r="M699" s="93"/>
      <c r="N699" s="77"/>
      <c r="O699" s="77"/>
      <c r="P699" s="77"/>
      <c r="Q699" s="72"/>
      <c r="R699" s="93"/>
      <c r="T699" s="77"/>
    </row>
    <row r="700" spans="1:20" s="92" customFormat="1" ht="12.75" customHeight="1" x14ac:dyDescent="0.3">
      <c r="A700" s="72"/>
      <c r="C700" s="93"/>
      <c r="D700" s="93"/>
      <c r="E700" s="93"/>
      <c r="F700" s="93"/>
      <c r="G700" s="93"/>
      <c r="H700" s="93"/>
      <c r="I700" s="93"/>
      <c r="J700" s="93"/>
      <c r="K700" s="93"/>
      <c r="L700" s="77"/>
      <c r="M700" s="93"/>
      <c r="N700" s="77"/>
      <c r="O700" s="77"/>
      <c r="P700" s="77"/>
      <c r="Q700" s="72"/>
      <c r="R700" s="93"/>
      <c r="T700" s="77"/>
    </row>
    <row r="701" spans="1:20" s="92" customFormat="1" ht="12.75" customHeight="1" x14ac:dyDescent="0.3">
      <c r="A701" s="72"/>
      <c r="C701" s="93"/>
      <c r="D701" s="93"/>
      <c r="E701" s="93"/>
      <c r="F701" s="93"/>
      <c r="G701" s="93"/>
      <c r="H701" s="93"/>
      <c r="I701" s="93"/>
      <c r="J701" s="93"/>
      <c r="K701" s="93"/>
      <c r="L701" s="77"/>
      <c r="M701" s="93"/>
      <c r="N701" s="77"/>
      <c r="O701" s="77"/>
      <c r="P701" s="77"/>
      <c r="Q701" s="72"/>
      <c r="R701" s="93"/>
      <c r="T701" s="77"/>
    </row>
    <row r="702" spans="1:20" s="92" customFormat="1" ht="12.75" customHeight="1" x14ac:dyDescent="0.3">
      <c r="A702" s="72"/>
      <c r="C702" s="93"/>
      <c r="D702" s="93"/>
      <c r="E702" s="93"/>
      <c r="F702" s="93"/>
      <c r="G702" s="93"/>
      <c r="H702" s="93"/>
      <c r="I702" s="93"/>
      <c r="J702" s="93"/>
      <c r="K702" s="93"/>
      <c r="L702" s="77"/>
      <c r="M702" s="93"/>
      <c r="N702" s="77"/>
      <c r="O702" s="77"/>
      <c r="P702" s="77"/>
      <c r="Q702" s="72"/>
      <c r="R702" s="93"/>
      <c r="T702" s="77"/>
    </row>
    <row r="703" spans="1:20" s="92" customFormat="1" ht="12.75" customHeight="1" x14ac:dyDescent="0.3">
      <c r="A703" s="72"/>
      <c r="C703" s="93"/>
      <c r="D703" s="93"/>
      <c r="E703" s="93"/>
      <c r="F703" s="93"/>
      <c r="G703" s="93"/>
      <c r="H703" s="93"/>
      <c r="I703" s="93"/>
      <c r="J703" s="93"/>
      <c r="K703" s="93"/>
      <c r="L703" s="77"/>
      <c r="M703" s="93"/>
      <c r="N703" s="77"/>
      <c r="O703" s="77"/>
      <c r="P703" s="77"/>
      <c r="Q703" s="72"/>
      <c r="R703" s="93"/>
      <c r="T703" s="77"/>
    </row>
    <row r="704" spans="1:20" s="92" customFormat="1" ht="12.75" customHeight="1" x14ac:dyDescent="0.3">
      <c r="A704" s="72"/>
      <c r="C704" s="93"/>
      <c r="D704" s="93"/>
      <c r="E704" s="93"/>
      <c r="F704" s="93"/>
      <c r="G704" s="93"/>
      <c r="H704" s="93"/>
      <c r="I704" s="93"/>
      <c r="J704" s="93"/>
      <c r="K704" s="93"/>
      <c r="L704" s="77"/>
      <c r="M704" s="93"/>
      <c r="N704" s="77"/>
      <c r="O704" s="77"/>
      <c r="P704" s="77"/>
      <c r="Q704" s="72"/>
      <c r="R704" s="93"/>
      <c r="T704" s="77"/>
    </row>
    <row r="705" spans="1:20" s="92" customFormat="1" ht="12.75" customHeight="1" x14ac:dyDescent="0.3">
      <c r="A705" s="72"/>
      <c r="C705" s="93"/>
      <c r="D705" s="93"/>
      <c r="E705" s="93"/>
      <c r="F705" s="93"/>
      <c r="G705" s="93"/>
      <c r="H705" s="93"/>
      <c r="I705" s="93"/>
      <c r="J705" s="93"/>
      <c r="K705" s="93"/>
      <c r="L705" s="77"/>
      <c r="M705" s="93"/>
      <c r="N705" s="77"/>
      <c r="O705" s="77"/>
      <c r="P705" s="77"/>
      <c r="Q705" s="72"/>
      <c r="R705" s="93"/>
      <c r="T705" s="77"/>
    </row>
    <row r="706" spans="1:20" s="92" customFormat="1" ht="12.75" customHeight="1" x14ac:dyDescent="0.3">
      <c r="A706" s="72"/>
      <c r="C706" s="93"/>
      <c r="D706" s="93"/>
      <c r="E706" s="93"/>
      <c r="F706" s="93"/>
      <c r="G706" s="93"/>
      <c r="H706" s="93"/>
      <c r="I706" s="93"/>
      <c r="J706" s="93"/>
      <c r="K706" s="93"/>
      <c r="L706" s="77"/>
      <c r="M706" s="93"/>
      <c r="N706" s="77"/>
      <c r="O706" s="77"/>
      <c r="P706" s="77"/>
      <c r="Q706" s="72"/>
      <c r="R706" s="93"/>
      <c r="T706" s="77"/>
    </row>
    <row r="707" spans="1:20" s="92" customFormat="1" ht="12.75" customHeight="1" x14ac:dyDescent="0.3">
      <c r="A707" s="72"/>
      <c r="C707" s="93"/>
      <c r="D707" s="93"/>
      <c r="E707" s="93"/>
      <c r="F707" s="93"/>
      <c r="G707" s="93"/>
      <c r="H707" s="93"/>
      <c r="I707" s="93"/>
      <c r="J707" s="93"/>
      <c r="K707" s="93"/>
      <c r="L707" s="77"/>
      <c r="M707" s="93"/>
      <c r="N707" s="77"/>
      <c r="O707" s="77"/>
      <c r="P707" s="77"/>
      <c r="Q707" s="72"/>
      <c r="R707" s="93"/>
      <c r="T707" s="77"/>
    </row>
    <row r="708" spans="1:20" s="92" customFormat="1" ht="12.75" customHeight="1" x14ac:dyDescent="0.3">
      <c r="A708" s="72"/>
      <c r="C708" s="93"/>
      <c r="D708" s="93"/>
      <c r="E708" s="93"/>
      <c r="F708" s="93"/>
      <c r="G708" s="93"/>
      <c r="H708" s="93"/>
      <c r="I708" s="93"/>
      <c r="J708" s="93"/>
      <c r="K708" s="93"/>
      <c r="L708" s="77"/>
      <c r="M708" s="93"/>
      <c r="N708" s="77"/>
      <c r="O708" s="77"/>
      <c r="P708" s="77"/>
      <c r="Q708" s="72"/>
      <c r="R708" s="93"/>
      <c r="T708" s="77"/>
    </row>
    <row r="709" spans="1:20" s="92" customFormat="1" ht="12.75" customHeight="1" x14ac:dyDescent="0.3">
      <c r="A709" s="72"/>
      <c r="C709" s="93"/>
      <c r="D709" s="93"/>
      <c r="E709" s="93"/>
      <c r="F709" s="93"/>
      <c r="G709" s="93"/>
      <c r="H709" s="93"/>
      <c r="I709" s="93"/>
      <c r="J709" s="93"/>
      <c r="K709" s="93"/>
      <c r="L709" s="77"/>
      <c r="M709" s="93"/>
      <c r="N709" s="77"/>
      <c r="O709" s="77"/>
      <c r="P709" s="77"/>
      <c r="Q709" s="72"/>
      <c r="R709" s="93"/>
      <c r="T709" s="77"/>
    </row>
    <row r="710" spans="1:20" s="92" customFormat="1" ht="12.75" customHeight="1" x14ac:dyDescent="0.3">
      <c r="A710" s="72"/>
      <c r="C710" s="93"/>
      <c r="D710" s="93"/>
      <c r="E710" s="93"/>
      <c r="F710" s="93"/>
      <c r="G710" s="93"/>
      <c r="H710" s="93"/>
      <c r="I710" s="93"/>
      <c r="J710" s="93"/>
      <c r="K710" s="93"/>
      <c r="L710" s="77"/>
      <c r="M710" s="93"/>
      <c r="N710" s="77"/>
      <c r="O710" s="77"/>
      <c r="P710" s="77"/>
      <c r="Q710" s="72"/>
      <c r="R710" s="93"/>
      <c r="T710" s="77"/>
    </row>
    <row r="711" spans="1:20" s="92" customFormat="1" ht="12.75" customHeight="1" x14ac:dyDescent="0.3">
      <c r="A711" s="72"/>
      <c r="C711" s="93"/>
      <c r="D711" s="93"/>
      <c r="E711" s="93"/>
      <c r="F711" s="93"/>
      <c r="G711" s="93"/>
      <c r="H711" s="93"/>
      <c r="I711" s="93"/>
      <c r="J711" s="93"/>
      <c r="K711" s="93"/>
      <c r="L711" s="77"/>
      <c r="M711" s="93"/>
      <c r="N711" s="77"/>
      <c r="O711" s="77"/>
      <c r="P711" s="77"/>
      <c r="Q711" s="72"/>
      <c r="R711" s="93"/>
      <c r="T711" s="77"/>
    </row>
    <row r="712" spans="1:20" s="92" customFormat="1" ht="12.75" customHeight="1" x14ac:dyDescent="0.3">
      <c r="A712" s="72"/>
      <c r="C712" s="93"/>
      <c r="D712" s="93"/>
      <c r="E712" s="93"/>
      <c r="F712" s="93"/>
      <c r="G712" s="93"/>
      <c r="H712" s="93"/>
      <c r="I712" s="93"/>
      <c r="J712" s="93"/>
      <c r="K712" s="93"/>
      <c r="L712" s="77"/>
      <c r="M712" s="93"/>
      <c r="N712" s="77"/>
      <c r="O712" s="77"/>
      <c r="P712" s="77"/>
      <c r="Q712" s="72"/>
      <c r="R712" s="93"/>
      <c r="T712" s="77"/>
    </row>
    <row r="713" spans="1:20" s="92" customFormat="1" ht="12.75" customHeight="1" x14ac:dyDescent="0.3">
      <c r="A713" s="72"/>
      <c r="C713" s="93"/>
      <c r="D713" s="93"/>
      <c r="E713" s="93"/>
      <c r="F713" s="93"/>
      <c r="G713" s="93"/>
      <c r="H713" s="93"/>
      <c r="I713" s="93"/>
      <c r="J713" s="93"/>
      <c r="K713" s="93"/>
      <c r="L713" s="77"/>
      <c r="M713" s="93"/>
      <c r="N713" s="77"/>
      <c r="O713" s="77"/>
      <c r="P713" s="77"/>
      <c r="Q713" s="72"/>
      <c r="R713" s="93"/>
      <c r="T713" s="77"/>
    </row>
    <row r="714" spans="1:20" s="92" customFormat="1" ht="12.75" customHeight="1" x14ac:dyDescent="0.3">
      <c r="A714" s="72"/>
      <c r="C714" s="93"/>
      <c r="D714" s="93"/>
      <c r="E714" s="93"/>
      <c r="F714" s="93"/>
      <c r="G714" s="93"/>
      <c r="H714" s="93"/>
      <c r="I714" s="93"/>
      <c r="J714" s="93"/>
      <c r="K714" s="93"/>
      <c r="L714" s="77"/>
      <c r="M714" s="93"/>
      <c r="N714" s="77"/>
      <c r="O714" s="77"/>
      <c r="P714" s="77"/>
      <c r="Q714" s="72"/>
      <c r="R714" s="93"/>
      <c r="T714" s="77"/>
    </row>
    <row r="715" spans="1:20" s="92" customFormat="1" ht="12.75" customHeight="1" x14ac:dyDescent="0.3">
      <c r="A715" s="72"/>
      <c r="C715" s="93"/>
      <c r="D715" s="93"/>
      <c r="E715" s="93"/>
      <c r="F715" s="93"/>
      <c r="G715" s="93"/>
      <c r="H715" s="93"/>
      <c r="I715" s="93"/>
      <c r="J715" s="93"/>
      <c r="K715" s="93"/>
      <c r="L715" s="77"/>
      <c r="M715" s="93"/>
      <c r="N715" s="77"/>
      <c r="O715" s="77"/>
      <c r="P715" s="77"/>
      <c r="Q715" s="72"/>
      <c r="R715" s="93"/>
      <c r="T715" s="77"/>
    </row>
    <row r="716" spans="1:20" s="92" customFormat="1" ht="12.75" customHeight="1" x14ac:dyDescent="0.3">
      <c r="A716" s="72"/>
      <c r="C716" s="93"/>
      <c r="D716" s="93"/>
      <c r="E716" s="93"/>
      <c r="F716" s="93"/>
      <c r="G716" s="93"/>
      <c r="H716" s="93"/>
      <c r="I716" s="93"/>
      <c r="J716" s="93"/>
      <c r="K716" s="93"/>
      <c r="L716" s="77"/>
      <c r="M716" s="93"/>
      <c r="N716" s="77"/>
      <c r="O716" s="77"/>
      <c r="P716" s="77"/>
      <c r="Q716" s="72"/>
      <c r="R716" s="93"/>
      <c r="T716" s="77"/>
    </row>
    <row r="717" spans="1:20" s="92" customFormat="1" ht="12.75" customHeight="1" x14ac:dyDescent="0.3">
      <c r="A717" s="72"/>
      <c r="C717" s="93"/>
      <c r="D717" s="93"/>
      <c r="E717" s="93"/>
      <c r="F717" s="93"/>
      <c r="G717" s="93"/>
      <c r="H717" s="93"/>
      <c r="I717" s="93"/>
      <c r="J717" s="93"/>
      <c r="K717" s="93"/>
      <c r="L717" s="77"/>
      <c r="M717" s="93"/>
      <c r="N717" s="77"/>
      <c r="O717" s="77"/>
      <c r="P717" s="77"/>
      <c r="Q717" s="72"/>
      <c r="R717" s="93"/>
      <c r="T717" s="77"/>
    </row>
    <row r="718" spans="1:20" s="92" customFormat="1" ht="12.75" customHeight="1" x14ac:dyDescent="0.3">
      <c r="A718" s="72"/>
      <c r="C718" s="93"/>
      <c r="D718" s="93"/>
      <c r="E718" s="93"/>
      <c r="F718" s="93"/>
      <c r="G718" s="93"/>
      <c r="H718" s="93"/>
      <c r="I718" s="93"/>
      <c r="J718" s="93"/>
      <c r="K718" s="93"/>
      <c r="L718" s="77"/>
      <c r="M718" s="93"/>
      <c r="N718" s="77"/>
      <c r="O718" s="77"/>
      <c r="P718" s="77"/>
      <c r="Q718" s="72"/>
      <c r="R718" s="93"/>
      <c r="T718" s="77"/>
    </row>
    <row r="719" spans="1:20" s="92" customFormat="1" ht="12.75" customHeight="1" x14ac:dyDescent="0.3">
      <c r="A719" s="72"/>
      <c r="C719" s="93"/>
      <c r="D719" s="93"/>
      <c r="E719" s="93"/>
      <c r="F719" s="93"/>
      <c r="G719" s="93"/>
      <c r="H719" s="93"/>
      <c r="I719" s="93"/>
      <c r="J719" s="93"/>
      <c r="K719" s="93"/>
      <c r="L719" s="77"/>
      <c r="M719" s="93"/>
      <c r="N719" s="77"/>
      <c r="O719" s="77"/>
      <c r="P719" s="77"/>
      <c r="Q719" s="72"/>
      <c r="R719" s="93"/>
      <c r="T719" s="77"/>
    </row>
    <row r="720" spans="1:20" s="92" customFormat="1" ht="12.75" customHeight="1" x14ac:dyDescent="0.3">
      <c r="A720" s="72"/>
      <c r="C720" s="93"/>
      <c r="D720" s="93"/>
      <c r="E720" s="93"/>
      <c r="F720" s="93"/>
      <c r="G720" s="93"/>
      <c r="H720" s="93"/>
      <c r="I720" s="93"/>
      <c r="J720" s="93"/>
      <c r="K720" s="93"/>
      <c r="L720" s="77"/>
      <c r="M720" s="93"/>
      <c r="N720" s="77"/>
      <c r="O720" s="77"/>
      <c r="P720" s="77"/>
      <c r="Q720" s="72"/>
      <c r="R720" s="93"/>
      <c r="T720" s="77"/>
    </row>
    <row r="721" spans="1:20" s="92" customFormat="1" ht="12.75" customHeight="1" x14ac:dyDescent="0.3">
      <c r="A721" s="72"/>
      <c r="C721" s="93"/>
      <c r="D721" s="93"/>
      <c r="E721" s="93"/>
      <c r="F721" s="93"/>
      <c r="G721" s="93"/>
      <c r="H721" s="93"/>
      <c r="I721" s="93"/>
      <c r="J721" s="93"/>
      <c r="K721" s="93"/>
      <c r="L721" s="77"/>
      <c r="M721" s="93"/>
      <c r="N721" s="77"/>
      <c r="O721" s="77"/>
      <c r="P721" s="77"/>
      <c r="Q721" s="72"/>
      <c r="R721" s="93"/>
      <c r="T721" s="77"/>
    </row>
    <row r="722" spans="1:20" s="92" customFormat="1" ht="12.75" customHeight="1" x14ac:dyDescent="0.3">
      <c r="A722" s="72"/>
      <c r="C722" s="93"/>
      <c r="D722" s="93"/>
      <c r="E722" s="93"/>
      <c r="F722" s="93"/>
      <c r="G722" s="93"/>
      <c r="H722" s="93"/>
      <c r="I722" s="93"/>
      <c r="J722" s="93"/>
      <c r="K722" s="93"/>
      <c r="L722" s="77"/>
      <c r="M722" s="93"/>
      <c r="N722" s="77"/>
      <c r="O722" s="77"/>
      <c r="P722" s="77"/>
      <c r="Q722" s="72"/>
      <c r="R722" s="93"/>
      <c r="T722" s="77"/>
    </row>
    <row r="723" spans="1:20" s="92" customFormat="1" ht="12.75" customHeight="1" x14ac:dyDescent="0.3">
      <c r="A723" s="72"/>
      <c r="C723" s="93"/>
      <c r="D723" s="93"/>
      <c r="E723" s="93"/>
      <c r="F723" s="93"/>
      <c r="G723" s="93"/>
      <c r="H723" s="93"/>
      <c r="I723" s="93"/>
      <c r="J723" s="93"/>
      <c r="K723" s="93"/>
      <c r="L723" s="77"/>
      <c r="M723" s="93"/>
      <c r="N723" s="77"/>
      <c r="O723" s="77"/>
      <c r="P723" s="77"/>
      <c r="Q723" s="72"/>
      <c r="R723" s="93"/>
      <c r="T723" s="77"/>
    </row>
    <row r="724" spans="1:20" s="92" customFormat="1" ht="12.75" customHeight="1" x14ac:dyDescent="0.3">
      <c r="A724" s="72"/>
      <c r="C724" s="93"/>
      <c r="D724" s="93"/>
      <c r="E724" s="93"/>
      <c r="F724" s="93"/>
      <c r="G724" s="93"/>
      <c r="H724" s="93"/>
      <c r="I724" s="93"/>
      <c r="J724" s="93"/>
      <c r="K724" s="93"/>
      <c r="L724" s="77"/>
      <c r="M724" s="93"/>
      <c r="N724" s="77"/>
      <c r="O724" s="77"/>
      <c r="P724" s="77"/>
      <c r="Q724" s="72"/>
      <c r="R724" s="93"/>
      <c r="T724" s="77"/>
    </row>
    <row r="725" spans="1:20" s="92" customFormat="1" ht="12.75" customHeight="1" x14ac:dyDescent="0.3">
      <c r="A725" s="72"/>
      <c r="C725" s="93"/>
      <c r="D725" s="93"/>
      <c r="E725" s="93"/>
      <c r="F725" s="93"/>
      <c r="G725" s="93"/>
      <c r="H725" s="93"/>
      <c r="I725" s="93"/>
      <c r="J725" s="93"/>
      <c r="K725" s="93"/>
      <c r="L725" s="77"/>
      <c r="M725" s="93"/>
      <c r="N725" s="77"/>
      <c r="O725" s="77"/>
      <c r="P725" s="77"/>
      <c r="Q725" s="72"/>
      <c r="R725" s="93"/>
      <c r="T725" s="77"/>
    </row>
    <row r="726" spans="1:20" s="92" customFormat="1" ht="12.75" customHeight="1" x14ac:dyDescent="0.3">
      <c r="A726" s="72"/>
      <c r="C726" s="93"/>
      <c r="D726" s="93"/>
      <c r="E726" s="93"/>
      <c r="F726" s="93"/>
      <c r="G726" s="93"/>
      <c r="H726" s="93"/>
      <c r="I726" s="93"/>
      <c r="J726" s="93"/>
      <c r="K726" s="93"/>
      <c r="L726" s="77"/>
      <c r="M726" s="93"/>
      <c r="N726" s="77"/>
      <c r="O726" s="77"/>
      <c r="P726" s="77"/>
      <c r="Q726" s="72"/>
      <c r="R726" s="93"/>
      <c r="T726" s="77"/>
    </row>
    <row r="727" spans="1:20" s="92" customFormat="1" ht="12.75" customHeight="1" x14ac:dyDescent="0.3">
      <c r="A727" s="72"/>
      <c r="C727" s="93"/>
      <c r="D727" s="93"/>
      <c r="E727" s="93"/>
      <c r="F727" s="93"/>
      <c r="G727" s="93"/>
      <c r="H727" s="93"/>
      <c r="I727" s="93"/>
      <c r="J727" s="93"/>
      <c r="K727" s="93"/>
      <c r="L727" s="77"/>
      <c r="M727" s="93"/>
      <c r="N727" s="77"/>
      <c r="O727" s="77"/>
      <c r="P727" s="77"/>
      <c r="Q727" s="72"/>
      <c r="R727" s="93"/>
      <c r="T727" s="77"/>
    </row>
    <row r="728" spans="1:20" s="92" customFormat="1" ht="12.75" customHeight="1" x14ac:dyDescent="0.3">
      <c r="A728" s="72"/>
      <c r="C728" s="93"/>
      <c r="D728" s="93"/>
      <c r="E728" s="93"/>
      <c r="F728" s="93"/>
      <c r="G728" s="93"/>
      <c r="H728" s="93"/>
      <c r="I728" s="93"/>
      <c r="J728" s="93"/>
      <c r="K728" s="93"/>
      <c r="L728" s="77"/>
      <c r="M728" s="93"/>
      <c r="N728" s="77"/>
      <c r="O728" s="77"/>
      <c r="P728" s="77"/>
      <c r="Q728" s="72"/>
      <c r="R728" s="93"/>
      <c r="T728" s="77"/>
    </row>
    <row r="729" spans="1:20" s="92" customFormat="1" ht="12.75" customHeight="1" x14ac:dyDescent="0.3">
      <c r="A729" s="72"/>
      <c r="C729" s="93"/>
      <c r="D729" s="93"/>
      <c r="E729" s="93"/>
      <c r="F729" s="93"/>
      <c r="G729" s="93"/>
      <c r="H729" s="93"/>
      <c r="I729" s="93"/>
      <c r="J729" s="93"/>
      <c r="K729" s="93"/>
      <c r="L729" s="77"/>
      <c r="M729" s="93"/>
      <c r="N729" s="77"/>
      <c r="O729" s="77"/>
      <c r="P729" s="77"/>
      <c r="Q729" s="72"/>
      <c r="R729" s="93"/>
      <c r="T729" s="77"/>
    </row>
    <row r="730" spans="1:20" s="92" customFormat="1" ht="12.75" customHeight="1" x14ac:dyDescent="0.3">
      <c r="A730" s="72"/>
      <c r="C730" s="93"/>
      <c r="D730" s="93"/>
      <c r="E730" s="93"/>
      <c r="F730" s="93"/>
      <c r="G730" s="93"/>
      <c r="H730" s="93"/>
      <c r="I730" s="93"/>
      <c r="J730" s="93"/>
      <c r="K730" s="93"/>
      <c r="L730" s="77"/>
      <c r="M730" s="93"/>
      <c r="N730" s="77"/>
      <c r="O730" s="77"/>
      <c r="P730" s="77"/>
      <c r="Q730" s="72"/>
      <c r="R730" s="93"/>
      <c r="T730" s="77"/>
    </row>
    <row r="731" spans="1:20" s="92" customFormat="1" ht="12.75" customHeight="1" x14ac:dyDescent="0.3">
      <c r="A731" s="72"/>
      <c r="C731" s="93"/>
      <c r="D731" s="93"/>
      <c r="E731" s="93"/>
      <c r="F731" s="93"/>
      <c r="G731" s="93"/>
      <c r="H731" s="93"/>
      <c r="I731" s="93"/>
      <c r="J731" s="93"/>
      <c r="K731" s="93"/>
      <c r="L731" s="77"/>
      <c r="M731" s="93"/>
      <c r="N731" s="77"/>
      <c r="O731" s="77"/>
      <c r="P731" s="77"/>
      <c r="Q731" s="72"/>
      <c r="R731" s="93"/>
      <c r="T731" s="77"/>
    </row>
    <row r="732" spans="1:20" s="92" customFormat="1" ht="12.75" customHeight="1" x14ac:dyDescent="0.3">
      <c r="A732" s="72"/>
      <c r="C732" s="93"/>
      <c r="D732" s="93"/>
      <c r="E732" s="93"/>
      <c r="F732" s="93"/>
      <c r="G732" s="93"/>
      <c r="H732" s="93"/>
      <c r="I732" s="93"/>
      <c r="J732" s="93"/>
      <c r="K732" s="93"/>
      <c r="L732" s="77"/>
      <c r="M732" s="93"/>
      <c r="N732" s="77"/>
      <c r="O732" s="77"/>
      <c r="P732" s="77"/>
      <c r="Q732" s="72"/>
      <c r="R732" s="93"/>
      <c r="T732" s="77"/>
    </row>
    <row r="733" spans="1:20" s="92" customFormat="1" ht="12.75" customHeight="1" x14ac:dyDescent="0.3">
      <c r="A733" s="72"/>
      <c r="C733" s="93"/>
      <c r="D733" s="93"/>
      <c r="E733" s="93"/>
      <c r="F733" s="93"/>
      <c r="G733" s="93"/>
      <c r="H733" s="93"/>
      <c r="I733" s="93"/>
      <c r="J733" s="93"/>
      <c r="K733" s="93"/>
      <c r="L733" s="77"/>
      <c r="M733" s="93"/>
      <c r="N733" s="77"/>
      <c r="O733" s="77"/>
      <c r="P733" s="77"/>
      <c r="Q733" s="72"/>
      <c r="R733" s="93"/>
      <c r="T733" s="77"/>
    </row>
    <row r="734" spans="1:20" s="92" customFormat="1" ht="12.75" customHeight="1" x14ac:dyDescent="0.3">
      <c r="A734" s="72"/>
      <c r="C734" s="93"/>
      <c r="D734" s="93"/>
      <c r="E734" s="93"/>
      <c r="F734" s="93"/>
      <c r="G734" s="93"/>
      <c r="H734" s="93"/>
      <c r="I734" s="93"/>
      <c r="J734" s="93"/>
      <c r="K734" s="93"/>
      <c r="L734" s="77"/>
      <c r="M734" s="93"/>
      <c r="N734" s="77"/>
      <c r="O734" s="77"/>
      <c r="P734" s="77"/>
      <c r="Q734" s="72"/>
      <c r="R734" s="93"/>
      <c r="T734" s="77"/>
    </row>
    <row r="735" spans="1:20" s="92" customFormat="1" ht="12.75" customHeight="1" x14ac:dyDescent="0.3">
      <c r="A735" s="72"/>
      <c r="C735" s="93"/>
      <c r="D735" s="93"/>
      <c r="E735" s="93"/>
      <c r="F735" s="93"/>
      <c r="G735" s="93"/>
      <c r="H735" s="93"/>
      <c r="I735" s="93"/>
      <c r="J735" s="93"/>
      <c r="K735" s="93"/>
      <c r="L735" s="77"/>
      <c r="M735" s="93"/>
      <c r="N735" s="77"/>
      <c r="O735" s="77"/>
      <c r="P735" s="77"/>
      <c r="Q735" s="72"/>
      <c r="R735" s="93"/>
      <c r="T735" s="77"/>
    </row>
    <row r="736" spans="1:20" s="92" customFormat="1" ht="12.75" customHeight="1" x14ac:dyDescent="0.3">
      <c r="A736" s="72"/>
      <c r="C736" s="93"/>
      <c r="D736" s="93"/>
      <c r="E736" s="93"/>
      <c r="F736" s="93"/>
      <c r="G736" s="93"/>
      <c r="H736" s="93"/>
      <c r="I736" s="93"/>
      <c r="J736" s="93"/>
      <c r="K736" s="93"/>
      <c r="L736" s="77"/>
      <c r="M736" s="93"/>
      <c r="N736" s="77"/>
      <c r="O736" s="77"/>
      <c r="P736" s="77"/>
      <c r="Q736" s="72"/>
      <c r="R736" s="93"/>
      <c r="T736" s="77"/>
    </row>
    <row r="737" spans="1:20" s="92" customFormat="1" ht="12.75" customHeight="1" x14ac:dyDescent="0.3">
      <c r="A737" s="72"/>
      <c r="C737" s="93"/>
      <c r="D737" s="93"/>
      <c r="E737" s="93"/>
      <c r="F737" s="93"/>
      <c r="G737" s="93"/>
      <c r="H737" s="93"/>
      <c r="I737" s="93"/>
      <c r="J737" s="93"/>
      <c r="K737" s="93"/>
      <c r="L737" s="77"/>
      <c r="M737" s="93"/>
      <c r="N737" s="77"/>
      <c r="O737" s="77"/>
      <c r="P737" s="77"/>
      <c r="Q737" s="72"/>
      <c r="R737" s="93"/>
      <c r="T737" s="77"/>
    </row>
    <row r="738" spans="1:20" s="92" customFormat="1" ht="12.75" customHeight="1" x14ac:dyDescent="0.3">
      <c r="A738" s="72"/>
      <c r="C738" s="93"/>
      <c r="D738" s="93"/>
      <c r="E738" s="93"/>
      <c r="F738" s="93"/>
      <c r="G738" s="93"/>
      <c r="H738" s="93"/>
      <c r="I738" s="93"/>
      <c r="J738" s="93"/>
      <c r="K738" s="93"/>
      <c r="L738" s="77"/>
      <c r="M738" s="93"/>
      <c r="N738" s="77"/>
      <c r="O738" s="77"/>
      <c r="P738" s="77"/>
      <c r="Q738" s="72"/>
      <c r="R738" s="93"/>
      <c r="T738" s="77"/>
    </row>
    <row r="739" spans="1:20" s="92" customFormat="1" ht="12.75" customHeight="1" x14ac:dyDescent="0.3">
      <c r="A739" s="72"/>
      <c r="C739" s="93"/>
      <c r="D739" s="93"/>
      <c r="E739" s="93"/>
      <c r="F739" s="93"/>
      <c r="G739" s="93"/>
      <c r="H739" s="93"/>
      <c r="I739" s="93"/>
      <c r="J739" s="93"/>
      <c r="K739" s="93"/>
      <c r="L739" s="77"/>
      <c r="M739" s="93"/>
      <c r="N739" s="77"/>
      <c r="O739" s="77"/>
      <c r="P739" s="77"/>
      <c r="Q739" s="72"/>
      <c r="R739" s="93"/>
      <c r="T739" s="77"/>
    </row>
    <row r="740" spans="1:20" s="92" customFormat="1" ht="12.75" customHeight="1" x14ac:dyDescent="0.3">
      <c r="A740" s="72"/>
      <c r="C740" s="93"/>
      <c r="D740" s="93"/>
      <c r="E740" s="93"/>
      <c r="F740" s="93"/>
      <c r="G740" s="93"/>
      <c r="H740" s="93"/>
      <c r="I740" s="93"/>
      <c r="J740" s="93"/>
      <c r="K740" s="93"/>
      <c r="L740" s="77"/>
      <c r="M740" s="93"/>
      <c r="N740" s="77"/>
      <c r="O740" s="77"/>
      <c r="P740" s="77"/>
      <c r="Q740" s="72"/>
      <c r="R740" s="93"/>
      <c r="T740" s="77"/>
    </row>
    <row r="741" spans="1:20" s="92" customFormat="1" ht="12.75" customHeight="1" x14ac:dyDescent="0.3">
      <c r="A741" s="72"/>
      <c r="C741" s="93"/>
      <c r="D741" s="93"/>
      <c r="E741" s="93"/>
      <c r="F741" s="93"/>
      <c r="G741" s="93"/>
      <c r="H741" s="93"/>
      <c r="I741" s="93"/>
      <c r="J741" s="93"/>
      <c r="K741" s="93"/>
      <c r="L741" s="77"/>
      <c r="M741" s="93"/>
      <c r="N741" s="77"/>
      <c r="O741" s="77"/>
      <c r="P741" s="77"/>
      <c r="Q741" s="72"/>
      <c r="R741" s="93"/>
      <c r="T741" s="77"/>
    </row>
    <row r="742" spans="1:20" s="92" customFormat="1" ht="12.75" customHeight="1" x14ac:dyDescent="0.3">
      <c r="A742" s="72"/>
      <c r="C742" s="93"/>
      <c r="D742" s="93"/>
      <c r="E742" s="93"/>
      <c r="F742" s="93"/>
      <c r="G742" s="93"/>
      <c r="H742" s="93"/>
      <c r="I742" s="93"/>
      <c r="J742" s="93"/>
      <c r="K742" s="93"/>
      <c r="L742" s="77"/>
      <c r="M742" s="93"/>
      <c r="N742" s="77"/>
      <c r="O742" s="77"/>
      <c r="P742" s="77"/>
      <c r="Q742" s="72"/>
      <c r="R742" s="93"/>
      <c r="T742" s="77"/>
    </row>
    <row r="743" spans="1:20" s="92" customFormat="1" ht="12.75" customHeight="1" x14ac:dyDescent="0.3">
      <c r="A743" s="72"/>
      <c r="C743" s="93"/>
      <c r="D743" s="93"/>
      <c r="E743" s="93"/>
      <c r="F743" s="93"/>
      <c r="G743" s="93"/>
      <c r="H743" s="93"/>
      <c r="I743" s="93"/>
      <c r="J743" s="93"/>
      <c r="K743" s="93"/>
      <c r="L743" s="77"/>
      <c r="M743" s="93"/>
      <c r="N743" s="77"/>
      <c r="O743" s="77"/>
      <c r="P743" s="77"/>
      <c r="Q743" s="72"/>
      <c r="R743" s="93"/>
      <c r="T743" s="77"/>
    </row>
    <row r="744" spans="1:20" s="92" customFormat="1" ht="12.75" customHeight="1" x14ac:dyDescent="0.3">
      <c r="A744" s="72"/>
      <c r="C744" s="93"/>
      <c r="D744" s="93"/>
      <c r="E744" s="93"/>
      <c r="F744" s="93"/>
      <c r="G744" s="93"/>
      <c r="H744" s="93"/>
      <c r="I744" s="93"/>
      <c r="J744" s="93"/>
      <c r="K744" s="93"/>
      <c r="L744" s="77"/>
      <c r="M744" s="93"/>
      <c r="N744" s="77"/>
      <c r="O744" s="77"/>
      <c r="P744" s="77"/>
      <c r="Q744" s="72"/>
      <c r="R744" s="93"/>
      <c r="T744" s="77"/>
    </row>
    <row r="745" spans="1:20" s="92" customFormat="1" ht="12.75" customHeight="1" x14ac:dyDescent="0.3">
      <c r="A745" s="72"/>
      <c r="C745" s="93"/>
      <c r="D745" s="93"/>
      <c r="E745" s="93"/>
      <c r="F745" s="93"/>
      <c r="G745" s="93"/>
      <c r="H745" s="93"/>
      <c r="I745" s="93"/>
      <c r="J745" s="93"/>
      <c r="K745" s="93"/>
      <c r="L745" s="77"/>
      <c r="M745" s="93"/>
      <c r="N745" s="77"/>
      <c r="O745" s="77"/>
      <c r="P745" s="77"/>
      <c r="Q745" s="72"/>
      <c r="R745" s="93"/>
      <c r="T745" s="77"/>
    </row>
    <row r="746" spans="1:20" s="92" customFormat="1" ht="12.75" customHeight="1" x14ac:dyDescent="0.3">
      <c r="A746" s="72"/>
      <c r="C746" s="93"/>
      <c r="D746" s="93"/>
      <c r="E746" s="93"/>
      <c r="F746" s="93"/>
      <c r="G746" s="93"/>
      <c r="H746" s="93"/>
      <c r="I746" s="93"/>
      <c r="J746" s="93"/>
      <c r="K746" s="93"/>
      <c r="L746" s="77"/>
      <c r="M746" s="93"/>
      <c r="N746" s="77"/>
      <c r="O746" s="77"/>
      <c r="P746" s="77"/>
      <c r="Q746" s="72"/>
      <c r="R746" s="93"/>
      <c r="T746" s="77"/>
    </row>
    <row r="747" spans="1:20" s="92" customFormat="1" ht="12.75" customHeight="1" x14ac:dyDescent="0.3">
      <c r="A747" s="72"/>
      <c r="C747" s="93"/>
      <c r="D747" s="93"/>
      <c r="E747" s="93"/>
      <c r="F747" s="93"/>
      <c r="G747" s="93"/>
      <c r="H747" s="93"/>
      <c r="I747" s="93"/>
      <c r="J747" s="93"/>
      <c r="K747" s="93"/>
      <c r="L747" s="77"/>
      <c r="M747" s="93"/>
      <c r="N747" s="77"/>
      <c r="O747" s="77"/>
      <c r="P747" s="77"/>
      <c r="Q747" s="72"/>
      <c r="R747" s="93"/>
      <c r="T747" s="77"/>
    </row>
    <row r="748" spans="1:20" s="92" customFormat="1" ht="12.75" customHeight="1" x14ac:dyDescent="0.3">
      <c r="A748" s="72"/>
      <c r="C748" s="93"/>
      <c r="D748" s="93"/>
      <c r="E748" s="93"/>
      <c r="F748" s="93"/>
      <c r="G748" s="93"/>
      <c r="H748" s="93"/>
      <c r="I748" s="93"/>
      <c r="J748" s="93"/>
      <c r="K748" s="93"/>
      <c r="L748" s="77"/>
      <c r="M748" s="93"/>
      <c r="N748" s="77"/>
      <c r="O748" s="77"/>
      <c r="P748" s="77"/>
      <c r="Q748" s="72"/>
      <c r="R748" s="93"/>
      <c r="T748" s="77"/>
    </row>
    <row r="749" spans="1:20" s="92" customFormat="1" ht="12.75" customHeight="1" x14ac:dyDescent="0.3">
      <c r="A749" s="72"/>
      <c r="C749" s="93"/>
      <c r="D749" s="93"/>
      <c r="E749" s="93"/>
      <c r="F749" s="93"/>
      <c r="G749" s="93"/>
      <c r="H749" s="93"/>
      <c r="I749" s="93"/>
      <c r="J749" s="93"/>
      <c r="K749" s="93"/>
      <c r="L749" s="77"/>
      <c r="M749" s="93"/>
      <c r="N749" s="77"/>
      <c r="O749" s="77"/>
      <c r="P749" s="77"/>
      <c r="Q749" s="72"/>
      <c r="R749" s="93"/>
      <c r="T749" s="77"/>
    </row>
    <row r="750" spans="1:20" s="92" customFormat="1" ht="12.75" customHeight="1" x14ac:dyDescent="0.3">
      <c r="A750" s="72"/>
      <c r="C750" s="93"/>
      <c r="D750" s="93"/>
      <c r="E750" s="93"/>
      <c r="F750" s="93"/>
      <c r="G750" s="93"/>
      <c r="H750" s="93"/>
      <c r="I750" s="93"/>
      <c r="J750" s="93"/>
      <c r="K750" s="93"/>
      <c r="L750" s="77"/>
      <c r="M750" s="93"/>
      <c r="N750" s="77"/>
      <c r="O750" s="77"/>
      <c r="P750" s="77"/>
      <c r="Q750" s="72"/>
      <c r="R750" s="93"/>
      <c r="T750" s="77"/>
    </row>
    <row r="751" spans="1:20" s="92" customFormat="1" ht="12.75" customHeight="1" x14ac:dyDescent="0.3">
      <c r="A751" s="72"/>
      <c r="C751" s="93"/>
      <c r="D751" s="93"/>
      <c r="E751" s="93"/>
      <c r="F751" s="93"/>
      <c r="G751" s="93"/>
      <c r="H751" s="93"/>
      <c r="I751" s="93"/>
      <c r="J751" s="93"/>
      <c r="K751" s="93"/>
      <c r="L751" s="77"/>
      <c r="M751" s="93"/>
      <c r="N751" s="77"/>
      <c r="O751" s="77"/>
      <c r="P751" s="77"/>
      <c r="Q751" s="72"/>
      <c r="R751" s="93"/>
      <c r="T751" s="77"/>
    </row>
    <row r="752" spans="1:20" s="92" customFormat="1" ht="12.75" customHeight="1" x14ac:dyDescent="0.3">
      <c r="A752" s="72"/>
      <c r="C752" s="93"/>
      <c r="D752" s="93"/>
      <c r="E752" s="93"/>
      <c r="F752" s="93"/>
      <c r="G752" s="93"/>
      <c r="H752" s="93"/>
      <c r="I752" s="93"/>
      <c r="J752" s="93"/>
      <c r="K752" s="93"/>
      <c r="L752" s="77"/>
      <c r="M752" s="93"/>
      <c r="N752" s="77"/>
      <c r="O752" s="77"/>
      <c r="P752" s="77"/>
      <c r="Q752" s="72"/>
      <c r="R752" s="93"/>
      <c r="T752" s="77"/>
    </row>
    <row r="753" spans="1:20" s="92" customFormat="1" ht="12.75" customHeight="1" x14ac:dyDescent="0.3">
      <c r="A753" s="72"/>
      <c r="C753" s="93"/>
      <c r="D753" s="93"/>
      <c r="E753" s="93"/>
      <c r="F753" s="93"/>
      <c r="G753" s="93"/>
      <c r="H753" s="93"/>
      <c r="I753" s="93"/>
      <c r="J753" s="93"/>
      <c r="K753" s="93"/>
      <c r="L753" s="77"/>
      <c r="M753" s="93"/>
      <c r="N753" s="77"/>
      <c r="O753" s="77"/>
      <c r="P753" s="77"/>
      <c r="Q753" s="72"/>
      <c r="R753" s="93"/>
      <c r="T753" s="77"/>
    </row>
    <row r="754" spans="1:20" s="92" customFormat="1" ht="12.75" customHeight="1" x14ac:dyDescent="0.3">
      <c r="A754" s="72"/>
      <c r="C754" s="93"/>
      <c r="D754" s="93"/>
      <c r="E754" s="93"/>
      <c r="F754" s="93"/>
      <c r="G754" s="93"/>
      <c r="H754" s="93"/>
      <c r="I754" s="93"/>
      <c r="J754" s="93"/>
      <c r="K754" s="93"/>
      <c r="L754" s="77"/>
      <c r="M754" s="93"/>
      <c r="N754" s="77"/>
      <c r="O754" s="77"/>
      <c r="P754" s="77"/>
      <c r="Q754" s="72"/>
      <c r="R754" s="93"/>
      <c r="T754" s="77"/>
    </row>
    <row r="755" spans="1:20" s="92" customFormat="1" ht="12.75" customHeight="1" x14ac:dyDescent="0.3">
      <c r="A755" s="72"/>
      <c r="C755" s="93"/>
      <c r="D755" s="93"/>
      <c r="E755" s="93"/>
      <c r="F755" s="93"/>
      <c r="G755" s="93"/>
      <c r="H755" s="93"/>
      <c r="I755" s="93"/>
      <c r="J755" s="93"/>
      <c r="K755" s="93"/>
      <c r="L755" s="77"/>
      <c r="M755" s="93"/>
      <c r="N755" s="77"/>
      <c r="O755" s="77"/>
      <c r="P755" s="77"/>
      <c r="Q755" s="72"/>
      <c r="R755" s="93"/>
      <c r="T755" s="77"/>
    </row>
    <row r="756" spans="1:20" s="92" customFormat="1" ht="12.75" customHeight="1" x14ac:dyDescent="0.3">
      <c r="A756" s="72"/>
      <c r="C756" s="93"/>
      <c r="D756" s="93"/>
      <c r="E756" s="93"/>
      <c r="F756" s="93"/>
      <c r="G756" s="93"/>
      <c r="H756" s="93"/>
      <c r="I756" s="93"/>
      <c r="J756" s="93"/>
      <c r="K756" s="93"/>
      <c r="L756" s="77"/>
      <c r="M756" s="93"/>
      <c r="N756" s="77"/>
      <c r="O756" s="77"/>
      <c r="P756" s="77"/>
      <c r="Q756" s="72"/>
      <c r="R756" s="93"/>
      <c r="T756" s="77"/>
    </row>
    <row r="757" spans="1:20" s="92" customFormat="1" ht="12.75" customHeight="1" x14ac:dyDescent="0.3">
      <c r="A757" s="72"/>
      <c r="C757" s="93"/>
      <c r="D757" s="93"/>
      <c r="E757" s="93"/>
      <c r="F757" s="93"/>
      <c r="G757" s="93"/>
      <c r="H757" s="93"/>
      <c r="I757" s="93"/>
      <c r="J757" s="93"/>
      <c r="K757" s="93"/>
      <c r="L757" s="77"/>
      <c r="M757" s="93"/>
      <c r="N757" s="77"/>
      <c r="O757" s="77"/>
      <c r="P757" s="77"/>
      <c r="Q757" s="72"/>
      <c r="R757" s="93"/>
      <c r="T757" s="77"/>
    </row>
    <row r="758" spans="1:20" s="92" customFormat="1" ht="12.75" customHeight="1" x14ac:dyDescent="0.3">
      <c r="A758" s="72"/>
      <c r="C758" s="93"/>
      <c r="D758" s="93"/>
      <c r="E758" s="93"/>
      <c r="F758" s="93"/>
      <c r="G758" s="93"/>
      <c r="H758" s="93"/>
      <c r="I758" s="93"/>
      <c r="J758" s="93"/>
      <c r="K758" s="93"/>
      <c r="L758" s="77"/>
      <c r="M758" s="93"/>
      <c r="N758" s="77"/>
      <c r="O758" s="77"/>
      <c r="P758" s="77"/>
      <c r="Q758" s="72"/>
      <c r="R758" s="93"/>
      <c r="T758" s="77"/>
    </row>
    <row r="759" spans="1:20" s="92" customFormat="1" ht="12.75" customHeight="1" x14ac:dyDescent="0.3">
      <c r="A759" s="72"/>
      <c r="C759" s="93"/>
      <c r="D759" s="93"/>
      <c r="E759" s="93"/>
      <c r="F759" s="93"/>
      <c r="G759" s="93"/>
      <c r="H759" s="93"/>
      <c r="I759" s="93"/>
      <c r="J759" s="93"/>
      <c r="K759" s="93"/>
      <c r="L759" s="77"/>
      <c r="M759" s="93"/>
      <c r="N759" s="77"/>
      <c r="O759" s="77"/>
      <c r="P759" s="77"/>
      <c r="Q759" s="72"/>
      <c r="R759" s="93"/>
      <c r="T759" s="77"/>
    </row>
    <row r="760" spans="1:20" s="92" customFormat="1" ht="12.75" customHeight="1" x14ac:dyDescent="0.3">
      <c r="A760" s="72"/>
      <c r="C760" s="93"/>
      <c r="D760" s="93"/>
      <c r="E760" s="93"/>
      <c r="F760" s="93"/>
      <c r="G760" s="93"/>
      <c r="H760" s="93"/>
      <c r="I760" s="93"/>
      <c r="J760" s="93"/>
      <c r="K760" s="93"/>
      <c r="L760" s="77"/>
      <c r="M760" s="93"/>
      <c r="N760" s="77"/>
      <c r="O760" s="77"/>
      <c r="P760" s="77"/>
      <c r="Q760" s="72"/>
      <c r="R760" s="93"/>
      <c r="T760" s="77"/>
    </row>
    <row r="761" spans="1:20" s="92" customFormat="1" ht="12.75" customHeight="1" x14ac:dyDescent="0.3">
      <c r="A761" s="72"/>
      <c r="C761" s="93"/>
      <c r="D761" s="93"/>
      <c r="E761" s="93"/>
      <c r="F761" s="93"/>
      <c r="G761" s="93"/>
      <c r="H761" s="93"/>
      <c r="I761" s="93"/>
      <c r="J761" s="93"/>
      <c r="K761" s="93"/>
      <c r="L761" s="77"/>
      <c r="M761" s="93"/>
      <c r="N761" s="77"/>
      <c r="O761" s="77"/>
      <c r="P761" s="77"/>
      <c r="Q761" s="72"/>
      <c r="R761" s="93"/>
      <c r="T761" s="77"/>
    </row>
    <row r="762" spans="1:20" s="92" customFormat="1" ht="12.75" customHeight="1" x14ac:dyDescent="0.3">
      <c r="A762" s="72"/>
      <c r="C762" s="93"/>
      <c r="D762" s="93"/>
      <c r="E762" s="93"/>
      <c r="F762" s="93"/>
      <c r="G762" s="93"/>
      <c r="H762" s="93"/>
      <c r="I762" s="93"/>
      <c r="J762" s="93"/>
      <c r="K762" s="93"/>
      <c r="L762" s="77"/>
      <c r="M762" s="93"/>
      <c r="N762" s="77"/>
      <c r="O762" s="77"/>
      <c r="P762" s="77"/>
      <c r="Q762" s="72"/>
      <c r="R762" s="93"/>
      <c r="T762" s="77"/>
    </row>
    <row r="763" spans="1:20" s="92" customFormat="1" ht="12.75" customHeight="1" x14ac:dyDescent="0.3">
      <c r="A763" s="72"/>
      <c r="C763" s="93"/>
      <c r="D763" s="93"/>
      <c r="E763" s="93"/>
      <c r="F763" s="93"/>
      <c r="G763" s="93"/>
      <c r="H763" s="93"/>
      <c r="I763" s="93"/>
      <c r="J763" s="93"/>
      <c r="K763" s="93"/>
      <c r="L763" s="77"/>
      <c r="M763" s="93"/>
      <c r="N763" s="77"/>
      <c r="O763" s="77"/>
      <c r="P763" s="77"/>
      <c r="Q763" s="72"/>
      <c r="R763" s="93"/>
      <c r="T763" s="77"/>
    </row>
    <row r="764" spans="1:20" s="92" customFormat="1" ht="12.75" customHeight="1" x14ac:dyDescent="0.3">
      <c r="A764" s="72"/>
      <c r="C764" s="93"/>
      <c r="D764" s="93"/>
      <c r="E764" s="93"/>
      <c r="F764" s="93"/>
      <c r="G764" s="93"/>
      <c r="H764" s="93"/>
      <c r="I764" s="93"/>
      <c r="J764" s="93"/>
      <c r="K764" s="93"/>
      <c r="L764" s="77"/>
      <c r="M764" s="93"/>
      <c r="N764" s="77"/>
      <c r="O764" s="77"/>
      <c r="P764" s="77"/>
      <c r="Q764" s="72"/>
      <c r="R764" s="93"/>
      <c r="T764" s="77"/>
    </row>
    <row r="765" spans="1:20" s="92" customFormat="1" ht="12.75" customHeight="1" x14ac:dyDescent="0.3">
      <c r="A765" s="72"/>
      <c r="C765" s="93"/>
      <c r="D765" s="93"/>
      <c r="E765" s="93"/>
      <c r="F765" s="93"/>
      <c r="G765" s="93"/>
      <c r="H765" s="93"/>
      <c r="I765" s="93"/>
      <c r="J765" s="93"/>
      <c r="K765" s="93"/>
      <c r="L765" s="77"/>
      <c r="M765" s="93"/>
      <c r="N765" s="77"/>
      <c r="O765" s="77"/>
      <c r="P765" s="77"/>
      <c r="Q765" s="72"/>
      <c r="R765" s="93"/>
      <c r="T765" s="77"/>
    </row>
    <row r="766" spans="1:20" s="92" customFormat="1" ht="12.75" customHeight="1" x14ac:dyDescent="0.3">
      <c r="A766" s="72"/>
      <c r="C766" s="93"/>
      <c r="D766" s="93"/>
      <c r="E766" s="93"/>
      <c r="F766" s="93"/>
      <c r="G766" s="93"/>
      <c r="H766" s="93"/>
      <c r="I766" s="93"/>
      <c r="J766" s="93"/>
      <c r="K766" s="93"/>
      <c r="L766" s="77"/>
      <c r="M766" s="93"/>
      <c r="N766" s="77"/>
      <c r="O766" s="77"/>
      <c r="P766" s="77"/>
      <c r="Q766" s="72"/>
      <c r="R766" s="93"/>
      <c r="T766" s="77"/>
    </row>
    <row r="767" spans="1:20" s="92" customFormat="1" ht="12.75" customHeight="1" x14ac:dyDescent="0.3">
      <c r="A767" s="72"/>
      <c r="C767" s="93"/>
      <c r="D767" s="93"/>
      <c r="E767" s="93"/>
      <c r="F767" s="93"/>
      <c r="G767" s="93"/>
      <c r="H767" s="93"/>
      <c r="I767" s="93"/>
      <c r="J767" s="93"/>
      <c r="K767" s="93"/>
      <c r="L767" s="77"/>
      <c r="M767" s="93"/>
      <c r="N767" s="77"/>
      <c r="O767" s="77"/>
      <c r="P767" s="77"/>
      <c r="Q767" s="72"/>
      <c r="R767" s="93"/>
      <c r="T767" s="77"/>
    </row>
    <row r="768" spans="1:20" s="92" customFormat="1" ht="12.75" customHeight="1" x14ac:dyDescent="0.3">
      <c r="A768" s="72"/>
      <c r="C768" s="93"/>
      <c r="D768" s="93"/>
      <c r="E768" s="93"/>
      <c r="F768" s="93"/>
      <c r="G768" s="93"/>
      <c r="H768" s="93"/>
      <c r="I768" s="93"/>
      <c r="J768" s="93"/>
      <c r="K768" s="93"/>
      <c r="L768" s="77"/>
      <c r="M768" s="93"/>
      <c r="N768" s="77"/>
      <c r="O768" s="77"/>
      <c r="P768" s="77"/>
      <c r="Q768" s="72"/>
      <c r="R768" s="93"/>
      <c r="T768" s="77"/>
    </row>
    <row r="769" spans="1:20" s="92" customFormat="1" ht="12.75" customHeight="1" x14ac:dyDescent="0.3">
      <c r="A769" s="72"/>
      <c r="C769" s="93"/>
      <c r="D769" s="93"/>
      <c r="E769" s="93"/>
      <c r="F769" s="93"/>
      <c r="G769" s="93"/>
      <c r="H769" s="93"/>
      <c r="I769" s="93"/>
      <c r="J769" s="93"/>
      <c r="K769" s="93"/>
      <c r="L769" s="77"/>
      <c r="M769" s="93"/>
      <c r="N769" s="77"/>
      <c r="O769" s="77"/>
      <c r="P769" s="77"/>
      <c r="Q769" s="72"/>
      <c r="R769" s="93"/>
      <c r="T769" s="77"/>
    </row>
    <row r="770" spans="1:20" s="92" customFormat="1" ht="12.75" customHeight="1" x14ac:dyDescent="0.3">
      <c r="A770" s="72"/>
      <c r="C770" s="93"/>
      <c r="D770" s="93"/>
      <c r="E770" s="93"/>
      <c r="F770" s="93"/>
      <c r="G770" s="93"/>
      <c r="H770" s="93"/>
      <c r="I770" s="93"/>
      <c r="J770" s="93"/>
      <c r="K770" s="93"/>
      <c r="L770" s="77"/>
      <c r="M770" s="93"/>
      <c r="N770" s="77"/>
      <c r="O770" s="77"/>
      <c r="P770" s="77"/>
      <c r="Q770" s="72"/>
      <c r="R770" s="93"/>
      <c r="T770" s="77"/>
    </row>
    <row r="771" spans="1:20" s="92" customFormat="1" ht="12.75" customHeight="1" x14ac:dyDescent="0.3">
      <c r="A771" s="72"/>
      <c r="C771" s="93"/>
      <c r="D771" s="93"/>
      <c r="E771" s="93"/>
      <c r="F771" s="93"/>
      <c r="G771" s="93"/>
      <c r="H771" s="93"/>
      <c r="I771" s="93"/>
      <c r="J771" s="93"/>
      <c r="K771" s="93"/>
      <c r="L771" s="77"/>
      <c r="M771" s="93"/>
      <c r="N771" s="77"/>
      <c r="O771" s="77"/>
      <c r="P771" s="77"/>
      <c r="Q771" s="72"/>
      <c r="R771" s="93"/>
      <c r="T771" s="77"/>
    </row>
    <row r="772" spans="1:20" s="92" customFormat="1" ht="12.75" customHeight="1" x14ac:dyDescent="0.3">
      <c r="A772" s="72"/>
      <c r="C772" s="93"/>
      <c r="D772" s="93"/>
      <c r="E772" s="93"/>
      <c r="F772" s="93"/>
      <c r="G772" s="93"/>
      <c r="H772" s="93"/>
      <c r="I772" s="93"/>
      <c r="J772" s="93"/>
      <c r="K772" s="93"/>
      <c r="L772" s="77"/>
      <c r="M772" s="93"/>
      <c r="N772" s="77"/>
      <c r="O772" s="77"/>
      <c r="P772" s="77"/>
      <c r="Q772" s="72"/>
      <c r="R772" s="93"/>
      <c r="T772" s="77"/>
    </row>
    <row r="773" spans="1:20" s="92" customFormat="1" ht="12.75" customHeight="1" x14ac:dyDescent="0.3">
      <c r="A773" s="72"/>
      <c r="C773" s="93"/>
      <c r="D773" s="93"/>
      <c r="E773" s="93"/>
      <c r="F773" s="93"/>
      <c r="G773" s="93"/>
      <c r="H773" s="93"/>
      <c r="I773" s="93"/>
      <c r="J773" s="93"/>
      <c r="K773" s="93"/>
      <c r="L773" s="77"/>
      <c r="M773" s="93"/>
      <c r="N773" s="77"/>
      <c r="O773" s="77"/>
      <c r="P773" s="77"/>
      <c r="Q773" s="72"/>
      <c r="R773" s="93"/>
      <c r="T773" s="77"/>
    </row>
    <row r="774" spans="1:20" s="92" customFormat="1" ht="12.75" customHeight="1" x14ac:dyDescent="0.3">
      <c r="A774" s="72"/>
      <c r="C774" s="93"/>
      <c r="D774" s="93"/>
      <c r="E774" s="93"/>
      <c r="F774" s="93"/>
      <c r="G774" s="93"/>
      <c r="H774" s="93"/>
      <c r="I774" s="93"/>
      <c r="J774" s="93"/>
      <c r="K774" s="93"/>
      <c r="L774" s="77"/>
      <c r="M774" s="93"/>
      <c r="N774" s="77"/>
      <c r="O774" s="77"/>
      <c r="P774" s="77"/>
      <c r="Q774" s="72"/>
      <c r="R774" s="93"/>
      <c r="T774" s="77"/>
    </row>
    <row r="775" spans="1:20" s="92" customFormat="1" ht="12.75" customHeight="1" x14ac:dyDescent="0.3">
      <c r="A775" s="72"/>
      <c r="C775" s="93"/>
      <c r="D775" s="93"/>
      <c r="E775" s="93"/>
      <c r="F775" s="93"/>
      <c r="G775" s="93"/>
      <c r="H775" s="93"/>
      <c r="I775" s="93"/>
      <c r="J775" s="93"/>
      <c r="K775" s="93"/>
      <c r="L775" s="77"/>
      <c r="M775" s="93"/>
      <c r="N775" s="77"/>
      <c r="O775" s="77"/>
      <c r="P775" s="77"/>
      <c r="Q775" s="72"/>
      <c r="R775" s="93"/>
      <c r="T775" s="77"/>
    </row>
    <row r="776" spans="1:20" s="92" customFormat="1" ht="12.75" customHeight="1" x14ac:dyDescent="0.3">
      <c r="A776" s="72"/>
      <c r="C776" s="93"/>
      <c r="D776" s="93"/>
      <c r="E776" s="93"/>
      <c r="F776" s="93"/>
      <c r="G776" s="93"/>
      <c r="H776" s="93"/>
      <c r="I776" s="93"/>
      <c r="J776" s="93"/>
      <c r="K776" s="93"/>
      <c r="L776" s="77"/>
      <c r="M776" s="93"/>
      <c r="N776" s="77"/>
      <c r="O776" s="77"/>
      <c r="P776" s="77"/>
      <c r="Q776" s="72"/>
      <c r="R776" s="93"/>
      <c r="T776" s="77"/>
    </row>
    <row r="777" spans="1:20" s="92" customFormat="1" ht="12.75" customHeight="1" x14ac:dyDescent="0.3">
      <c r="A777" s="72"/>
      <c r="C777" s="93"/>
      <c r="D777" s="93"/>
      <c r="E777" s="93"/>
      <c r="F777" s="93"/>
      <c r="G777" s="93"/>
      <c r="H777" s="93"/>
      <c r="I777" s="93"/>
      <c r="J777" s="93"/>
      <c r="K777" s="93"/>
      <c r="L777" s="77"/>
      <c r="M777" s="93"/>
      <c r="N777" s="77"/>
      <c r="O777" s="77"/>
      <c r="P777" s="77"/>
      <c r="Q777" s="72"/>
      <c r="R777" s="93"/>
      <c r="T777" s="77"/>
    </row>
    <row r="778" spans="1:20" s="92" customFormat="1" ht="12.75" customHeight="1" x14ac:dyDescent="0.3">
      <c r="A778" s="72"/>
      <c r="C778" s="93"/>
      <c r="D778" s="93"/>
      <c r="E778" s="93"/>
      <c r="F778" s="93"/>
      <c r="G778" s="93"/>
      <c r="H778" s="93"/>
      <c r="I778" s="93"/>
      <c r="J778" s="93"/>
      <c r="K778" s="93"/>
      <c r="L778" s="77"/>
      <c r="M778" s="93"/>
      <c r="N778" s="77"/>
      <c r="O778" s="77"/>
      <c r="P778" s="77"/>
      <c r="Q778" s="72"/>
      <c r="R778" s="93"/>
      <c r="T778" s="77"/>
    </row>
    <row r="779" spans="1:20" s="92" customFormat="1" ht="12.75" customHeight="1" x14ac:dyDescent="0.3">
      <c r="A779" s="72"/>
      <c r="C779" s="93"/>
      <c r="D779" s="93"/>
      <c r="E779" s="93"/>
      <c r="F779" s="93"/>
      <c r="G779" s="93"/>
      <c r="H779" s="93"/>
      <c r="I779" s="93"/>
      <c r="J779" s="93"/>
      <c r="K779" s="93"/>
      <c r="L779" s="77"/>
      <c r="M779" s="93"/>
      <c r="N779" s="77"/>
      <c r="O779" s="77"/>
      <c r="P779" s="77"/>
      <c r="Q779" s="72"/>
      <c r="R779" s="93"/>
      <c r="T779" s="77"/>
    </row>
    <row r="780" spans="1:20" s="92" customFormat="1" ht="12.75" customHeight="1" x14ac:dyDescent="0.3">
      <c r="A780" s="72"/>
      <c r="C780" s="93"/>
      <c r="D780" s="93"/>
      <c r="E780" s="93"/>
      <c r="F780" s="93"/>
      <c r="G780" s="93"/>
      <c r="H780" s="93"/>
      <c r="I780" s="93"/>
      <c r="J780" s="93"/>
      <c r="K780" s="93"/>
      <c r="L780" s="77"/>
      <c r="M780" s="93"/>
      <c r="N780" s="77"/>
      <c r="O780" s="77"/>
      <c r="P780" s="77"/>
      <c r="Q780" s="72"/>
      <c r="R780" s="93"/>
      <c r="T780" s="77"/>
    </row>
    <row r="781" spans="1:20" s="92" customFormat="1" ht="12.75" customHeight="1" x14ac:dyDescent="0.3">
      <c r="A781" s="72"/>
      <c r="C781" s="93"/>
      <c r="D781" s="93"/>
      <c r="E781" s="93"/>
      <c r="F781" s="93"/>
      <c r="G781" s="93"/>
      <c r="H781" s="93"/>
      <c r="I781" s="93"/>
      <c r="J781" s="93"/>
      <c r="K781" s="93"/>
      <c r="L781" s="77"/>
      <c r="M781" s="93"/>
      <c r="N781" s="77"/>
      <c r="O781" s="77"/>
      <c r="P781" s="77"/>
      <c r="Q781" s="72"/>
      <c r="R781" s="93"/>
      <c r="T781" s="77"/>
    </row>
    <row r="782" spans="1:20" s="92" customFormat="1" ht="12.75" customHeight="1" x14ac:dyDescent="0.3">
      <c r="A782" s="72"/>
      <c r="C782" s="93"/>
      <c r="D782" s="93"/>
      <c r="E782" s="93"/>
      <c r="F782" s="93"/>
      <c r="G782" s="93"/>
      <c r="H782" s="93"/>
      <c r="I782" s="93"/>
      <c r="J782" s="93"/>
      <c r="K782" s="93"/>
      <c r="L782" s="77"/>
      <c r="M782" s="93"/>
      <c r="N782" s="77"/>
      <c r="O782" s="77"/>
      <c r="P782" s="77"/>
      <c r="Q782" s="72"/>
      <c r="R782" s="93"/>
      <c r="T782" s="77"/>
    </row>
    <row r="783" spans="1:20" s="92" customFormat="1" ht="12.75" customHeight="1" x14ac:dyDescent="0.3">
      <c r="A783" s="72"/>
      <c r="C783" s="93"/>
      <c r="D783" s="93"/>
      <c r="E783" s="93"/>
      <c r="F783" s="93"/>
      <c r="G783" s="93"/>
      <c r="H783" s="93"/>
      <c r="I783" s="93"/>
      <c r="J783" s="93"/>
      <c r="K783" s="93"/>
      <c r="L783" s="77"/>
      <c r="M783" s="93"/>
      <c r="N783" s="77"/>
      <c r="O783" s="77"/>
      <c r="P783" s="77"/>
      <c r="Q783" s="72"/>
      <c r="R783" s="93"/>
      <c r="T783" s="77"/>
    </row>
    <row r="784" spans="1:20" s="92" customFormat="1" ht="12.75" customHeight="1" x14ac:dyDescent="0.3">
      <c r="A784" s="72"/>
      <c r="C784" s="93"/>
      <c r="D784" s="93"/>
      <c r="E784" s="93"/>
      <c r="F784" s="93"/>
      <c r="G784" s="93"/>
      <c r="H784" s="93"/>
      <c r="I784" s="93"/>
      <c r="J784" s="93"/>
      <c r="K784" s="93"/>
      <c r="L784" s="77"/>
      <c r="M784" s="93"/>
      <c r="N784" s="77"/>
      <c r="O784" s="77"/>
      <c r="P784" s="77"/>
      <c r="Q784" s="72"/>
      <c r="R784" s="93"/>
      <c r="T784" s="77"/>
    </row>
    <row r="785" spans="1:20" s="92" customFormat="1" ht="12.75" customHeight="1" x14ac:dyDescent="0.3">
      <c r="A785" s="72"/>
      <c r="C785" s="93"/>
      <c r="D785" s="93"/>
      <c r="E785" s="93"/>
      <c r="F785" s="93"/>
      <c r="G785" s="93"/>
      <c r="H785" s="93"/>
      <c r="I785" s="93"/>
      <c r="J785" s="93"/>
      <c r="K785" s="93"/>
      <c r="L785" s="77"/>
      <c r="M785" s="93"/>
      <c r="N785" s="77"/>
      <c r="O785" s="77"/>
      <c r="P785" s="77"/>
      <c r="Q785" s="72"/>
      <c r="R785" s="93"/>
      <c r="T785" s="77"/>
    </row>
    <row r="786" spans="1:20" s="92" customFormat="1" ht="12.75" customHeight="1" x14ac:dyDescent="0.3">
      <c r="A786" s="72"/>
      <c r="C786" s="93"/>
      <c r="D786" s="93"/>
      <c r="E786" s="93"/>
      <c r="F786" s="93"/>
      <c r="G786" s="93"/>
      <c r="H786" s="93"/>
      <c r="I786" s="93"/>
      <c r="J786" s="93"/>
      <c r="K786" s="93"/>
      <c r="L786" s="77"/>
      <c r="M786" s="93"/>
      <c r="N786" s="77"/>
      <c r="O786" s="77"/>
      <c r="P786" s="77"/>
      <c r="Q786" s="72"/>
      <c r="R786" s="93"/>
      <c r="T786" s="77"/>
    </row>
    <row r="787" spans="1:20" s="92" customFormat="1" ht="12.75" customHeight="1" x14ac:dyDescent="0.3">
      <c r="A787" s="72"/>
      <c r="C787" s="93"/>
      <c r="D787" s="93"/>
      <c r="E787" s="93"/>
      <c r="F787" s="93"/>
      <c r="G787" s="93"/>
      <c r="H787" s="93"/>
      <c r="I787" s="93"/>
      <c r="J787" s="93"/>
      <c r="K787" s="93"/>
      <c r="L787" s="77"/>
      <c r="M787" s="93"/>
      <c r="N787" s="77"/>
      <c r="O787" s="77"/>
      <c r="P787" s="77"/>
      <c r="Q787" s="72"/>
      <c r="R787" s="93"/>
      <c r="T787" s="77"/>
    </row>
    <row r="788" spans="1:20" s="92" customFormat="1" ht="12.75" customHeight="1" x14ac:dyDescent="0.3">
      <c r="A788" s="72"/>
      <c r="C788" s="93"/>
      <c r="D788" s="93"/>
      <c r="E788" s="93"/>
      <c r="F788" s="93"/>
      <c r="G788" s="93"/>
      <c r="H788" s="93"/>
      <c r="I788" s="93"/>
      <c r="J788" s="93"/>
      <c r="K788" s="93"/>
      <c r="L788" s="77"/>
      <c r="M788" s="93"/>
      <c r="N788" s="77"/>
      <c r="O788" s="77"/>
      <c r="P788" s="77"/>
      <c r="Q788" s="72"/>
      <c r="R788" s="93"/>
      <c r="T788" s="77"/>
    </row>
    <row r="789" spans="1:20" s="92" customFormat="1" ht="12.75" customHeight="1" x14ac:dyDescent="0.3">
      <c r="A789" s="72"/>
      <c r="C789" s="93"/>
      <c r="D789" s="93"/>
      <c r="E789" s="93"/>
      <c r="F789" s="93"/>
      <c r="G789" s="93"/>
      <c r="H789" s="93"/>
      <c r="I789" s="93"/>
      <c r="J789" s="93"/>
      <c r="K789" s="93"/>
      <c r="L789" s="77"/>
      <c r="M789" s="93"/>
      <c r="N789" s="77"/>
      <c r="O789" s="77"/>
      <c r="P789" s="77"/>
      <c r="Q789" s="72"/>
      <c r="R789" s="93"/>
      <c r="T789" s="77"/>
    </row>
    <row r="790" spans="1:20" s="92" customFormat="1" ht="12.75" customHeight="1" x14ac:dyDescent="0.3">
      <c r="A790" s="72"/>
      <c r="C790" s="93"/>
      <c r="D790" s="93"/>
      <c r="E790" s="93"/>
      <c r="F790" s="93"/>
      <c r="G790" s="93"/>
      <c r="H790" s="93"/>
      <c r="I790" s="93"/>
      <c r="J790" s="93"/>
      <c r="K790" s="93"/>
      <c r="L790" s="77"/>
      <c r="M790" s="93"/>
      <c r="N790" s="77"/>
      <c r="O790" s="77"/>
      <c r="P790" s="77"/>
      <c r="Q790" s="72"/>
      <c r="R790" s="93"/>
      <c r="T790" s="77"/>
    </row>
    <row r="791" spans="1:20" s="92" customFormat="1" ht="12.75" customHeight="1" x14ac:dyDescent="0.3">
      <c r="A791" s="72"/>
      <c r="C791" s="93"/>
      <c r="D791" s="93"/>
      <c r="E791" s="93"/>
      <c r="F791" s="93"/>
      <c r="G791" s="93"/>
      <c r="H791" s="93"/>
      <c r="I791" s="93"/>
      <c r="J791" s="93"/>
      <c r="K791" s="93"/>
      <c r="L791" s="77"/>
      <c r="M791" s="93"/>
      <c r="N791" s="77"/>
      <c r="O791" s="77"/>
      <c r="P791" s="77"/>
      <c r="Q791" s="72"/>
      <c r="R791" s="93"/>
      <c r="T791" s="77"/>
    </row>
    <row r="792" spans="1:20" s="92" customFormat="1" ht="12.75" customHeight="1" x14ac:dyDescent="0.3">
      <c r="A792" s="72"/>
      <c r="C792" s="93"/>
      <c r="D792" s="93"/>
      <c r="E792" s="93"/>
      <c r="F792" s="93"/>
      <c r="G792" s="93"/>
      <c r="H792" s="93"/>
      <c r="I792" s="93"/>
      <c r="J792" s="93"/>
      <c r="K792" s="93"/>
      <c r="L792" s="77"/>
      <c r="M792" s="93"/>
      <c r="N792" s="77"/>
      <c r="O792" s="77"/>
      <c r="P792" s="77"/>
      <c r="Q792" s="72"/>
      <c r="R792" s="93"/>
      <c r="T792" s="77"/>
    </row>
    <row r="793" spans="1:20" s="92" customFormat="1" ht="12.75" customHeight="1" x14ac:dyDescent="0.3">
      <c r="A793" s="72"/>
      <c r="C793" s="93"/>
      <c r="D793" s="93"/>
      <c r="E793" s="93"/>
      <c r="F793" s="93"/>
      <c r="G793" s="93"/>
      <c r="H793" s="93"/>
      <c r="I793" s="93"/>
      <c r="J793" s="93"/>
      <c r="K793" s="93"/>
      <c r="L793" s="77"/>
      <c r="M793" s="93"/>
      <c r="N793" s="77"/>
      <c r="O793" s="77"/>
      <c r="P793" s="77"/>
      <c r="Q793" s="72"/>
      <c r="R793" s="93"/>
      <c r="T793" s="77"/>
    </row>
    <row r="794" spans="1:20" s="92" customFormat="1" ht="12.75" customHeight="1" x14ac:dyDescent="0.3">
      <c r="A794" s="72"/>
      <c r="C794" s="93"/>
      <c r="D794" s="93"/>
      <c r="E794" s="93"/>
      <c r="F794" s="93"/>
      <c r="G794" s="93"/>
      <c r="H794" s="93"/>
      <c r="I794" s="93"/>
      <c r="J794" s="93"/>
      <c r="K794" s="93"/>
      <c r="L794" s="77"/>
      <c r="M794" s="93"/>
      <c r="N794" s="77"/>
      <c r="O794" s="77"/>
      <c r="P794" s="77"/>
      <c r="Q794" s="72"/>
      <c r="R794" s="93"/>
      <c r="T794" s="77"/>
    </row>
    <row r="795" spans="1:20" s="92" customFormat="1" ht="12.75" customHeight="1" x14ac:dyDescent="0.3">
      <c r="A795" s="72"/>
      <c r="C795" s="93"/>
      <c r="D795" s="93"/>
      <c r="E795" s="93"/>
      <c r="F795" s="93"/>
      <c r="G795" s="93"/>
      <c r="H795" s="93"/>
      <c r="I795" s="93"/>
      <c r="J795" s="93"/>
      <c r="K795" s="93"/>
      <c r="L795" s="77"/>
      <c r="M795" s="93"/>
      <c r="N795" s="77"/>
      <c r="O795" s="77"/>
      <c r="P795" s="77"/>
      <c r="Q795" s="72"/>
      <c r="R795" s="93"/>
      <c r="T795" s="77"/>
    </row>
    <row r="796" spans="1:20" s="92" customFormat="1" ht="12.75" customHeight="1" x14ac:dyDescent="0.3">
      <c r="A796" s="72"/>
      <c r="C796" s="93"/>
      <c r="D796" s="93"/>
      <c r="E796" s="93"/>
      <c r="F796" s="93"/>
      <c r="G796" s="93"/>
      <c r="H796" s="93"/>
      <c r="I796" s="93"/>
      <c r="J796" s="93"/>
      <c r="K796" s="93"/>
      <c r="L796" s="77"/>
      <c r="M796" s="93"/>
      <c r="N796" s="77"/>
      <c r="O796" s="77"/>
      <c r="P796" s="77"/>
      <c r="Q796" s="72"/>
      <c r="R796" s="93"/>
      <c r="T796" s="77"/>
    </row>
    <row r="797" spans="1:20" s="92" customFormat="1" ht="12.75" customHeight="1" x14ac:dyDescent="0.3">
      <c r="A797" s="72"/>
      <c r="C797" s="93"/>
      <c r="D797" s="93"/>
      <c r="E797" s="93"/>
      <c r="F797" s="93"/>
      <c r="G797" s="93"/>
      <c r="H797" s="93"/>
      <c r="I797" s="93"/>
      <c r="J797" s="93"/>
      <c r="K797" s="93"/>
      <c r="L797" s="77"/>
      <c r="M797" s="93"/>
      <c r="N797" s="77"/>
      <c r="O797" s="77"/>
      <c r="P797" s="77"/>
      <c r="Q797" s="72"/>
      <c r="R797" s="93"/>
      <c r="T797" s="77"/>
    </row>
    <row r="798" spans="1:20" s="92" customFormat="1" ht="12.75" customHeight="1" x14ac:dyDescent="0.3">
      <c r="A798" s="72"/>
      <c r="C798" s="93"/>
      <c r="D798" s="93"/>
      <c r="E798" s="93"/>
      <c r="F798" s="93"/>
      <c r="G798" s="93"/>
      <c r="H798" s="93"/>
      <c r="I798" s="93"/>
      <c r="J798" s="93"/>
      <c r="K798" s="93"/>
      <c r="L798" s="77"/>
      <c r="M798" s="93"/>
      <c r="N798" s="77"/>
      <c r="O798" s="77"/>
      <c r="P798" s="77"/>
      <c r="Q798" s="72"/>
      <c r="R798" s="93"/>
      <c r="T798" s="77"/>
    </row>
    <row r="799" spans="1:20" s="92" customFormat="1" ht="12.75" customHeight="1" x14ac:dyDescent="0.3">
      <c r="A799" s="72"/>
      <c r="C799" s="93"/>
      <c r="D799" s="93"/>
      <c r="E799" s="93"/>
      <c r="F799" s="93"/>
      <c r="G799" s="93"/>
      <c r="H799" s="93"/>
      <c r="I799" s="93"/>
      <c r="J799" s="93"/>
      <c r="K799" s="93"/>
      <c r="L799" s="77"/>
      <c r="M799" s="93"/>
      <c r="N799" s="77"/>
      <c r="O799" s="77"/>
      <c r="P799" s="77"/>
      <c r="Q799" s="72"/>
      <c r="R799" s="93"/>
      <c r="T799" s="77"/>
    </row>
    <row r="800" spans="1:20" s="92" customFormat="1" ht="12.75" customHeight="1" x14ac:dyDescent="0.3">
      <c r="A800" s="72"/>
      <c r="C800" s="93"/>
      <c r="D800" s="93"/>
      <c r="E800" s="93"/>
      <c r="F800" s="93"/>
      <c r="G800" s="93"/>
      <c r="H800" s="93"/>
      <c r="I800" s="93"/>
      <c r="J800" s="93"/>
      <c r="K800" s="93"/>
      <c r="L800" s="77"/>
      <c r="M800" s="93"/>
      <c r="N800" s="77"/>
      <c r="O800" s="77"/>
      <c r="P800" s="77"/>
      <c r="Q800" s="72"/>
      <c r="R800" s="93"/>
      <c r="T800" s="77"/>
    </row>
    <row r="801" spans="1:20" s="92" customFormat="1" ht="12.75" customHeight="1" x14ac:dyDescent="0.3">
      <c r="A801" s="72"/>
      <c r="C801" s="93"/>
      <c r="D801" s="93"/>
      <c r="E801" s="93"/>
      <c r="F801" s="93"/>
      <c r="G801" s="93"/>
      <c r="H801" s="93"/>
      <c r="I801" s="93"/>
      <c r="J801" s="93"/>
      <c r="K801" s="93"/>
      <c r="L801" s="77"/>
      <c r="M801" s="93"/>
      <c r="N801" s="77"/>
      <c r="O801" s="77"/>
      <c r="P801" s="77"/>
      <c r="Q801" s="72"/>
      <c r="R801" s="93"/>
      <c r="T801" s="77"/>
    </row>
    <row r="802" spans="1:20" s="92" customFormat="1" ht="12.75" customHeight="1" x14ac:dyDescent="0.3">
      <c r="A802" s="72"/>
      <c r="C802" s="93"/>
      <c r="D802" s="93"/>
      <c r="E802" s="93"/>
      <c r="F802" s="93"/>
      <c r="G802" s="93"/>
      <c r="H802" s="93"/>
      <c r="I802" s="93"/>
      <c r="J802" s="93"/>
      <c r="K802" s="93"/>
      <c r="L802" s="77"/>
      <c r="M802" s="93"/>
      <c r="N802" s="77"/>
      <c r="O802" s="77"/>
      <c r="P802" s="77"/>
      <c r="Q802" s="72"/>
      <c r="R802" s="93"/>
      <c r="T802" s="77"/>
    </row>
    <row r="803" spans="1:20" s="92" customFormat="1" ht="12.75" customHeight="1" x14ac:dyDescent="0.3">
      <c r="A803" s="72"/>
      <c r="C803" s="93"/>
      <c r="D803" s="93"/>
      <c r="E803" s="93"/>
      <c r="F803" s="93"/>
      <c r="G803" s="93"/>
      <c r="H803" s="93"/>
      <c r="I803" s="93"/>
      <c r="J803" s="93"/>
      <c r="K803" s="93"/>
      <c r="L803" s="77"/>
      <c r="M803" s="93"/>
      <c r="N803" s="77"/>
      <c r="O803" s="77"/>
      <c r="P803" s="77"/>
      <c r="Q803" s="72"/>
      <c r="R803" s="93"/>
      <c r="T803" s="77"/>
    </row>
    <row r="804" spans="1:20" s="92" customFormat="1" ht="12.75" customHeight="1" x14ac:dyDescent="0.3">
      <c r="A804" s="72"/>
      <c r="C804" s="93"/>
      <c r="D804" s="93"/>
      <c r="E804" s="93"/>
      <c r="F804" s="93"/>
      <c r="G804" s="93"/>
      <c r="H804" s="93"/>
      <c r="I804" s="93"/>
      <c r="J804" s="93"/>
      <c r="K804" s="93"/>
      <c r="L804" s="77"/>
      <c r="M804" s="93"/>
      <c r="N804" s="77"/>
      <c r="O804" s="77"/>
      <c r="P804" s="77"/>
      <c r="Q804" s="72"/>
      <c r="R804" s="93"/>
      <c r="T804" s="77"/>
    </row>
    <row r="805" spans="1:20" s="92" customFormat="1" ht="12.75" customHeight="1" x14ac:dyDescent="0.3">
      <c r="A805" s="72"/>
      <c r="C805" s="93"/>
      <c r="D805" s="93"/>
      <c r="E805" s="93"/>
      <c r="F805" s="93"/>
      <c r="G805" s="93"/>
      <c r="H805" s="93"/>
      <c r="I805" s="93"/>
      <c r="J805" s="93"/>
      <c r="K805" s="93"/>
      <c r="L805" s="77"/>
      <c r="M805" s="93"/>
      <c r="N805" s="77"/>
      <c r="O805" s="77"/>
      <c r="P805" s="77"/>
      <c r="Q805" s="72"/>
      <c r="R805" s="93"/>
      <c r="T805" s="77"/>
    </row>
    <row r="806" spans="1:20" s="92" customFormat="1" ht="12.75" customHeight="1" x14ac:dyDescent="0.3">
      <c r="A806" s="72"/>
      <c r="C806" s="93"/>
      <c r="D806" s="93"/>
      <c r="E806" s="93"/>
      <c r="F806" s="93"/>
      <c r="G806" s="93"/>
      <c r="H806" s="93"/>
      <c r="I806" s="93"/>
      <c r="J806" s="93"/>
      <c r="K806" s="93"/>
      <c r="L806" s="77"/>
      <c r="M806" s="93"/>
      <c r="N806" s="77"/>
      <c r="O806" s="77"/>
      <c r="P806" s="77"/>
      <c r="Q806" s="72"/>
      <c r="R806" s="93"/>
      <c r="T806" s="77"/>
    </row>
    <row r="807" spans="1:20" s="92" customFormat="1" ht="12.75" customHeight="1" x14ac:dyDescent="0.3">
      <c r="A807" s="72"/>
      <c r="C807" s="93"/>
      <c r="D807" s="93"/>
      <c r="E807" s="93"/>
      <c r="F807" s="93"/>
      <c r="G807" s="93"/>
      <c r="H807" s="93"/>
      <c r="I807" s="93"/>
      <c r="J807" s="93"/>
      <c r="K807" s="93"/>
      <c r="L807" s="77"/>
      <c r="M807" s="93"/>
      <c r="N807" s="77"/>
      <c r="O807" s="77"/>
      <c r="P807" s="77"/>
      <c r="Q807" s="72"/>
      <c r="R807" s="93"/>
      <c r="T807" s="77"/>
    </row>
    <row r="808" spans="1:20" s="92" customFormat="1" ht="12.75" customHeight="1" x14ac:dyDescent="0.3">
      <c r="A808" s="72"/>
      <c r="C808" s="93"/>
      <c r="D808" s="93"/>
      <c r="E808" s="93"/>
      <c r="F808" s="93"/>
      <c r="G808" s="93"/>
      <c r="H808" s="93"/>
      <c r="I808" s="93"/>
      <c r="J808" s="93"/>
      <c r="K808" s="93"/>
      <c r="L808" s="77"/>
      <c r="M808" s="93"/>
      <c r="N808" s="77"/>
      <c r="O808" s="77"/>
      <c r="P808" s="77"/>
      <c r="Q808" s="72"/>
      <c r="R808" s="93"/>
      <c r="T808" s="77"/>
    </row>
    <row r="809" spans="1:20" s="92" customFormat="1" ht="12.75" customHeight="1" x14ac:dyDescent="0.3">
      <c r="A809" s="72"/>
      <c r="C809" s="93"/>
      <c r="D809" s="93"/>
      <c r="E809" s="93"/>
      <c r="F809" s="93"/>
      <c r="G809" s="93"/>
      <c r="H809" s="93"/>
      <c r="I809" s="93"/>
      <c r="J809" s="93"/>
      <c r="K809" s="93"/>
      <c r="L809" s="77"/>
      <c r="M809" s="93"/>
      <c r="N809" s="77"/>
      <c r="O809" s="77"/>
      <c r="P809" s="77"/>
      <c r="Q809" s="72"/>
      <c r="R809" s="93"/>
      <c r="T809" s="77"/>
    </row>
    <row r="810" spans="1:20" s="92" customFormat="1" ht="12.75" customHeight="1" x14ac:dyDescent="0.3">
      <c r="A810" s="72"/>
      <c r="C810" s="93"/>
      <c r="D810" s="93"/>
      <c r="E810" s="93"/>
      <c r="F810" s="93"/>
      <c r="G810" s="93"/>
      <c r="H810" s="93"/>
      <c r="I810" s="93"/>
      <c r="J810" s="93"/>
      <c r="K810" s="93"/>
      <c r="L810" s="77"/>
      <c r="M810" s="93"/>
      <c r="N810" s="77"/>
      <c r="O810" s="77"/>
      <c r="P810" s="77"/>
      <c r="Q810" s="72"/>
      <c r="R810" s="93"/>
      <c r="T810" s="77"/>
    </row>
    <row r="811" spans="1:20" s="92" customFormat="1" ht="12.75" customHeight="1" x14ac:dyDescent="0.3">
      <c r="A811" s="72"/>
      <c r="C811" s="93"/>
      <c r="D811" s="93"/>
      <c r="E811" s="93"/>
      <c r="F811" s="93"/>
      <c r="G811" s="93"/>
      <c r="H811" s="93"/>
      <c r="I811" s="93"/>
      <c r="J811" s="93"/>
      <c r="K811" s="93"/>
      <c r="L811" s="77"/>
      <c r="M811" s="93"/>
      <c r="N811" s="77"/>
      <c r="O811" s="77"/>
      <c r="P811" s="77"/>
      <c r="Q811" s="72"/>
      <c r="R811" s="93"/>
      <c r="T811" s="77"/>
    </row>
    <row r="812" spans="1:20" s="92" customFormat="1" ht="12.75" customHeight="1" x14ac:dyDescent="0.3">
      <c r="A812" s="72"/>
      <c r="C812" s="93"/>
      <c r="D812" s="93"/>
      <c r="E812" s="93"/>
      <c r="F812" s="93"/>
      <c r="G812" s="93"/>
      <c r="H812" s="93"/>
      <c r="I812" s="93"/>
      <c r="J812" s="93"/>
      <c r="K812" s="93"/>
      <c r="L812" s="77"/>
      <c r="M812" s="93"/>
      <c r="N812" s="77"/>
      <c r="O812" s="77"/>
      <c r="P812" s="77"/>
      <c r="Q812" s="72"/>
      <c r="R812" s="93"/>
      <c r="T812" s="77"/>
    </row>
    <row r="813" spans="1:20" s="92" customFormat="1" ht="12.75" customHeight="1" x14ac:dyDescent="0.3">
      <c r="A813" s="72"/>
      <c r="C813" s="93"/>
      <c r="D813" s="93"/>
      <c r="E813" s="93"/>
      <c r="F813" s="93"/>
      <c r="G813" s="93"/>
      <c r="H813" s="93"/>
      <c r="I813" s="93"/>
      <c r="J813" s="93"/>
      <c r="K813" s="93"/>
      <c r="L813" s="77"/>
      <c r="M813" s="93"/>
      <c r="N813" s="77"/>
      <c r="O813" s="77"/>
      <c r="P813" s="77"/>
      <c r="Q813" s="72"/>
      <c r="R813" s="93"/>
      <c r="T813" s="77"/>
    </row>
    <row r="814" spans="1:20" s="92" customFormat="1" ht="12.75" customHeight="1" x14ac:dyDescent="0.3">
      <c r="A814" s="72"/>
      <c r="C814" s="93"/>
      <c r="D814" s="93"/>
      <c r="E814" s="93"/>
      <c r="F814" s="93"/>
      <c r="G814" s="93"/>
      <c r="H814" s="93"/>
      <c r="I814" s="93"/>
      <c r="J814" s="93"/>
      <c r="K814" s="93"/>
      <c r="L814" s="77"/>
      <c r="M814" s="93"/>
      <c r="N814" s="77"/>
      <c r="O814" s="77"/>
      <c r="P814" s="77"/>
      <c r="Q814" s="72"/>
      <c r="R814" s="93"/>
      <c r="T814" s="77"/>
    </row>
    <row r="815" spans="1:20" s="92" customFormat="1" ht="12.75" customHeight="1" x14ac:dyDescent="0.3">
      <c r="A815" s="72"/>
      <c r="C815" s="93"/>
      <c r="D815" s="93"/>
      <c r="E815" s="93"/>
      <c r="F815" s="93"/>
      <c r="G815" s="93"/>
      <c r="H815" s="93"/>
      <c r="I815" s="93"/>
      <c r="J815" s="93"/>
      <c r="K815" s="93"/>
      <c r="L815" s="77"/>
      <c r="M815" s="93"/>
      <c r="N815" s="77"/>
      <c r="O815" s="77"/>
      <c r="P815" s="77"/>
      <c r="Q815" s="72"/>
      <c r="R815" s="93"/>
      <c r="T815" s="77"/>
    </row>
    <row r="816" spans="1:20" s="92" customFormat="1" ht="12.75" customHeight="1" x14ac:dyDescent="0.3">
      <c r="A816" s="72"/>
      <c r="C816" s="93"/>
      <c r="D816" s="93"/>
      <c r="E816" s="93"/>
      <c r="F816" s="93"/>
      <c r="G816" s="93"/>
      <c r="H816" s="93"/>
      <c r="I816" s="93"/>
      <c r="J816" s="93"/>
      <c r="K816" s="93"/>
      <c r="L816" s="77"/>
      <c r="M816" s="93"/>
      <c r="N816" s="77"/>
      <c r="O816" s="77"/>
      <c r="P816" s="77"/>
      <c r="Q816" s="72"/>
      <c r="R816" s="93"/>
      <c r="T816" s="77"/>
    </row>
    <row r="817" spans="1:20" s="92" customFormat="1" ht="12.75" customHeight="1" x14ac:dyDescent="0.3">
      <c r="A817" s="72"/>
      <c r="C817" s="93"/>
      <c r="D817" s="93"/>
      <c r="E817" s="93"/>
      <c r="F817" s="93"/>
      <c r="G817" s="93"/>
      <c r="H817" s="93"/>
      <c r="I817" s="93"/>
      <c r="J817" s="93"/>
      <c r="K817" s="93"/>
      <c r="L817" s="77"/>
      <c r="M817" s="93"/>
      <c r="N817" s="77"/>
      <c r="O817" s="77"/>
      <c r="P817" s="77"/>
      <c r="Q817" s="72"/>
      <c r="R817" s="93"/>
      <c r="T817" s="77"/>
    </row>
    <row r="818" spans="1:20" s="92" customFormat="1" ht="12.75" customHeight="1" x14ac:dyDescent="0.3">
      <c r="A818" s="72"/>
      <c r="C818" s="93"/>
      <c r="D818" s="93"/>
      <c r="E818" s="93"/>
      <c r="F818" s="93"/>
      <c r="G818" s="93"/>
      <c r="H818" s="93"/>
      <c r="I818" s="93"/>
      <c r="J818" s="93"/>
      <c r="K818" s="93"/>
      <c r="L818" s="77"/>
      <c r="M818" s="93"/>
      <c r="N818" s="77"/>
      <c r="O818" s="77"/>
      <c r="P818" s="77"/>
      <c r="Q818" s="72"/>
      <c r="R818" s="93"/>
      <c r="T818" s="77"/>
    </row>
    <row r="819" spans="1:20" s="92" customFormat="1" ht="12.75" customHeight="1" x14ac:dyDescent="0.3">
      <c r="A819" s="72"/>
      <c r="C819" s="93"/>
      <c r="D819" s="93"/>
      <c r="E819" s="93"/>
      <c r="F819" s="93"/>
      <c r="G819" s="93"/>
      <c r="H819" s="93"/>
      <c r="I819" s="93"/>
      <c r="J819" s="93"/>
      <c r="K819" s="93"/>
      <c r="L819" s="77"/>
      <c r="M819" s="93"/>
      <c r="N819" s="77"/>
      <c r="O819" s="77"/>
      <c r="P819" s="77"/>
      <c r="Q819" s="72"/>
      <c r="R819" s="93"/>
      <c r="T819" s="77"/>
    </row>
    <row r="820" spans="1:20" s="92" customFormat="1" ht="12.75" customHeight="1" x14ac:dyDescent="0.3">
      <c r="A820" s="72"/>
      <c r="C820" s="93"/>
      <c r="D820" s="93"/>
      <c r="E820" s="93"/>
      <c r="F820" s="93"/>
      <c r="G820" s="93"/>
      <c r="H820" s="93"/>
      <c r="I820" s="93"/>
      <c r="J820" s="93"/>
      <c r="K820" s="93"/>
      <c r="L820" s="77"/>
      <c r="M820" s="93"/>
      <c r="N820" s="77"/>
      <c r="O820" s="77"/>
      <c r="P820" s="77"/>
      <c r="Q820" s="72"/>
      <c r="R820" s="93"/>
      <c r="T820" s="77"/>
    </row>
    <row r="821" spans="1:20" s="92" customFormat="1" ht="12.75" customHeight="1" x14ac:dyDescent="0.3">
      <c r="A821" s="72"/>
      <c r="C821" s="93"/>
      <c r="D821" s="93"/>
      <c r="E821" s="93"/>
      <c r="F821" s="93"/>
      <c r="G821" s="93"/>
      <c r="H821" s="93"/>
      <c r="I821" s="93"/>
      <c r="J821" s="93"/>
      <c r="K821" s="93"/>
      <c r="L821" s="77"/>
      <c r="M821" s="93"/>
      <c r="N821" s="77"/>
      <c r="O821" s="77"/>
      <c r="P821" s="77"/>
      <c r="Q821" s="72"/>
      <c r="R821" s="93"/>
      <c r="T821" s="77"/>
    </row>
    <row r="822" spans="1:20" s="92" customFormat="1" ht="12.75" customHeight="1" x14ac:dyDescent="0.3">
      <c r="A822" s="72"/>
      <c r="C822" s="93"/>
      <c r="D822" s="93"/>
      <c r="E822" s="93"/>
      <c r="F822" s="93"/>
      <c r="G822" s="93"/>
      <c r="H822" s="93"/>
      <c r="I822" s="93"/>
      <c r="J822" s="93"/>
      <c r="K822" s="93"/>
      <c r="L822" s="77"/>
      <c r="M822" s="93"/>
      <c r="N822" s="77"/>
      <c r="O822" s="77"/>
      <c r="P822" s="77"/>
      <c r="Q822" s="72"/>
      <c r="R822" s="93"/>
      <c r="T822" s="77"/>
    </row>
    <row r="823" spans="1:20" s="92" customFormat="1" ht="12.75" customHeight="1" x14ac:dyDescent="0.3">
      <c r="A823" s="72"/>
      <c r="C823" s="93"/>
      <c r="D823" s="93"/>
      <c r="E823" s="93"/>
      <c r="F823" s="93"/>
      <c r="G823" s="93"/>
      <c r="H823" s="93"/>
      <c r="I823" s="93"/>
      <c r="J823" s="93"/>
      <c r="K823" s="93"/>
      <c r="L823" s="77"/>
      <c r="M823" s="93"/>
      <c r="N823" s="77"/>
      <c r="O823" s="77"/>
      <c r="P823" s="77"/>
      <c r="Q823" s="72"/>
      <c r="R823" s="93"/>
      <c r="T823" s="77"/>
    </row>
    <row r="824" spans="1:20" s="92" customFormat="1" ht="12.75" customHeight="1" x14ac:dyDescent="0.3">
      <c r="A824" s="72"/>
      <c r="C824" s="93"/>
      <c r="D824" s="93"/>
      <c r="E824" s="93"/>
      <c r="F824" s="93"/>
      <c r="G824" s="93"/>
      <c r="H824" s="93"/>
      <c r="I824" s="93"/>
      <c r="J824" s="93"/>
      <c r="K824" s="93"/>
      <c r="L824" s="77"/>
      <c r="M824" s="93"/>
      <c r="N824" s="77"/>
      <c r="O824" s="77"/>
      <c r="P824" s="77"/>
      <c r="Q824" s="72"/>
      <c r="R824" s="93"/>
      <c r="T824" s="77"/>
    </row>
    <row r="825" spans="1:20" s="92" customFormat="1" ht="12.75" customHeight="1" x14ac:dyDescent="0.3">
      <c r="A825" s="72"/>
      <c r="C825" s="93"/>
      <c r="D825" s="93"/>
      <c r="E825" s="93"/>
      <c r="F825" s="93"/>
      <c r="G825" s="93"/>
      <c r="H825" s="93"/>
      <c r="I825" s="93"/>
      <c r="J825" s="93"/>
      <c r="K825" s="93"/>
      <c r="L825" s="77"/>
      <c r="M825" s="93"/>
      <c r="N825" s="77"/>
      <c r="O825" s="77"/>
      <c r="P825" s="77"/>
      <c r="Q825" s="72"/>
      <c r="R825" s="93"/>
      <c r="T825" s="77"/>
    </row>
    <row r="826" spans="1:20" s="92" customFormat="1" ht="12.75" customHeight="1" x14ac:dyDescent="0.3">
      <c r="A826" s="72"/>
      <c r="C826" s="93"/>
      <c r="D826" s="93"/>
      <c r="E826" s="93"/>
      <c r="F826" s="93"/>
      <c r="G826" s="93"/>
      <c r="H826" s="93"/>
      <c r="I826" s="93"/>
      <c r="J826" s="93"/>
      <c r="K826" s="93"/>
      <c r="L826" s="77"/>
      <c r="M826" s="93"/>
      <c r="N826" s="77"/>
      <c r="O826" s="77"/>
      <c r="P826" s="77"/>
      <c r="Q826" s="72"/>
      <c r="R826" s="93"/>
      <c r="T826" s="77"/>
    </row>
    <row r="827" spans="1:20" s="92" customFormat="1" ht="12.75" customHeight="1" x14ac:dyDescent="0.3">
      <c r="A827" s="72"/>
      <c r="C827" s="93"/>
      <c r="D827" s="93"/>
      <c r="E827" s="93"/>
      <c r="F827" s="93"/>
      <c r="G827" s="93"/>
      <c r="H827" s="93"/>
      <c r="I827" s="93"/>
      <c r="J827" s="93"/>
      <c r="K827" s="93"/>
      <c r="L827" s="77"/>
      <c r="M827" s="93"/>
      <c r="N827" s="77"/>
      <c r="O827" s="77"/>
      <c r="P827" s="77"/>
      <c r="Q827" s="72"/>
      <c r="R827" s="93"/>
      <c r="T827" s="77"/>
    </row>
    <row r="828" spans="1:20" s="92" customFormat="1" ht="12.75" customHeight="1" x14ac:dyDescent="0.3">
      <c r="A828" s="72"/>
      <c r="C828" s="93"/>
      <c r="D828" s="93"/>
      <c r="E828" s="93"/>
      <c r="F828" s="93"/>
      <c r="G828" s="93"/>
      <c r="H828" s="93"/>
      <c r="I828" s="93"/>
      <c r="J828" s="93"/>
      <c r="K828" s="93"/>
      <c r="L828" s="77"/>
      <c r="M828" s="93"/>
      <c r="N828" s="77"/>
      <c r="O828" s="77"/>
      <c r="P828" s="77"/>
      <c r="Q828" s="72"/>
      <c r="R828" s="93"/>
      <c r="T828" s="77"/>
    </row>
    <row r="829" spans="1:20" s="92" customFormat="1" ht="12.75" customHeight="1" x14ac:dyDescent="0.3">
      <c r="A829" s="72"/>
      <c r="C829" s="93"/>
      <c r="D829" s="93"/>
      <c r="E829" s="93"/>
      <c r="F829" s="93"/>
      <c r="G829" s="93"/>
      <c r="H829" s="93"/>
      <c r="I829" s="93"/>
      <c r="J829" s="93"/>
      <c r="K829" s="93"/>
      <c r="L829" s="77"/>
      <c r="M829" s="93"/>
      <c r="N829" s="77"/>
      <c r="O829" s="77"/>
      <c r="P829" s="77"/>
      <c r="Q829" s="72"/>
      <c r="R829" s="93"/>
      <c r="T829" s="77"/>
    </row>
    <row r="830" spans="1:20" s="92" customFormat="1" ht="12.75" customHeight="1" x14ac:dyDescent="0.3">
      <c r="A830" s="72"/>
      <c r="C830" s="93"/>
      <c r="D830" s="93"/>
      <c r="E830" s="93"/>
      <c r="F830" s="93"/>
      <c r="G830" s="93"/>
      <c r="H830" s="93"/>
      <c r="I830" s="93"/>
      <c r="J830" s="93"/>
      <c r="K830" s="93"/>
      <c r="L830" s="77"/>
      <c r="M830" s="93"/>
      <c r="N830" s="77"/>
      <c r="O830" s="77"/>
      <c r="P830" s="77"/>
      <c r="Q830" s="72"/>
      <c r="R830" s="93"/>
      <c r="T830" s="77"/>
    </row>
    <row r="831" spans="1:20" s="92" customFormat="1" ht="12.75" customHeight="1" x14ac:dyDescent="0.3">
      <c r="A831" s="72"/>
      <c r="C831" s="93"/>
      <c r="D831" s="93"/>
      <c r="E831" s="93"/>
      <c r="F831" s="93"/>
      <c r="G831" s="93"/>
      <c r="H831" s="93"/>
      <c r="I831" s="93"/>
      <c r="J831" s="93"/>
      <c r="K831" s="93"/>
      <c r="L831" s="77"/>
      <c r="M831" s="93"/>
      <c r="N831" s="77"/>
      <c r="O831" s="77"/>
      <c r="P831" s="77"/>
      <c r="Q831" s="72"/>
      <c r="R831" s="93"/>
      <c r="T831" s="77"/>
    </row>
    <row r="832" spans="1:20" s="92" customFormat="1" ht="12.75" customHeight="1" x14ac:dyDescent="0.3">
      <c r="A832" s="72"/>
      <c r="C832" s="93"/>
      <c r="D832" s="93"/>
      <c r="E832" s="93"/>
      <c r="F832" s="93"/>
      <c r="G832" s="93"/>
      <c r="H832" s="93"/>
      <c r="I832" s="93"/>
      <c r="J832" s="93"/>
      <c r="K832" s="93"/>
      <c r="L832" s="77"/>
      <c r="M832" s="93"/>
      <c r="N832" s="77"/>
      <c r="O832" s="77"/>
      <c r="P832" s="77"/>
      <c r="Q832" s="72"/>
      <c r="R832" s="93"/>
      <c r="T832" s="77"/>
    </row>
    <row r="833" spans="1:20" s="92" customFormat="1" ht="12.75" customHeight="1" x14ac:dyDescent="0.3">
      <c r="A833" s="72"/>
      <c r="C833" s="93"/>
      <c r="D833" s="93"/>
      <c r="E833" s="93"/>
      <c r="F833" s="93"/>
      <c r="G833" s="93"/>
      <c r="H833" s="93"/>
      <c r="I833" s="93"/>
      <c r="J833" s="93"/>
      <c r="K833" s="93"/>
      <c r="L833" s="77"/>
      <c r="M833" s="93"/>
      <c r="N833" s="77"/>
      <c r="O833" s="77"/>
      <c r="P833" s="77"/>
      <c r="Q833" s="72"/>
      <c r="R833" s="93"/>
      <c r="T833" s="77"/>
    </row>
    <row r="834" spans="1:20" s="92" customFormat="1" ht="12.75" customHeight="1" x14ac:dyDescent="0.3">
      <c r="A834" s="72"/>
      <c r="C834" s="93"/>
      <c r="D834" s="93"/>
      <c r="E834" s="93"/>
      <c r="F834" s="93"/>
      <c r="G834" s="93"/>
      <c r="H834" s="93"/>
      <c r="I834" s="93"/>
      <c r="J834" s="93"/>
      <c r="K834" s="93"/>
      <c r="L834" s="77"/>
      <c r="M834" s="93"/>
      <c r="N834" s="77"/>
      <c r="O834" s="77"/>
      <c r="P834" s="77"/>
      <c r="Q834" s="72"/>
      <c r="R834" s="93"/>
      <c r="T834" s="77"/>
    </row>
    <row r="835" spans="1:20" s="92" customFormat="1" ht="12.75" customHeight="1" x14ac:dyDescent="0.3">
      <c r="A835" s="72"/>
      <c r="C835" s="93"/>
      <c r="D835" s="93"/>
      <c r="E835" s="93"/>
      <c r="F835" s="93"/>
      <c r="G835" s="93"/>
      <c r="H835" s="93"/>
      <c r="I835" s="93"/>
      <c r="J835" s="93"/>
      <c r="K835" s="93"/>
      <c r="L835" s="77"/>
      <c r="M835" s="93"/>
      <c r="N835" s="77"/>
      <c r="O835" s="77"/>
      <c r="P835" s="77"/>
      <c r="Q835" s="72"/>
      <c r="R835" s="93"/>
      <c r="T835" s="77"/>
    </row>
    <row r="836" spans="1:20" s="92" customFormat="1" ht="12.75" customHeight="1" x14ac:dyDescent="0.3">
      <c r="A836" s="72"/>
      <c r="C836" s="93"/>
      <c r="D836" s="93"/>
      <c r="E836" s="93"/>
      <c r="F836" s="93"/>
      <c r="G836" s="93"/>
      <c r="H836" s="93"/>
      <c r="I836" s="93"/>
      <c r="J836" s="93"/>
      <c r="K836" s="93"/>
      <c r="L836" s="77"/>
      <c r="M836" s="93"/>
      <c r="N836" s="77"/>
      <c r="O836" s="77"/>
      <c r="P836" s="77"/>
      <c r="Q836" s="72"/>
      <c r="R836" s="93"/>
      <c r="T836" s="77"/>
    </row>
    <row r="837" spans="1:20" s="92" customFormat="1" ht="12.75" customHeight="1" x14ac:dyDescent="0.3">
      <c r="A837" s="72"/>
      <c r="C837" s="93"/>
      <c r="D837" s="93"/>
      <c r="E837" s="93"/>
      <c r="F837" s="93"/>
      <c r="G837" s="93"/>
      <c r="H837" s="93"/>
      <c r="I837" s="93"/>
      <c r="J837" s="93"/>
      <c r="K837" s="93"/>
      <c r="L837" s="77"/>
      <c r="M837" s="93"/>
      <c r="N837" s="77"/>
      <c r="O837" s="77"/>
      <c r="P837" s="77"/>
      <c r="Q837" s="72"/>
      <c r="R837" s="93"/>
      <c r="T837" s="77"/>
    </row>
    <row r="838" spans="1:20" s="92" customFormat="1" ht="12.75" customHeight="1" x14ac:dyDescent="0.3">
      <c r="A838" s="72"/>
      <c r="C838" s="93"/>
      <c r="D838" s="93"/>
      <c r="E838" s="93"/>
      <c r="F838" s="93"/>
      <c r="G838" s="93"/>
      <c r="H838" s="93"/>
      <c r="I838" s="93"/>
      <c r="J838" s="93"/>
      <c r="K838" s="93"/>
      <c r="L838" s="77"/>
      <c r="M838" s="93"/>
      <c r="N838" s="77"/>
      <c r="O838" s="77"/>
      <c r="P838" s="77"/>
      <c r="Q838" s="72"/>
      <c r="R838" s="93"/>
      <c r="T838" s="77"/>
    </row>
    <row r="839" spans="1:20" s="92" customFormat="1" ht="12.75" customHeight="1" x14ac:dyDescent="0.3">
      <c r="A839" s="72"/>
      <c r="C839" s="93"/>
      <c r="D839" s="93"/>
      <c r="E839" s="93"/>
      <c r="F839" s="93"/>
      <c r="G839" s="93"/>
      <c r="H839" s="93"/>
      <c r="I839" s="93"/>
      <c r="J839" s="93"/>
      <c r="K839" s="93"/>
      <c r="L839" s="77"/>
      <c r="M839" s="93"/>
      <c r="N839" s="77"/>
      <c r="O839" s="77"/>
      <c r="P839" s="77"/>
      <c r="Q839" s="72"/>
      <c r="R839" s="93"/>
      <c r="T839" s="77"/>
    </row>
    <row r="840" spans="1:20" s="92" customFormat="1" ht="12.75" customHeight="1" x14ac:dyDescent="0.3">
      <c r="A840" s="72"/>
      <c r="C840" s="93"/>
      <c r="D840" s="93"/>
      <c r="E840" s="93"/>
      <c r="F840" s="93"/>
      <c r="G840" s="93"/>
      <c r="H840" s="93"/>
      <c r="I840" s="93"/>
      <c r="J840" s="93"/>
      <c r="K840" s="93"/>
      <c r="L840" s="77"/>
      <c r="M840" s="93"/>
      <c r="N840" s="77"/>
      <c r="O840" s="77"/>
      <c r="P840" s="77"/>
      <c r="Q840" s="72"/>
      <c r="R840" s="93"/>
      <c r="T840" s="77"/>
    </row>
    <row r="841" spans="1:20" s="92" customFormat="1" ht="12.75" customHeight="1" x14ac:dyDescent="0.3">
      <c r="A841" s="72"/>
      <c r="C841" s="93"/>
      <c r="D841" s="93"/>
      <c r="E841" s="93"/>
      <c r="F841" s="93"/>
      <c r="G841" s="93"/>
      <c r="H841" s="93"/>
      <c r="I841" s="93"/>
      <c r="J841" s="93"/>
      <c r="K841" s="93"/>
      <c r="L841" s="77"/>
      <c r="M841" s="93"/>
      <c r="N841" s="77"/>
      <c r="O841" s="77"/>
      <c r="P841" s="77"/>
      <c r="Q841" s="72"/>
      <c r="R841" s="93"/>
      <c r="T841" s="77"/>
    </row>
    <row r="842" spans="1:20" s="92" customFormat="1" ht="12.75" customHeight="1" x14ac:dyDescent="0.3">
      <c r="A842" s="72"/>
      <c r="C842" s="93"/>
      <c r="D842" s="93"/>
      <c r="E842" s="93"/>
      <c r="F842" s="93"/>
      <c r="G842" s="93"/>
      <c r="H842" s="93"/>
      <c r="I842" s="93"/>
      <c r="J842" s="93"/>
      <c r="K842" s="93"/>
      <c r="L842" s="77"/>
      <c r="M842" s="93"/>
      <c r="N842" s="77"/>
      <c r="O842" s="77"/>
      <c r="P842" s="77"/>
      <c r="Q842" s="72"/>
      <c r="R842" s="93"/>
      <c r="T842" s="77"/>
    </row>
    <row r="843" spans="1:20" s="92" customFormat="1" ht="12.75" customHeight="1" x14ac:dyDescent="0.3">
      <c r="A843" s="72"/>
      <c r="C843" s="93"/>
      <c r="D843" s="93"/>
      <c r="E843" s="93"/>
      <c r="F843" s="93"/>
      <c r="G843" s="93"/>
      <c r="H843" s="93"/>
      <c r="I843" s="93"/>
      <c r="J843" s="93"/>
      <c r="K843" s="93"/>
      <c r="L843" s="77"/>
      <c r="M843" s="93"/>
      <c r="N843" s="77"/>
      <c r="O843" s="77"/>
      <c r="P843" s="77"/>
      <c r="Q843" s="72"/>
      <c r="R843" s="93"/>
      <c r="T843" s="77"/>
    </row>
    <row r="844" spans="1:20" s="92" customFormat="1" ht="12.75" customHeight="1" x14ac:dyDescent="0.3">
      <c r="A844" s="72"/>
      <c r="C844" s="93"/>
      <c r="D844" s="93"/>
      <c r="E844" s="93"/>
      <c r="F844" s="93"/>
      <c r="G844" s="93"/>
      <c r="H844" s="93"/>
      <c r="I844" s="93"/>
      <c r="J844" s="93"/>
      <c r="K844" s="93"/>
      <c r="L844" s="77"/>
      <c r="M844" s="93"/>
      <c r="N844" s="77"/>
      <c r="O844" s="77"/>
      <c r="P844" s="77"/>
      <c r="Q844" s="72"/>
      <c r="R844" s="93"/>
      <c r="T844" s="77"/>
    </row>
    <row r="845" spans="1:20" s="92" customFormat="1" ht="12.75" customHeight="1" x14ac:dyDescent="0.3">
      <c r="A845" s="72"/>
      <c r="C845" s="93"/>
      <c r="D845" s="93"/>
      <c r="E845" s="93"/>
      <c r="F845" s="93"/>
      <c r="G845" s="93"/>
      <c r="H845" s="93"/>
      <c r="I845" s="93"/>
      <c r="J845" s="93"/>
      <c r="K845" s="93"/>
      <c r="L845" s="77"/>
      <c r="M845" s="93"/>
      <c r="N845" s="77"/>
      <c r="O845" s="77"/>
      <c r="P845" s="77"/>
      <c r="Q845" s="72"/>
      <c r="R845" s="93"/>
      <c r="T845" s="77"/>
    </row>
    <row r="846" spans="1:20" s="92" customFormat="1" ht="12.75" customHeight="1" x14ac:dyDescent="0.3">
      <c r="A846" s="72"/>
      <c r="C846" s="93"/>
      <c r="D846" s="93"/>
      <c r="E846" s="93"/>
      <c r="F846" s="93"/>
      <c r="G846" s="93"/>
      <c r="H846" s="93"/>
      <c r="I846" s="93"/>
      <c r="J846" s="93"/>
      <c r="K846" s="93"/>
      <c r="L846" s="77"/>
      <c r="M846" s="93"/>
      <c r="N846" s="77"/>
      <c r="O846" s="77"/>
      <c r="P846" s="77"/>
      <c r="Q846" s="72"/>
      <c r="R846" s="93"/>
      <c r="T846" s="77"/>
    </row>
    <row r="847" spans="1:20" s="92" customFormat="1" ht="12.75" customHeight="1" x14ac:dyDescent="0.3">
      <c r="A847" s="72"/>
      <c r="C847" s="93"/>
      <c r="D847" s="93"/>
      <c r="E847" s="93"/>
      <c r="F847" s="93"/>
      <c r="G847" s="93"/>
      <c r="H847" s="93"/>
      <c r="I847" s="93"/>
      <c r="J847" s="93"/>
      <c r="K847" s="93"/>
      <c r="L847" s="77"/>
      <c r="M847" s="93"/>
      <c r="N847" s="77"/>
      <c r="O847" s="77"/>
      <c r="P847" s="77"/>
      <c r="Q847" s="72"/>
      <c r="R847" s="93"/>
      <c r="T847" s="77"/>
    </row>
    <row r="848" spans="1:20" s="92" customFormat="1" ht="12.75" customHeight="1" x14ac:dyDescent="0.3">
      <c r="A848" s="72"/>
      <c r="C848" s="93"/>
      <c r="D848" s="93"/>
      <c r="E848" s="93"/>
      <c r="F848" s="93"/>
      <c r="G848" s="93"/>
      <c r="H848" s="93"/>
      <c r="I848" s="93"/>
      <c r="J848" s="93"/>
      <c r="K848" s="93"/>
      <c r="L848" s="77"/>
      <c r="M848" s="93"/>
      <c r="N848" s="77"/>
      <c r="O848" s="77"/>
      <c r="P848" s="77"/>
      <c r="Q848" s="72"/>
      <c r="R848" s="93"/>
      <c r="T848" s="77"/>
    </row>
    <row r="849" spans="1:20" s="92" customFormat="1" ht="12.75" customHeight="1" x14ac:dyDescent="0.3">
      <c r="A849" s="72"/>
      <c r="C849" s="93"/>
      <c r="D849" s="93"/>
      <c r="E849" s="93"/>
      <c r="F849" s="93"/>
      <c r="G849" s="93"/>
      <c r="H849" s="93"/>
      <c r="I849" s="93"/>
      <c r="J849" s="93"/>
      <c r="K849" s="93"/>
      <c r="L849" s="77"/>
      <c r="M849" s="93"/>
      <c r="N849" s="77"/>
      <c r="O849" s="77"/>
      <c r="P849" s="77"/>
      <c r="Q849" s="72"/>
      <c r="R849" s="93"/>
      <c r="T849" s="77"/>
    </row>
    <row r="850" spans="1:20" s="92" customFormat="1" ht="12.75" customHeight="1" x14ac:dyDescent="0.3">
      <c r="A850" s="72"/>
      <c r="C850" s="93"/>
      <c r="D850" s="93"/>
      <c r="E850" s="93"/>
      <c r="F850" s="93"/>
      <c r="G850" s="93"/>
      <c r="H850" s="93"/>
      <c r="I850" s="93"/>
      <c r="J850" s="93"/>
      <c r="K850" s="93"/>
      <c r="L850" s="77"/>
      <c r="M850" s="93"/>
      <c r="N850" s="77"/>
      <c r="O850" s="77"/>
      <c r="P850" s="77"/>
      <c r="Q850" s="72"/>
      <c r="R850" s="93"/>
      <c r="T850" s="77"/>
    </row>
    <row r="851" spans="1:20" s="92" customFormat="1" ht="12.75" customHeight="1" x14ac:dyDescent="0.3">
      <c r="A851" s="72"/>
      <c r="C851" s="93"/>
      <c r="D851" s="93"/>
      <c r="E851" s="93"/>
      <c r="F851" s="93"/>
      <c r="G851" s="93"/>
      <c r="H851" s="93"/>
      <c r="I851" s="93"/>
      <c r="J851" s="93"/>
      <c r="K851" s="93"/>
      <c r="L851" s="77"/>
      <c r="M851" s="93"/>
      <c r="N851" s="77"/>
      <c r="O851" s="77"/>
      <c r="P851" s="77"/>
      <c r="Q851" s="72"/>
      <c r="R851" s="93"/>
      <c r="T851" s="77"/>
    </row>
    <row r="852" spans="1:20" s="92" customFormat="1" ht="12.75" customHeight="1" x14ac:dyDescent="0.3">
      <c r="A852" s="72"/>
      <c r="C852" s="93"/>
      <c r="D852" s="93"/>
      <c r="E852" s="93"/>
      <c r="F852" s="93"/>
      <c r="G852" s="93"/>
      <c r="H852" s="93"/>
      <c r="I852" s="93"/>
      <c r="J852" s="93"/>
      <c r="K852" s="93"/>
      <c r="L852" s="77"/>
      <c r="M852" s="93"/>
      <c r="N852" s="77"/>
      <c r="O852" s="77"/>
      <c r="P852" s="77"/>
      <c r="Q852" s="72"/>
      <c r="R852" s="93"/>
      <c r="T852" s="77"/>
    </row>
    <row r="853" spans="1:20" s="92" customFormat="1" ht="12.75" customHeight="1" x14ac:dyDescent="0.3">
      <c r="A853" s="72"/>
      <c r="C853" s="93"/>
      <c r="D853" s="93"/>
      <c r="E853" s="93"/>
      <c r="F853" s="93"/>
      <c r="G853" s="93"/>
      <c r="H853" s="93"/>
      <c r="I853" s="93"/>
      <c r="J853" s="93"/>
      <c r="K853" s="93"/>
      <c r="L853" s="77"/>
      <c r="M853" s="93"/>
      <c r="N853" s="77"/>
      <c r="O853" s="77"/>
      <c r="P853" s="77"/>
      <c r="Q853" s="72"/>
      <c r="R853" s="93"/>
      <c r="T853" s="77"/>
    </row>
    <row r="854" spans="1:20" s="92" customFormat="1" ht="12.75" customHeight="1" x14ac:dyDescent="0.3">
      <c r="A854" s="72"/>
      <c r="C854" s="93"/>
      <c r="D854" s="93"/>
      <c r="E854" s="93"/>
      <c r="F854" s="93"/>
      <c r="G854" s="93"/>
      <c r="H854" s="93"/>
      <c r="I854" s="93"/>
      <c r="J854" s="93"/>
      <c r="K854" s="93"/>
      <c r="L854" s="77"/>
      <c r="M854" s="93"/>
      <c r="N854" s="77"/>
      <c r="O854" s="77"/>
      <c r="P854" s="77"/>
      <c r="Q854" s="72"/>
      <c r="R854" s="93"/>
      <c r="T854" s="77"/>
    </row>
    <row r="855" spans="1:20" s="92" customFormat="1" ht="12.75" customHeight="1" x14ac:dyDescent="0.3">
      <c r="A855" s="72"/>
      <c r="C855" s="93"/>
      <c r="D855" s="93"/>
      <c r="E855" s="93"/>
      <c r="F855" s="93"/>
      <c r="G855" s="93"/>
      <c r="H855" s="93"/>
      <c r="I855" s="93"/>
      <c r="J855" s="93"/>
      <c r="K855" s="93"/>
      <c r="L855" s="77"/>
      <c r="M855" s="93"/>
      <c r="N855" s="77"/>
      <c r="O855" s="77"/>
      <c r="P855" s="77"/>
      <c r="Q855" s="72"/>
      <c r="R855" s="93"/>
      <c r="T855" s="77"/>
    </row>
    <row r="856" spans="1:20" s="92" customFormat="1" ht="12.75" customHeight="1" x14ac:dyDescent="0.3">
      <c r="A856" s="72"/>
      <c r="C856" s="93"/>
      <c r="D856" s="93"/>
      <c r="E856" s="93"/>
      <c r="F856" s="93"/>
      <c r="G856" s="93"/>
      <c r="H856" s="93"/>
      <c r="I856" s="93"/>
      <c r="J856" s="93"/>
      <c r="K856" s="93"/>
      <c r="L856" s="77"/>
      <c r="M856" s="93"/>
      <c r="N856" s="77"/>
      <c r="O856" s="77"/>
      <c r="P856" s="77"/>
      <c r="Q856" s="72"/>
      <c r="R856" s="93"/>
      <c r="T856" s="77"/>
    </row>
    <row r="857" spans="1:20" s="92" customFormat="1" ht="12.75" customHeight="1" x14ac:dyDescent="0.3">
      <c r="A857" s="72"/>
      <c r="C857" s="93"/>
      <c r="D857" s="93"/>
      <c r="E857" s="93"/>
      <c r="F857" s="93"/>
      <c r="G857" s="93"/>
      <c r="H857" s="93"/>
      <c r="I857" s="93"/>
      <c r="J857" s="93"/>
      <c r="K857" s="93"/>
      <c r="L857" s="77"/>
      <c r="M857" s="93"/>
      <c r="N857" s="77"/>
      <c r="O857" s="77"/>
      <c r="P857" s="77"/>
      <c r="Q857" s="72"/>
      <c r="R857" s="93"/>
      <c r="T857" s="77"/>
    </row>
    <row r="858" spans="1:20" s="92" customFormat="1" ht="12.75" customHeight="1" x14ac:dyDescent="0.3">
      <c r="A858" s="72"/>
      <c r="C858" s="93"/>
      <c r="D858" s="93"/>
      <c r="E858" s="93"/>
      <c r="F858" s="93"/>
      <c r="G858" s="93"/>
      <c r="H858" s="93"/>
      <c r="I858" s="93"/>
      <c r="J858" s="93"/>
      <c r="K858" s="93"/>
      <c r="L858" s="77"/>
      <c r="M858" s="93"/>
      <c r="N858" s="77"/>
      <c r="O858" s="77"/>
      <c r="P858" s="77"/>
      <c r="Q858" s="72"/>
      <c r="R858" s="93"/>
      <c r="T858" s="77"/>
    </row>
    <row r="859" spans="1:20" s="92" customFormat="1" ht="12.75" customHeight="1" x14ac:dyDescent="0.3">
      <c r="A859" s="72"/>
      <c r="C859" s="93"/>
      <c r="D859" s="93"/>
      <c r="E859" s="93"/>
      <c r="F859" s="93"/>
      <c r="G859" s="93"/>
      <c r="H859" s="93"/>
      <c r="I859" s="93"/>
      <c r="J859" s="93"/>
      <c r="K859" s="93"/>
      <c r="L859" s="77"/>
      <c r="M859" s="93"/>
      <c r="N859" s="77"/>
      <c r="O859" s="77"/>
      <c r="P859" s="77"/>
      <c r="Q859" s="72"/>
      <c r="R859" s="93"/>
      <c r="T859" s="77"/>
    </row>
    <row r="860" spans="1:20" s="92" customFormat="1" ht="12.75" customHeight="1" x14ac:dyDescent="0.3">
      <c r="A860" s="72"/>
      <c r="C860" s="93"/>
      <c r="D860" s="93"/>
      <c r="E860" s="93"/>
      <c r="F860" s="93"/>
      <c r="G860" s="93"/>
      <c r="H860" s="93"/>
      <c r="I860" s="93"/>
      <c r="J860" s="93"/>
      <c r="K860" s="93"/>
      <c r="L860" s="77"/>
      <c r="M860" s="93"/>
      <c r="N860" s="77"/>
      <c r="O860" s="77"/>
      <c r="P860" s="77"/>
      <c r="Q860" s="72"/>
      <c r="R860" s="93"/>
      <c r="T860" s="77"/>
    </row>
    <row r="861" spans="1:20" s="92" customFormat="1" ht="12.75" customHeight="1" x14ac:dyDescent="0.3">
      <c r="A861" s="72"/>
      <c r="C861" s="93"/>
      <c r="D861" s="93"/>
      <c r="E861" s="93"/>
      <c r="F861" s="93"/>
      <c r="G861" s="93"/>
      <c r="H861" s="93"/>
      <c r="I861" s="93"/>
      <c r="J861" s="93"/>
      <c r="K861" s="93"/>
      <c r="L861" s="77"/>
      <c r="M861" s="93"/>
      <c r="N861" s="77"/>
      <c r="O861" s="77"/>
      <c r="P861" s="77"/>
      <c r="Q861" s="72"/>
      <c r="R861" s="93"/>
      <c r="T861" s="77"/>
    </row>
    <row r="862" spans="1:20" s="92" customFormat="1" ht="12.75" customHeight="1" x14ac:dyDescent="0.3">
      <c r="A862" s="72"/>
      <c r="C862" s="93"/>
      <c r="D862" s="93"/>
      <c r="E862" s="93"/>
      <c r="F862" s="93"/>
      <c r="G862" s="93"/>
      <c r="H862" s="93"/>
      <c r="I862" s="93"/>
      <c r="J862" s="93"/>
      <c r="K862" s="93"/>
      <c r="L862" s="77"/>
      <c r="M862" s="93"/>
      <c r="N862" s="77"/>
      <c r="O862" s="77"/>
      <c r="P862" s="77"/>
      <c r="Q862" s="72"/>
      <c r="R862" s="93"/>
      <c r="T862" s="77"/>
    </row>
    <row r="863" spans="1:20" s="92" customFormat="1" ht="12.75" customHeight="1" x14ac:dyDescent="0.3">
      <c r="A863" s="72"/>
      <c r="C863" s="93"/>
      <c r="D863" s="93"/>
      <c r="E863" s="93"/>
      <c r="F863" s="93"/>
      <c r="G863" s="93"/>
      <c r="H863" s="93"/>
      <c r="I863" s="93"/>
      <c r="J863" s="93"/>
      <c r="K863" s="93"/>
      <c r="L863" s="77"/>
      <c r="M863" s="93"/>
      <c r="N863" s="77"/>
      <c r="O863" s="77"/>
      <c r="P863" s="77"/>
      <c r="Q863" s="72"/>
      <c r="R863" s="93"/>
      <c r="T863" s="77"/>
    </row>
    <row r="864" spans="1:20" s="92" customFormat="1" ht="12.75" customHeight="1" x14ac:dyDescent="0.3">
      <c r="A864" s="72"/>
      <c r="C864" s="93"/>
      <c r="D864" s="93"/>
      <c r="E864" s="93"/>
      <c r="F864" s="93"/>
      <c r="G864" s="93"/>
      <c r="H864" s="93"/>
      <c r="I864" s="93"/>
      <c r="J864" s="93"/>
      <c r="K864" s="93"/>
      <c r="L864" s="77"/>
      <c r="M864" s="93"/>
      <c r="N864" s="77"/>
      <c r="O864" s="77"/>
      <c r="P864" s="77"/>
      <c r="Q864" s="72"/>
      <c r="R864" s="93"/>
      <c r="T864" s="77"/>
    </row>
    <row r="865" spans="1:20" s="92" customFormat="1" ht="12.75" customHeight="1" x14ac:dyDescent="0.3">
      <c r="A865" s="72"/>
      <c r="C865" s="93"/>
      <c r="D865" s="93"/>
      <c r="E865" s="93"/>
      <c r="F865" s="93"/>
      <c r="G865" s="93"/>
      <c r="H865" s="93"/>
      <c r="I865" s="93"/>
      <c r="J865" s="93"/>
      <c r="K865" s="93"/>
      <c r="L865" s="77"/>
      <c r="M865" s="93"/>
      <c r="N865" s="77"/>
      <c r="O865" s="77"/>
      <c r="P865" s="77"/>
      <c r="Q865" s="72"/>
      <c r="R865" s="93"/>
      <c r="T865" s="77"/>
    </row>
    <row r="866" spans="1:20" s="92" customFormat="1" ht="12.75" customHeight="1" x14ac:dyDescent="0.3">
      <c r="A866" s="72"/>
      <c r="C866" s="93"/>
      <c r="D866" s="93"/>
      <c r="E866" s="93"/>
      <c r="F866" s="93"/>
      <c r="G866" s="93"/>
      <c r="H866" s="93"/>
      <c r="I866" s="93"/>
      <c r="J866" s="93"/>
      <c r="K866" s="93"/>
      <c r="L866" s="77"/>
      <c r="M866" s="93"/>
      <c r="N866" s="77"/>
      <c r="O866" s="77"/>
      <c r="P866" s="77"/>
      <c r="Q866" s="72"/>
      <c r="R866" s="93"/>
      <c r="T866" s="77"/>
    </row>
    <row r="867" spans="1:20" s="92" customFormat="1" ht="12.75" customHeight="1" x14ac:dyDescent="0.3">
      <c r="A867" s="72"/>
      <c r="C867" s="93"/>
      <c r="D867" s="93"/>
      <c r="E867" s="93"/>
      <c r="F867" s="93"/>
      <c r="G867" s="93"/>
      <c r="H867" s="93"/>
      <c r="I867" s="93"/>
      <c r="J867" s="93"/>
      <c r="K867" s="93"/>
      <c r="L867" s="77"/>
      <c r="M867" s="93"/>
      <c r="N867" s="77"/>
      <c r="O867" s="77"/>
      <c r="P867" s="77"/>
      <c r="Q867" s="72"/>
      <c r="R867" s="93"/>
      <c r="T867" s="77"/>
    </row>
    <row r="868" spans="1:20" s="92" customFormat="1" ht="12.75" customHeight="1" x14ac:dyDescent="0.3">
      <c r="A868" s="72"/>
      <c r="C868" s="93"/>
      <c r="D868" s="93"/>
      <c r="E868" s="93"/>
      <c r="F868" s="93"/>
      <c r="G868" s="93"/>
      <c r="H868" s="93"/>
      <c r="I868" s="93"/>
      <c r="J868" s="93"/>
      <c r="K868" s="93"/>
      <c r="L868" s="77"/>
      <c r="M868" s="93"/>
      <c r="N868" s="77"/>
      <c r="O868" s="77"/>
      <c r="P868" s="77"/>
      <c r="Q868" s="72"/>
      <c r="R868" s="93"/>
      <c r="T868" s="77"/>
    </row>
    <row r="869" spans="1:20" s="92" customFormat="1" ht="12.75" customHeight="1" x14ac:dyDescent="0.3">
      <c r="A869" s="72"/>
      <c r="C869" s="93"/>
      <c r="D869" s="93"/>
      <c r="E869" s="93"/>
      <c r="F869" s="93"/>
      <c r="G869" s="93"/>
      <c r="H869" s="93"/>
      <c r="I869" s="93"/>
      <c r="J869" s="93"/>
      <c r="K869" s="93"/>
      <c r="L869" s="77"/>
      <c r="M869" s="93"/>
      <c r="N869" s="77"/>
      <c r="O869" s="77"/>
      <c r="P869" s="77"/>
      <c r="Q869" s="72"/>
      <c r="R869" s="93"/>
      <c r="T869" s="77"/>
    </row>
    <row r="870" spans="1:20" s="92" customFormat="1" ht="12.75" customHeight="1" x14ac:dyDescent="0.3">
      <c r="A870" s="72"/>
      <c r="C870" s="93"/>
      <c r="D870" s="93"/>
      <c r="E870" s="93"/>
      <c r="F870" s="93"/>
      <c r="G870" s="93"/>
      <c r="H870" s="93"/>
      <c r="I870" s="93"/>
      <c r="J870" s="93"/>
      <c r="K870" s="93"/>
      <c r="L870" s="77"/>
      <c r="M870" s="93"/>
      <c r="N870" s="77"/>
      <c r="O870" s="77"/>
      <c r="P870" s="77"/>
      <c r="Q870" s="72"/>
      <c r="R870" s="93"/>
      <c r="T870" s="77"/>
    </row>
    <row r="871" spans="1:20" s="92" customFormat="1" ht="12.75" customHeight="1" x14ac:dyDescent="0.3">
      <c r="A871" s="72"/>
      <c r="C871" s="93"/>
      <c r="D871" s="93"/>
      <c r="E871" s="93"/>
      <c r="F871" s="93"/>
      <c r="G871" s="93"/>
      <c r="H871" s="93"/>
      <c r="I871" s="93"/>
      <c r="J871" s="93"/>
      <c r="K871" s="93"/>
      <c r="L871" s="77"/>
      <c r="M871" s="93"/>
      <c r="N871" s="77"/>
      <c r="O871" s="77"/>
      <c r="P871" s="77"/>
      <c r="Q871" s="72"/>
      <c r="R871" s="93"/>
      <c r="T871" s="77"/>
    </row>
    <row r="872" spans="1:20" s="92" customFormat="1" ht="12.75" customHeight="1" x14ac:dyDescent="0.3">
      <c r="A872" s="72"/>
      <c r="C872" s="93"/>
      <c r="D872" s="93"/>
      <c r="E872" s="93"/>
      <c r="F872" s="93"/>
      <c r="G872" s="93"/>
      <c r="H872" s="93"/>
      <c r="I872" s="93"/>
      <c r="J872" s="93"/>
      <c r="K872" s="93"/>
      <c r="L872" s="77"/>
      <c r="M872" s="93"/>
      <c r="N872" s="77"/>
      <c r="O872" s="77"/>
      <c r="P872" s="77"/>
      <c r="Q872" s="72"/>
      <c r="R872" s="93"/>
      <c r="T872" s="77"/>
    </row>
    <row r="873" spans="1:20" s="92" customFormat="1" ht="12.75" customHeight="1" x14ac:dyDescent="0.3">
      <c r="A873" s="72"/>
      <c r="C873" s="93"/>
      <c r="D873" s="93"/>
      <c r="E873" s="93"/>
      <c r="F873" s="93"/>
      <c r="G873" s="93"/>
      <c r="H873" s="93"/>
      <c r="I873" s="93"/>
      <c r="J873" s="93"/>
      <c r="K873" s="93"/>
      <c r="L873" s="77"/>
      <c r="M873" s="93"/>
      <c r="N873" s="77"/>
      <c r="O873" s="77"/>
      <c r="P873" s="77"/>
      <c r="Q873" s="72"/>
      <c r="R873" s="93"/>
      <c r="T873" s="77"/>
    </row>
    <row r="874" spans="1:20" s="92" customFormat="1" ht="12.75" customHeight="1" x14ac:dyDescent="0.3">
      <c r="A874" s="72"/>
      <c r="C874" s="93"/>
      <c r="D874" s="93"/>
      <c r="E874" s="93"/>
      <c r="F874" s="93"/>
      <c r="G874" s="93"/>
      <c r="H874" s="93"/>
      <c r="I874" s="93"/>
      <c r="J874" s="93"/>
      <c r="K874" s="93"/>
      <c r="L874" s="77"/>
      <c r="M874" s="93"/>
      <c r="N874" s="77"/>
      <c r="O874" s="77"/>
      <c r="P874" s="77"/>
      <c r="Q874" s="72"/>
      <c r="R874" s="93"/>
      <c r="T874" s="77"/>
    </row>
    <row r="875" spans="1:20" s="92" customFormat="1" ht="12.75" customHeight="1" x14ac:dyDescent="0.3">
      <c r="A875" s="72"/>
      <c r="C875" s="93"/>
      <c r="D875" s="93"/>
      <c r="E875" s="93"/>
      <c r="F875" s="93"/>
      <c r="G875" s="93"/>
      <c r="H875" s="93"/>
      <c r="I875" s="93"/>
      <c r="J875" s="93"/>
      <c r="K875" s="93"/>
      <c r="L875" s="77"/>
      <c r="M875" s="93"/>
      <c r="N875" s="77"/>
      <c r="O875" s="77"/>
      <c r="P875" s="77"/>
      <c r="Q875" s="72"/>
      <c r="R875" s="93"/>
      <c r="T875" s="77"/>
    </row>
    <row r="876" spans="1:20" s="92" customFormat="1" ht="12.75" customHeight="1" x14ac:dyDescent="0.3">
      <c r="A876" s="72"/>
      <c r="C876" s="93"/>
      <c r="D876" s="93"/>
      <c r="E876" s="93"/>
      <c r="F876" s="93"/>
      <c r="G876" s="93"/>
      <c r="H876" s="93"/>
      <c r="I876" s="93"/>
      <c r="J876" s="93"/>
      <c r="K876" s="93"/>
      <c r="L876" s="77"/>
      <c r="M876" s="93"/>
      <c r="N876" s="77"/>
      <c r="O876" s="77"/>
      <c r="P876" s="77"/>
      <c r="Q876" s="72"/>
      <c r="R876" s="93"/>
      <c r="T876" s="77"/>
    </row>
    <row r="877" spans="1:20" s="92" customFormat="1" ht="12.75" customHeight="1" x14ac:dyDescent="0.3">
      <c r="A877" s="72"/>
      <c r="C877" s="93"/>
      <c r="D877" s="93"/>
      <c r="E877" s="93"/>
      <c r="F877" s="93"/>
      <c r="G877" s="93"/>
      <c r="H877" s="93"/>
      <c r="I877" s="93"/>
      <c r="J877" s="93"/>
      <c r="K877" s="93"/>
      <c r="L877" s="77"/>
      <c r="M877" s="93"/>
      <c r="N877" s="77"/>
      <c r="O877" s="77"/>
      <c r="P877" s="77"/>
      <c r="Q877" s="72"/>
      <c r="R877" s="93"/>
      <c r="T877" s="77"/>
    </row>
    <row r="878" spans="1:20" s="92" customFormat="1" ht="12.75" customHeight="1" x14ac:dyDescent="0.3">
      <c r="A878" s="72"/>
      <c r="C878" s="93"/>
      <c r="D878" s="93"/>
      <c r="E878" s="93"/>
      <c r="F878" s="93"/>
      <c r="G878" s="93"/>
      <c r="H878" s="93"/>
      <c r="I878" s="93"/>
      <c r="J878" s="93"/>
      <c r="K878" s="93"/>
      <c r="L878" s="77"/>
      <c r="M878" s="93"/>
      <c r="N878" s="77"/>
      <c r="O878" s="77"/>
      <c r="P878" s="77"/>
      <c r="Q878" s="72"/>
      <c r="R878" s="93"/>
      <c r="T878" s="77"/>
    </row>
    <row r="879" spans="1:20" s="92" customFormat="1" ht="12.75" customHeight="1" x14ac:dyDescent="0.3">
      <c r="A879" s="72"/>
      <c r="C879" s="93"/>
      <c r="D879" s="93"/>
      <c r="E879" s="93"/>
      <c r="F879" s="93"/>
      <c r="G879" s="93"/>
      <c r="H879" s="93"/>
      <c r="I879" s="93"/>
      <c r="J879" s="93"/>
      <c r="K879" s="93"/>
      <c r="L879" s="77"/>
      <c r="M879" s="93"/>
      <c r="N879" s="77"/>
      <c r="O879" s="77"/>
      <c r="P879" s="77"/>
      <c r="Q879" s="72"/>
      <c r="R879" s="93"/>
      <c r="T879" s="77"/>
    </row>
    <row r="880" spans="1:20" s="92" customFormat="1" ht="12.75" customHeight="1" x14ac:dyDescent="0.3">
      <c r="A880" s="72"/>
      <c r="C880" s="93"/>
      <c r="D880" s="93"/>
      <c r="E880" s="93"/>
      <c r="F880" s="93"/>
      <c r="G880" s="93"/>
      <c r="H880" s="93"/>
      <c r="I880" s="93"/>
      <c r="J880" s="93"/>
      <c r="K880" s="93"/>
      <c r="L880" s="77"/>
      <c r="M880" s="93"/>
      <c r="N880" s="77"/>
      <c r="O880" s="77"/>
      <c r="P880" s="77"/>
      <c r="Q880" s="72"/>
      <c r="R880" s="93"/>
      <c r="T880" s="77"/>
    </row>
    <row r="881" spans="1:20" s="92" customFormat="1" ht="12.75" customHeight="1" x14ac:dyDescent="0.3">
      <c r="A881" s="72"/>
      <c r="C881" s="93"/>
      <c r="D881" s="93"/>
      <c r="E881" s="93"/>
      <c r="F881" s="93"/>
      <c r="G881" s="93"/>
      <c r="H881" s="93"/>
      <c r="I881" s="93"/>
      <c r="J881" s="93"/>
      <c r="K881" s="93"/>
      <c r="L881" s="77"/>
      <c r="M881" s="93"/>
      <c r="N881" s="77"/>
      <c r="O881" s="77"/>
      <c r="P881" s="77"/>
      <c r="Q881" s="72"/>
      <c r="R881" s="93"/>
      <c r="T881" s="77"/>
    </row>
    <row r="882" spans="1:20" s="92" customFormat="1" ht="12.75" customHeight="1" x14ac:dyDescent="0.3">
      <c r="A882" s="72"/>
      <c r="C882" s="93"/>
      <c r="D882" s="93"/>
      <c r="E882" s="93"/>
      <c r="F882" s="93"/>
      <c r="G882" s="93"/>
      <c r="H882" s="93"/>
      <c r="I882" s="93"/>
      <c r="J882" s="93"/>
      <c r="K882" s="93"/>
      <c r="L882" s="77"/>
      <c r="M882" s="93"/>
      <c r="N882" s="77"/>
      <c r="O882" s="77"/>
      <c r="P882" s="77"/>
      <c r="Q882" s="72"/>
      <c r="R882" s="93"/>
      <c r="T882" s="77"/>
    </row>
    <row r="883" spans="1:20" s="92" customFormat="1" ht="12.75" customHeight="1" x14ac:dyDescent="0.3">
      <c r="A883" s="72"/>
      <c r="C883" s="93"/>
      <c r="D883" s="93"/>
      <c r="E883" s="93"/>
      <c r="F883" s="93"/>
      <c r="G883" s="93"/>
      <c r="H883" s="93"/>
      <c r="I883" s="93"/>
      <c r="J883" s="93"/>
      <c r="K883" s="93"/>
      <c r="L883" s="77"/>
      <c r="M883" s="93"/>
      <c r="N883" s="77"/>
      <c r="O883" s="77"/>
      <c r="P883" s="77"/>
      <c r="Q883" s="72"/>
      <c r="R883" s="93"/>
      <c r="T883" s="77"/>
    </row>
    <row r="884" spans="1:20" s="92" customFormat="1" ht="12.75" customHeight="1" x14ac:dyDescent="0.3">
      <c r="A884" s="72"/>
      <c r="C884" s="93"/>
      <c r="D884" s="93"/>
      <c r="E884" s="93"/>
      <c r="F884" s="93"/>
      <c r="G884" s="93"/>
      <c r="H884" s="93"/>
      <c r="I884" s="93"/>
      <c r="J884" s="93"/>
      <c r="K884" s="93"/>
      <c r="L884" s="77"/>
      <c r="M884" s="93"/>
      <c r="N884" s="77"/>
      <c r="O884" s="77"/>
      <c r="P884" s="77"/>
      <c r="Q884" s="72"/>
      <c r="R884" s="93"/>
      <c r="T884" s="77"/>
    </row>
    <row r="885" spans="1:20" s="92" customFormat="1" ht="12.75" customHeight="1" x14ac:dyDescent="0.3">
      <c r="A885" s="72"/>
      <c r="C885" s="93"/>
      <c r="D885" s="93"/>
      <c r="E885" s="93"/>
      <c r="F885" s="93"/>
      <c r="G885" s="93"/>
      <c r="H885" s="93"/>
      <c r="I885" s="93"/>
      <c r="J885" s="93"/>
      <c r="K885" s="93"/>
      <c r="L885" s="77"/>
      <c r="M885" s="93"/>
      <c r="N885" s="77"/>
      <c r="O885" s="77"/>
      <c r="P885" s="77"/>
      <c r="Q885" s="72"/>
      <c r="R885" s="93"/>
      <c r="T885" s="77"/>
    </row>
    <row r="886" spans="1:20" s="92" customFormat="1" ht="12.75" customHeight="1" x14ac:dyDescent="0.3">
      <c r="A886" s="72"/>
      <c r="C886" s="93"/>
      <c r="D886" s="93"/>
      <c r="E886" s="93"/>
      <c r="F886" s="93"/>
      <c r="G886" s="93"/>
      <c r="H886" s="93"/>
      <c r="I886" s="93"/>
      <c r="J886" s="93"/>
      <c r="K886" s="93"/>
      <c r="L886" s="77"/>
      <c r="M886" s="93"/>
      <c r="N886" s="77"/>
      <c r="O886" s="77"/>
      <c r="P886" s="77"/>
      <c r="Q886" s="72"/>
      <c r="R886" s="93"/>
      <c r="T886" s="77"/>
    </row>
    <row r="887" spans="1:20" s="92" customFormat="1" ht="12.75" customHeight="1" x14ac:dyDescent="0.3">
      <c r="A887" s="72"/>
      <c r="C887" s="93"/>
      <c r="D887" s="93"/>
      <c r="E887" s="93"/>
      <c r="F887" s="93"/>
      <c r="G887" s="93"/>
      <c r="H887" s="93"/>
      <c r="I887" s="93"/>
      <c r="J887" s="93"/>
      <c r="K887" s="93"/>
      <c r="L887" s="77"/>
      <c r="M887" s="93"/>
      <c r="N887" s="77"/>
      <c r="O887" s="77"/>
      <c r="P887" s="77"/>
      <c r="Q887" s="72"/>
      <c r="R887" s="93"/>
      <c r="T887" s="77"/>
    </row>
    <row r="888" spans="1:20" s="92" customFormat="1" ht="12.75" customHeight="1" x14ac:dyDescent="0.3">
      <c r="A888" s="72"/>
      <c r="C888" s="93"/>
      <c r="D888" s="93"/>
      <c r="E888" s="93"/>
      <c r="F888" s="93"/>
      <c r="G888" s="93"/>
      <c r="H888" s="93"/>
      <c r="I888" s="93"/>
      <c r="J888" s="93"/>
      <c r="K888" s="93"/>
      <c r="L888" s="77"/>
      <c r="M888" s="93"/>
      <c r="N888" s="77"/>
      <c r="O888" s="77"/>
      <c r="P888" s="77"/>
      <c r="Q888" s="72"/>
      <c r="R888" s="93"/>
      <c r="T888" s="77"/>
    </row>
    <row r="889" spans="1:20" s="92" customFormat="1" ht="12.75" customHeight="1" x14ac:dyDescent="0.3">
      <c r="A889" s="72"/>
      <c r="C889" s="93"/>
      <c r="D889" s="93"/>
      <c r="E889" s="93"/>
      <c r="F889" s="93"/>
      <c r="G889" s="93"/>
      <c r="H889" s="93"/>
      <c r="I889" s="93"/>
      <c r="J889" s="93"/>
      <c r="K889" s="93"/>
      <c r="L889" s="77"/>
      <c r="M889" s="93"/>
      <c r="N889" s="77"/>
      <c r="O889" s="77"/>
      <c r="P889" s="77"/>
      <c r="Q889" s="72"/>
      <c r="R889" s="93"/>
      <c r="T889" s="77"/>
    </row>
    <row r="890" spans="1:20" s="92" customFormat="1" ht="12.75" customHeight="1" x14ac:dyDescent="0.3">
      <c r="A890" s="72"/>
      <c r="C890" s="93"/>
      <c r="D890" s="93"/>
      <c r="E890" s="93"/>
      <c r="F890" s="93"/>
      <c r="G890" s="93"/>
      <c r="H890" s="93"/>
      <c r="I890" s="93"/>
      <c r="J890" s="93"/>
      <c r="K890" s="93"/>
      <c r="L890" s="77"/>
      <c r="M890" s="93"/>
      <c r="N890" s="77"/>
      <c r="O890" s="77"/>
      <c r="P890" s="77"/>
      <c r="Q890" s="72"/>
      <c r="R890" s="93"/>
      <c r="T890" s="77"/>
    </row>
    <row r="891" spans="1:20" s="92" customFormat="1" ht="12.75" customHeight="1" x14ac:dyDescent="0.3">
      <c r="A891" s="72"/>
      <c r="C891" s="93"/>
      <c r="D891" s="93"/>
      <c r="E891" s="93"/>
      <c r="F891" s="93"/>
      <c r="G891" s="93"/>
      <c r="H891" s="93"/>
      <c r="I891" s="93"/>
      <c r="J891" s="93"/>
      <c r="K891" s="93"/>
      <c r="L891" s="77"/>
      <c r="M891" s="93"/>
      <c r="N891" s="77"/>
      <c r="O891" s="77"/>
      <c r="P891" s="77"/>
      <c r="Q891" s="72"/>
      <c r="R891" s="93"/>
      <c r="T891" s="77"/>
    </row>
    <row r="892" spans="1:20" s="92" customFormat="1" ht="12.75" customHeight="1" x14ac:dyDescent="0.3">
      <c r="A892" s="72"/>
      <c r="C892" s="93"/>
      <c r="D892" s="93"/>
      <c r="E892" s="93"/>
      <c r="F892" s="93"/>
      <c r="G892" s="93"/>
      <c r="H892" s="93"/>
      <c r="I892" s="93"/>
      <c r="J892" s="93"/>
      <c r="K892" s="93"/>
      <c r="L892" s="77"/>
      <c r="M892" s="93"/>
      <c r="N892" s="77"/>
      <c r="O892" s="77"/>
      <c r="P892" s="77"/>
      <c r="Q892" s="72"/>
      <c r="R892" s="93"/>
      <c r="T892" s="77"/>
    </row>
    <row r="893" spans="1:20" s="92" customFormat="1" ht="12.75" customHeight="1" x14ac:dyDescent="0.3">
      <c r="A893" s="72"/>
      <c r="C893" s="93"/>
      <c r="D893" s="93"/>
      <c r="E893" s="93"/>
      <c r="F893" s="93"/>
      <c r="G893" s="93"/>
      <c r="H893" s="93"/>
      <c r="I893" s="93"/>
      <c r="J893" s="93"/>
      <c r="K893" s="93"/>
      <c r="L893" s="77"/>
      <c r="M893" s="93"/>
      <c r="N893" s="77"/>
      <c r="O893" s="77"/>
      <c r="P893" s="77"/>
      <c r="Q893" s="72"/>
      <c r="R893" s="93"/>
      <c r="T893" s="77"/>
    </row>
    <row r="894" spans="1:20" s="92" customFormat="1" ht="12.75" customHeight="1" x14ac:dyDescent="0.3">
      <c r="A894" s="72"/>
      <c r="C894" s="93"/>
      <c r="D894" s="93"/>
      <c r="E894" s="93"/>
      <c r="F894" s="93"/>
      <c r="G894" s="93"/>
      <c r="H894" s="93"/>
      <c r="I894" s="93"/>
      <c r="J894" s="93"/>
      <c r="K894" s="93"/>
      <c r="L894" s="77"/>
      <c r="M894" s="93"/>
      <c r="N894" s="77"/>
      <c r="O894" s="77"/>
      <c r="P894" s="77"/>
      <c r="Q894" s="72"/>
      <c r="R894" s="93"/>
      <c r="T894" s="77"/>
    </row>
    <row r="895" spans="1:20" s="92" customFormat="1" ht="12.75" customHeight="1" x14ac:dyDescent="0.3">
      <c r="A895" s="72"/>
      <c r="C895" s="93"/>
      <c r="D895" s="93"/>
      <c r="E895" s="93"/>
      <c r="F895" s="93"/>
      <c r="G895" s="93"/>
      <c r="H895" s="93"/>
      <c r="I895" s="93"/>
      <c r="J895" s="93"/>
      <c r="K895" s="93"/>
      <c r="L895" s="77"/>
      <c r="M895" s="93"/>
      <c r="N895" s="77"/>
      <c r="O895" s="77"/>
      <c r="P895" s="77"/>
      <c r="Q895" s="72"/>
      <c r="R895" s="93"/>
      <c r="T895" s="77"/>
    </row>
    <row r="896" spans="1:20" s="92" customFormat="1" ht="12.75" customHeight="1" x14ac:dyDescent="0.3">
      <c r="A896" s="72"/>
      <c r="C896" s="93"/>
      <c r="D896" s="93"/>
      <c r="E896" s="93"/>
      <c r="F896" s="93"/>
      <c r="G896" s="93"/>
      <c r="H896" s="93"/>
      <c r="I896" s="93"/>
      <c r="J896" s="93"/>
      <c r="K896" s="93"/>
      <c r="L896" s="77"/>
      <c r="M896" s="93"/>
      <c r="N896" s="77"/>
      <c r="O896" s="77"/>
      <c r="P896" s="77"/>
      <c r="Q896" s="72"/>
      <c r="R896" s="93"/>
      <c r="T896" s="77"/>
    </row>
    <row r="897" spans="1:20" s="92" customFormat="1" ht="12.75" customHeight="1" x14ac:dyDescent="0.3">
      <c r="A897" s="72"/>
      <c r="C897" s="93"/>
      <c r="D897" s="93"/>
      <c r="E897" s="93"/>
      <c r="F897" s="93"/>
      <c r="G897" s="93"/>
      <c r="H897" s="93"/>
      <c r="I897" s="93"/>
      <c r="J897" s="93"/>
      <c r="K897" s="93"/>
      <c r="L897" s="77"/>
      <c r="M897" s="93"/>
      <c r="N897" s="77"/>
      <c r="O897" s="77"/>
      <c r="P897" s="77"/>
      <c r="Q897" s="72"/>
      <c r="R897" s="93"/>
      <c r="T897" s="77"/>
    </row>
    <row r="898" spans="1:20" s="92" customFormat="1" ht="12.75" customHeight="1" x14ac:dyDescent="0.3">
      <c r="A898" s="72"/>
      <c r="C898" s="93"/>
      <c r="D898" s="93"/>
      <c r="E898" s="93"/>
      <c r="F898" s="93"/>
      <c r="G898" s="93"/>
      <c r="H898" s="93"/>
      <c r="I898" s="93"/>
      <c r="J898" s="93"/>
      <c r="K898" s="93"/>
      <c r="L898" s="77"/>
      <c r="M898" s="93"/>
      <c r="N898" s="77"/>
      <c r="O898" s="77"/>
      <c r="P898" s="77"/>
      <c r="Q898" s="72"/>
      <c r="R898" s="93"/>
      <c r="T898" s="77"/>
    </row>
    <row r="899" spans="1:20" s="92" customFormat="1" ht="12.75" customHeight="1" x14ac:dyDescent="0.3">
      <c r="A899" s="72"/>
      <c r="C899" s="93"/>
      <c r="D899" s="93"/>
      <c r="E899" s="93"/>
      <c r="F899" s="93"/>
      <c r="G899" s="93"/>
      <c r="H899" s="93"/>
      <c r="I899" s="93"/>
      <c r="J899" s="93"/>
      <c r="K899" s="93"/>
      <c r="L899" s="77"/>
      <c r="M899" s="93"/>
      <c r="N899" s="77"/>
      <c r="O899" s="77"/>
      <c r="P899" s="77"/>
      <c r="Q899" s="72"/>
      <c r="R899" s="93"/>
      <c r="T899" s="77"/>
    </row>
    <row r="900" spans="1:20" s="92" customFormat="1" ht="12.75" customHeight="1" x14ac:dyDescent="0.3">
      <c r="A900" s="72"/>
      <c r="C900" s="93"/>
      <c r="D900" s="93"/>
      <c r="E900" s="93"/>
      <c r="F900" s="93"/>
      <c r="G900" s="93"/>
      <c r="H900" s="93"/>
      <c r="I900" s="93"/>
      <c r="J900" s="93"/>
      <c r="K900" s="93"/>
      <c r="L900" s="77"/>
      <c r="M900" s="93"/>
      <c r="N900" s="77"/>
      <c r="O900" s="77"/>
      <c r="P900" s="77"/>
      <c r="Q900" s="72"/>
      <c r="R900" s="93"/>
      <c r="T900" s="77"/>
    </row>
    <row r="901" spans="1:20" s="92" customFormat="1" ht="12.75" customHeight="1" x14ac:dyDescent="0.3">
      <c r="A901" s="72"/>
      <c r="C901" s="93"/>
      <c r="D901" s="93"/>
      <c r="E901" s="93"/>
      <c r="F901" s="93"/>
      <c r="G901" s="93"/>
      <c r="H901" s="93"/>
      <c r="I901" s="93"/>
      <c r="J901" s="93"/>
      <c r="K901" s="93"/>
      <c r="L901" s="77"/>
      <c r="M901" s="93"/>
      <c r="N901" s="77"/>
      <c r="O901" s="77"/>
      <c r="P901" s="77"/>
      <c r="Q901" s="72"/>
      <c r="R901" s="93"/>
      <c r="T901" s="77"/>
    </row>
    <row r="902" spans="1:20" s="92" customFormat="1" ht="12.75" customHeight="1" x14ac:dyDescent="0.3">
      <c r="A902" s="72"/>
      <c r="C902" s="93"/>
      <c r="D902" s="93"/>
      <c r="E902" s="93"/>
      <c r="F902" s="93"/>
      <c r="G902" s="93"/>
      <c r="H902" s="93"/>
      <c r="I902" s="93"/>
      <c r="J902" s="93"/>
      <c r="K902" s="93"/>
      <c r="L902" s="77"/>
      <c r="M902" s="93"/>
      <c r="N902" s="77"/>
      <c r="O902" s="77"/>
      <c r="P902" s="77"/>
      <c r="Q902" s="72"/>
      <c r="R902" s="93"/>
      <c r="T902" s="77"/>
    </row>
    <row r="903" spans="1:20" s="92" customFormat="1" ht="12.75" customHeight="1" x14ac:dyDescent="0.3">
      <c r="A903" s="72"/>
      <c r="C903" s="93"/>
      <c r="D903" s="93"/>
      <c r="E903" s="93"/>
      <c r="F903" s="93"/>
      <c r="G903" s="93"/>
      <c r="H903" s="93"/>
      <c r="I903" s="93"/>
      <c r="J903" s="93"/>
      <c r="K903" s="93"/>
      <c r="L903" s="77"/>
      <c r="M903" s="93"/>
      <c r="N903" s="77"/>
      <c r="O903" s="77"/>
      <c r="P903" s="77"/>
      <c r="Q903" s="72"/>
      <c r="R903" s="93"/>
      <c r="T903" s="77"/>
    </row>
    <row r="904" spans="1:20" s="92" customFormat="1" ht="12.75" customHeight="1" x14ac:dyDescent="0.3">
      <c r="A904" s="72"/>
      <c r="C904" s="93"/>
      <c r="D904" s="93"/>
      <c r="E904" s="93"/>
      <c r="F904" s="93"/>
      <c r="G904" s="93"/>
      <c r="H904" s="93"/>
      <c r="I904" s="93"/>
      <c r="J904" s="93"/>
      <c r="K904" s="93"/>
      <c r="L904" s="77"/>
      <c r="M904" s="93"/>
      <c r="N904" s="77"/>
      <c r="O904" s="77"/>
      <c r="P904" s="77"/>
      <c r="Q904" s="72"/>
      <c r="R904" s="93"/>
      <c r="T904" s="77"/>
    </row>
    <row r="905" spans="1:20" s="92" customFormat="1" ht="12.75" customHeight="1" x14ac:dyDescent="0.3">
      <c r="A905" s="72"/>
      <c r="C905" s="93"/>
      <c r="D905" s="93"/>
      <c r="E905" s="93"/>
      <c r="F905" s="93"/>
      <c r="G905" s="93"/>
      <c r="H905" s="93"/>
      <c r="I905" s="93"/>
      <c r="J905" s="93"/>
      <c r="K905" s="93"/>
      <c r="L905" s="77"/>
      <c r="M905" s="93"/>
      <c r="N905" s="77"/>
      <c r="O905" s="77"/>
      <c r="P905" s="77"/>
      <c r="Q905" s="72"/>
      <c r="R905" s="93"/>
      <c r="T905" s="77"/>
    </row>
    <row r="906" spans="1:20" s="92" customFormat="1" ht="12.75" customHeight="1" x14ac:dyDescent="0.3">
      <c r="A906" s="72"/>
      <c r="C906" s="93"/>
      <c r="D906" s="93"/>
      <c r="E906" s="93"/>
      <c r="F906" s="93"/>
      <c r="G906" s="93"/>
      <c r="H906" s="93"/>
      <c r="I906" s="93"/>
      <c r="J906" s="93"/>
      <c r="K906" s="93"/>
      <c r="L906" s="77"/>
      <c r="M906" s="93"/>
      <c r="N906" s="77"/>
      <c r="O906" s="77"/>
      <c r="P906" s="77"/>
      <c r="Q906" s="72"/>
      <c r="R906" s="93"/>
      <c r="T906" s="77"/>
    </row>
    <row r="907" spans="1:20" s="92" customFormat="1" ht="12.75" customHeight="1" x14ac:dyDescent="0.3">
      <c r="A907" s="72"/>
      <c r="C907" s="93"/>
      <c r="D907" s="93"/>
      <c r="E907" s="93"/>
      <c r="F907" s="93"/>
      <c r="G907" s="93"/>
      <c r="H907" s="93"/>
      <c r="I907" s="93"/>
      <c r="J907" s="93"/>
      <c r="K907" s="93"/>
      <c r="L907" s="77"/>
      <c r="M907" s="93"/>
      <c r="N907" s="77"/>
      <c r="O907" s="77"/>
      <c r="P907" s="77"/>
      <c r="Q907" s="72"/>
      <c r="R907" s="93"/>
      <c r="T907" s="77"/>
    </row>
    <row r="908" spans="1:20" s="92" customFormat="1" ht="12.75" customHeight="1" x14ac:dyDescent="0.3">
      <c r="A908" s="72"/>
      <c r="C908" s="93"/>
      <c r="D908" s="93"/>
      <c r="E908" s="93"/>
      <c r="F908" s="93"/>
      <c r="G908" s="93"/>
      <c r="H908" s="93"/>
      <c r="I908" s="93"/>
      <c r="J908" s="93"/>
      <c r="K908" s="93"/>
      <c r="L908" s="77"/>
      <c r="M908" s="93"/>
      <c r="N908" s="77"/>
      <c r="O908" s="77"/>
      <c r="P908" s="77"/>
      <c r="Q908" s="72"/>
      <c r="R908" s="93"/>
      <c r="T908" s="77"/>
    </row>
    <row r="909" spans="1:20" s="92" customFormat="1" ht="12.75" customHeight="1" x14ac:dyDescent="0.3">
      <c r="A909" s="72"/>
      <c r="C909" s="93"/>
      <c r="D909" s="93"/>
      <c r="E909" s="93"/>
      <c r="F909" s="93"/>
      <c r="G909" s="93"/>
      <c r="H909" s="93"/>
      <c r="I909" s="93"/>
      <c r="J909" s="93"/>
      <c r="K909" s="93"/>
      <c r="L909" s="77"/>
      <c r="M909" s="93"/>
      <c r="N909" s="77"/>
      <c r="O909" s="77"/>
      <c r="P909" s="77"/>
      <c r="Q909" s="72"/>
      <c r="R909" s="93"/>
      <c r="T909" s="77"/>
    </row>
    <row r="910" spans="1:20" s="92" customFormat="1" ht="12.75" customHeight="1" x14ac:dyDescent="0.3">
      <c r="A910" s="72"/>
      <c r="C910" s="93"/>
      <c r="D910" s="93"/>
      <c r="E910" s="93"/>
      <c r="F910" s="93"/>
      <c r="G910" s="93"/>
      <c r="H910" s="93"/>
      <c r="I910" s="93"/>
      <c r="J910" s="93"/>
      <c r="K910" s="93"/>
      <c r="L910" s="77"/>
      <c r="M910" s="93"/>
      <c r="N910" s="77"/>
      <c r="O910" s="77"/>
      <c r="P910" s="77"/>
      <c r="Q910" s="72"/>
      <c r="R910" s="93"/>
      <c r="T910" s="77"/>
    </row>
    <row r="911" spans="1:20" s="92" customFormat="1" ht="12.75" customHeight="1" x14ac:dyDescent="0.3">
      <c r="A911" s="72"/>
      <c r="C911" s="93"/>
      <c r="D911" s="93"/>
      <c r="E911" s="93"/>
      <c r="F911" s="93"/>
      <c r="G911" s="93"/>
      <c r="H911" s="93"/>
      <c r="I911" s="93"/>
      <c r="J911" s="93"/>
      <c r="K911" s="93"/>
      <c r="L911" s="77"/>
      <c r="M911" s="93"/>
      <c r="N911" s="77"/>
      <c r="O911" s="77"/>
      <c r="P911" s="77"/>
      <c r="Q911" s="72"/>
      <c r="R911" s="93"/>
      <c r="T911" s="77"/>
    </row>
    <row r="912" spans="1:20" s="92" customFormat="1" ht="12.75" customHeight="1" x14ac:dyDescent="0.3">
      <c r="A912" s="72"/>
      <c r="C912" s="93"/>
      <c r="D912" s="93"/>
      <c r="E912" s="93"/>
      <c r="F912" s="93"/>
      <c r="G912" s="93"/>
      <c r="H912" s="93"/>
      <c r="I912" s="93"/>
      <c r="J912" s="93"/>
      <c r="K912" s="93"/>
      <c r="L912" s="77"/>
      <c r="M912" s="93"/>
      <c r="N912" s="77"/>
      <c r="O912" s="77"/>
      <c r="P912" s="77"/>
      <c r="Q912" s="72"/>
      <c r="R912" s="93"/>
      <c r="T912" s="77"/>
    </row>
    <row r="913" spans="1:20" s="92" customFormat="1" ht="12.75" customHeight="1" x14ac:dyDescent="0.3">
      <c r="A913" s="72"/>
      <c r="C913" s="93"/>
      <c r="D913" s="93"/>
      <c r="E913" s="93"/>
      <c r="F913" s="93"/>
      <c r="G913" s="93"/>
      <c r="H913" s="93"/>
      <c r="I913" s="93"/>
      <c r="J913" s="93"/>
      <c r="K913" s="93"/>
      <c r="L913" s="77"/>
      <c r="M913" s="93"/>
      <c r="N913" s="77"/>
      <c r="O913" s="77"/>
      <c r="P913" s="77"/>
      <c r="Q913" s="72"/>
      <c r="R913" s="93"/>
      <c r="T913" s="77"/>
    </row>
    <row r="914" spans="1:20" s="92" customFormat="1" ht="12.75" customHeight="1" x14ac:dyDescent="0.3">
      <c r="A914" s="72"/>
      <c r="C914" s="93"/>
      <c r="D914" s="93"/>
      <c r="E914" s="93"/>
      <c r="F914" s="93"/>
      <c r="G914" s="93"/>
      <c r="H914" s="93"/>
      <c r="I914" s="93"/>
      <c r="J914" s="93"/>
      <c r="K914" s="93"/>
      <c r="L914" s="77"/>
      <c r="M914" s="93"/>
      <c r="N914" s="77"/>
      <c r="O914" s="77"/>
      <c r="P914" s="77"/>
      <c r="Q914" s="72"/>
      <c r="R914" s="93"/>
      <c r="T914" s="77"/>
    </row>
    <row r="915" spans="1:20" s="92" customFormat="1" ht="12.75" customHeight="1" x14ac:dyDescent="0.3">
      <c r="A915" s="72"/>
      <c r="C915" s="93"/>
      <c r="D915" s="93"/>
      <c r="E915" s="93"/>
      <c r="F915" s="93"/>
      <c r="G915" s="93"/>
      <c r="H915" s="93"/>
      <c r="I915" s="93"/>
      <c r="J915" s="93"/>
      <c r="K915" s="93"/>
      <c r="L915" s="77"/>
      <c r="M915" s="93"/>
      <c r="N915" s="77"/>
      <c r="O915" s="77"/>
      <c r="P915" s="77"/>
      <c r="Q915" s="72"/>
      <c r="R915" s="93"/>
      <c r="T915" s="77"/>
    </row>
    <row r="916" spans="1:20" s="92" customFormat="1" ht="12.75" customHeight="1" x14ac:dyDescent="0.3">
      <c r="A916" s="72"/>
      <c r="C916" s="93"/>
      <c r="D916" s="93"/>
      <c r="E916" s="93"/>
      <c r="F916" s="93"/>
      <c r="G916" s="93"/>
      <c r="H916" s="93"/>
      <c r="I916" s="93"/>
      <c r="J916" s="93"/>
      <c r="K916" s="93"/>
      <c r="L916" s="77"/>
      <c r="M916" s="93"/>
      <c r="N916" s="77"/>
      <c r="O916" s="77"/>
      <c r="P916" s="77"/>
      <c r="Q916" s="72"/>
      <c r="R916" s="93"/>
      <c r="T916" s="77"/>
    </row>
    <row r="917" spans="1:20" s="92" customFormat="1" ht="12.75" customHeight="1" x14ac:dyDescent="0.3">
      <c r="A917" s="72"/>
      <c r="C917" s="93"/>
      <c r="D917" s="93"/>
      <c r="E917" s="93"/>
      <c r="F917" s="93"/>
      <c r="G917" s="93"/>
      <c r="H917" s="93"/>
      <c r="I917" s="93"/>
      <c r="J917" s="93"/>
      <c r="K917" s="93"/>
      <c r="L917" s="77"/>
      <c r="M917" s="93"/>
      <c r="N917" s="77"/>
      <c r="O917" s="77"/>
      <c r="P917" s="77"/>
      <c r="Q917" s="72"/>
      <c r="R917" s="93"/>
      <c r="T917" s="77"/>
    </row>
    <row r="918" spans="1:20" s="92" customFormat="1" ht="12.75" customHeight="1" x14ac:dyDescent="0.3">
      <c r="A918" s="72"/>
      <c r="C918" s="93"/>
      <c r="D918" s="93"/>
      <c r="E918" s="93"/>
      <c r="F918" s="93"/>
      <c r="G918" s="93"/>
      <c r="H918" s="93"/>
      <c r="I918" s="93"/>
      <c r="J918" s="93"/>
      <c r="K918" s="93"/>
      <c r="L918" s="77"/>
      <c r="M918" s="93"/>
      <c r="N918" s="77"/>
      <c r="O918" s="77"/>
      <c r="P918" s="77"/>
      <c r="Q918" s="72"/>
      <c r="R918" s="93"/>
      <c r="T918" s="77"/>
    </row>
    <row r="919" spans="1:20" s="92" customFormat="1" ht="12.75" customHeight="1" x14ac:dyDescent="0.3">
      <c r="A919" s="72"/>
      <c r="C919" s="93"/>
      <c r="D919" s="93"/>
      <c r="E919" s="93"/>
      <c r="F919" s="93"/>
      <c r="G919" s="93"/>
      <c r="H919" s="93"/>
      <c r="I919" s="93"/>
      <c r="J919" s="93"/>
      <c r="K919" s="93"/>
      <c r="L919" s="77"/>
      <c r="M919" s="93"/>
      <c r="N919" s="77"/>
      <c r="O919" s="77"/>
      <c r="P919" s="77"/>
      <c r="Q919" s="72"/>
      <c r="R919" s="93"/>
      <c r="T919" s="77"/>
    </row>
    <row r="920" spans="1:20" s="92" customFormat="1" ht="12.75" customHeight="1" x14ac:dyDescent="0.3">
      <c r="A920" s="72"/>
      <c r="C920" s="93"/>
      <c r="D920" s="93"/>
      <c r="E920" s="93"/>
      <c r="F920" s="93"/>
      <c r="G920" s="93"/>
      <c r="H920" s="93"/>
      <c r="I920" s="93"/>
      <c r="J920" s="93"/>
      <c r="K920" s="93"/>
      <c r="L920" s="77"/>
      <c r="M920" s="93"/>
      <c r="N920" s="77"/>
      <c r="O920" s="77"/>
      <c r="P920" s="77"/>
      <c r="Q920" s="72"/>
      <c r="R920" s="93"/>
      <c r="T920" s="77"/>
    </row>
    <row r="921" spans="1:20" s="92" customFormat="1" ht="12.75" customHeight="1" x14ac:dyDescent="0.3">
      <c r="A921" s="72"/>
      <c r="C921" s="93"/>
      <c r="D921" s="93"/>
      <c r="E921" s="93"/>
      <c r="F921" s="93"/>
      <c r="G921" s="93"/>
      <c r="H921" s="93"/>
      <c r="I921" s="93"/>
      <c r="J921" s="93"/>
      <c r="K921" s="93"/>
      <c r="L921" s="77"/>
      <c r="M921" s="93"/>
      <c r="N921" s="77"/>
      <c r="O921" s="77"/>
      <c r="P921" s="77"/>
      <c r="Q921" s="72"/>
      <c r="R921" s="93"/>
      <c r="T921" s="77"/>
    </row>
    <row r="922" spans="1:20" s="92" customFormat="1" ht="12.75" customHeight="1" x14ac:dyDescent="0.3">
      <c r="A922" s="72"/>
      <c r="C922" s="93"/>
      <c r="D922" s="93"/>
      <c r="E922" s="93"/>
      <c r="F922" s="93"/>
      <c r="G922" s="93"/>
      <c r="H922" s="93"/>
      <c r="I922" s="93"/>
      <c r="J922" s="93"/>
      <c r="K922" s="93"/>
      <c r="L922" s="77"/>
      <c r="M922" s="93"/>
      <c r="N922" s="77"/>
      <c r="O922" s="77"/>
      <c r="P922" s="77"/>
      <c r="Q922" s="72"/>
      <c r="R922" s="93"/>
      <c r="T922" s="77"/>
    </row>
    <row r="923" spans="1:20" s="92" customFormat="1" ht="12.75" customHeight="1" x14ac:dyDescent="0.3">
      <c r="A923" s="72"/>
      <c r="C923" s="93"/>
      <c r="D923" s="93"/>
      <c r="E923" s="93"/>
      <c r="F923" s="93"/>
      <c r="G923" s="93"/>
      <c r="H923" s="93"/>
      <c r="I923" s="93"/>
      <c r="J923" s="93"/>
      <c r="K923" s="93"/>
      <c r="L923" s="77"/>
      <c r="M923" s="93"/>
      <c r="N923" s="77"/>
      <c r="O923" s="77"/>
      <c r="P923" s="77"/>
      <c r="Q923" s="72"/>
      <c r="R923" s="93"/>
      <c r="T923" s="77"/>
    </row>
    <row r="924" spans="1:20" s="92" customFormat="1" ht="12.75" customHeight="1" x14ac:dyDescent="0.3">
      <c r="A924" s="72"/>
      <c r="C924" s="93"/>
      <c r="D924" s="93"/>
      <c r="E924" s="93"/>
      <c r="F924" s="93"/>
      <c r="G924" s="93"/>
      <c r="H924" s="93"/>
      <c r="I924" s="93"/>
      <c r="J924" s="93"/>
      <c r="K924" s="93"/>
      <c r="L924" s="77"/>
      <c r="M924" s="93"/>
      <c r="N924" s="77"/>
      <c r="O924" s="77"/>
      <c r="P924" s="77"/>
      <c r="Q924" s="72"/>
      <c r="R924" s="93"/>
      <c r="T924" s="77"/>
    </row>
    <row r="925" spans="1:20" s="92" customFormat="1" ht="12.75" customHeight="1" x14ac:dyDescent="0.3">
      <c r="A925" s="72"/>
      <c r="C925" s="93"/>
      <c r="D925" s="93"/>
      <c r="E925" s="93"/>
      <c r="F925" s="93"/>
      <c r="G925" s="93"/>
      <c r="H925" s="93"/>
      <c r="I925" s="93"/>
      <c r="J925" s="93"/>
      <c r="K925" s="93"/>
      <c r="L925" s="77"/>
      <c r="M925" s="93"/>
      <c r="N925" s="77"/>
      <c r="O925" s="77"/>
      <c r="P925" s="77"/>
      <c r="Q925" s="72"/>
      <c r="R925" s="93"/>
      <c r="T925" s="77"/>
    </row>
    <row r="926" spans="1:20" s="92" customFormat="1" ht="12.75" customHeight="1" x14ac:dyDescent="0.3">
      <c r="A926" s="72"/>
      <c r="C926" s="93"/>
      <c r="D926" s="93"/>
      <c r="E926" s="93"/>
      <c r="F926" s="93"/>
      <c r="G926" s="93"/>
      <c r="H926" s="93"/>
      <c r="I926" s="93"/>
      <c r="J926" s="93"/>
      <c r="K926" s="93"/>
      <c r="L926" s="77"/>
      <c r="M926" s="93"/>
      <c r="N926" s="77"/>
      <c r="O926" s="77"/>
      <c r="P926" s="77"/>
      <c r="Q926" s="72"/>
      <c r="R926" s="93"/>
      <c r="T926" s="77"/>
    </row>
    <row r="927" spans="1:20" s="92" customFormat="1" ht="12.75" customHeight="1" x14ac:dyDescent="0.3">
      <c r="A927" s="72"/>
      <c r="C927" s="93"/>
      <c r="D927" s="93"/>
      <c r="E927" s="93"/>
      <c r="F927" s="93"/>
      <c r="G927" s="93"/>
      <c r="H927" s="93"/>
      <c r="I927" s="93"/>
      <c r="J927" s="93"/>
      <c r="K927" s="93"/>
      <c r="L927" s="77"/>
      <c r="M927" s="93"/>
      <c r="N927" s="77"/>
      <c r="O927" s="77"/>
      <c r="P927" s="77"/>
      <c r="Q927" s="72"/>
      <c r="R927" s="93"/>
      <c r="T927" s="77"/>
    </row>
    <row r="928" spans="1:20" s="92" customFormat="1" ht="12.75" customHeight="1" x14ac:dyDescent="0.3">
      <c r="A928" s="72"/>
      <c r="C928" s="93"/>
      <c r="D928" s="93"/>
      <c r="E928" s="93"/>
      <c r="F928" s="93"/>
      <c r="G928" s="93"/>
      <c r="H928" s="93"/>
      <c r="I928" s="93"/>
      <c r="J928" s="93"/>
      <c r="K928" s="93"/>
      <c r="L928" s="77"/>
      <c r="M928" s="93"/>
      <c r="N928" s="77"/>
      <c r="O928" s="77"/>
      <c r="P928" s="77"/>
      <c r="Q928" s="72"/>
      <c r="R928" s="93"/>
      <c r="T928" s="77"/>
    </row>
    <row r="929" spans="1:20" s="92" customFormat="1" ht="12.75" customHeight="1" x14ac:dyDescent="0.3">
      <c r="A929" s="72"/>
      <c r="C929" s="93"/>
      <c r="D929" s="93"/>
      <c r="E929" s="93"/>
      <c r="F929" s="93"/>
      <c r="G929" s="93"/>
      <c r="H929" s="93"/>
      <c r="I929" s="93"/>
      <c r="J929" s="93"/>
      <c r="K929" s="93"/>
      <c r="L929" s="77"/>
      <c r="M929" s="93"/>
      <c r="N929" s="77"/>
      <c r="O929" s="77"/>
      <c r="P929" s="77"/>
      <c r="Q929" s="72"/>
      <c r="R929" s="93"/>
      <c r="T929" s="77"/>
    </row>
    <row r="930" spans="1:20" s="92" customFormat="1" ht="12.75" customHeight="1" x14ac:dyDescent="0.3">
      <c r="A930" s="72"/>
      <c r="C930" s="93"/>
      <c r="D930" s="93"/>
      <c r="E930" s="93"/>
      <c r="F930" s="93"/>
      <c r="G930" s="93"/>
      <c r="H930" s="93"/>
      <c r="I930" s="93"/>
      <c r="J930" s="93"/>
      <c r="K930" s="93"/>
      <c r="L930" s="77"/>
      <c r="M930" s="93"/>
      <c r="N930" s="77"/>
      <c r="O930" s="77"/>
      <c r="P930" s="77"/>
      <c r="Q930" s="72"/>
      <c r="R930" s="93"/>
      <c r="T930" s="77"/>
    </row>
    <row r="931" spans="1:20" s="92" customFormat="1" ht="12.75" customHeight="1" x14ac:dyDescent="0.3">
      <c r="A931" s="72"/>
      <c r="C931" s="93"/>
      <c r="D931" s="93"/>
      <c r="E931" s="93"/>
      <c r="F931" s="93"/>
      <c r="G931" s="93"/>
      <c r="H931" s="93"/>
      <c r="I931" s="93"/>
      <c r="J931" s="93"/>
      <c r="K931" s="93"/>
      <c r="L931" s="77"/>
      <c r="M931" s="93"/>
      <c r="N931" s="77"/>
      <c r="O931" s="77"/>
      <c r="P931" s="77"/>
      <c r="Q931" s="72"/>
      <c r="R931" s="93"/>
      <c r="T931" s="77"/>
    </row>
    <row r="932" spans="1:20" s="92" customFormat="1" ht="12.75" customHeight="1" x14ac:dyDescent="0.3">
      <c r="A932" s="72"/>
      <c r="C932" s="93"/>
      <c r="D932" s="93"/>
      <c r="E932" s="93"/>
      <c r="F932" s="93"/>
      <c r="G932" s="93"/>
      <c r="H932" s="93"/>
      <c r="I932" s="93"/>
      <c r="J932" s="93"/>
      <c r="K932" s="93"/>
      <c r="L932" s="77"/>
      <c r="M932" s="93"/>
      <c r="N932" s="77"/>
      <c r="O932" s="77"/>
      <c r="P932" s="77"/>
      <c r="Q932" s="72"/>
      <c r="R932" s="93"/>
      <c r="T932" s="77"/>
    </row>
    <row r="933" spans="1:20" s="92" customFormat="1" ht="12.75" customHeight="1" x14ac:dyDescent="0.3">
      <c r="A933" s="72"/>
      <c r="C933" s="93"/>
      <c r="D933" s="93"/>
      <c r="E933" s="93"/>
      <c r="F933" s="93"/>
      <c r="G933" s="93"/>
      <c r="H933" s="93"/>
      <c r="I933" s="93"/>
      <c r="J933" s="93"/>
      <c r="K933" s="93"/>
      <c r="L933" s="77"/>
      <c r="M933" s="93"/>
      <c r="N933" s="77"/>
      <c r="O933" s="77"/>
      <c r="P933" s="77"/>
      <c r="Q933" s="72"/>
      <c r="R933" s="93"/>
      <c r="T933" s="77"/>
    </row>
    <row r="934" spans="1:20" s="92" customFormat="1" ht="12.75" customHeight="1" x14ac:dyDescent="0.3">
      <c r="A934" s="72"/>
      <c r="C934" s="93"/>
      <c r="D934" s="93"/>
      <c r="E934" s="93"/>
      <c r="F934" s="93"/>
      <c r="G934" s="93"/>
      <c r="H934" s="93"/>
      <c r="I934" s="93"/>
      <c r="J934" s="93"/>
      <c r="K934" s="93"/>
      <c r="L934" s="77"/>
      <c r="M934" s="93"/>
      <c r="N934" s="77"/>
      <c r="O934" s="77"/>
      <c r="P934" s="77"/>
      <c r="Q934" s="72"/>
      <c r="R934" s="93"/>
      <c r="T934" s="77"/>
    </row>
    <row r="935" spans="1:20" s="92" customFormat="1" ht="12.75" customHeight="1" x14ac:dyDescent="0.3">
      <c r="A935" s="72"/>
      <c r="C935" s="93"/>
      <c r="D935" s="93"/>
      <c r="E935" s="93"/>
      <c r="F935" s="93"/>
      <c r="G935" s="93"/>
      <c r="H935" s="93"/>
      <c r="I935" s="93"/>
      <c r="J935" s="93"/>
      <c r="K935" s="93"/>
      <c r="L935" s="77"/>
      <c r="M935" s="93"/>
      <c r="N935" s="77"/>
      <c r="O935" s="77"/>
      <c r="P935" s="77"/>
      <c r="Q935" s="72"/>
      <c r="R935" s="93"/>
      <c r="T935" s="77"/>
    </row>
    <row r="936" spans="1:20" s="92" customFormat="1" ht="12.75" customHeight="1" x14ac:dyDescent="0.3">
      <c r="A936" s="72"/>
      <c r="C936" s="93"/>
      <c r="D936" s="93"/>
      <c r="E936" s="93"/>
      <c r="F936" s="93"/>
      <c r="G936" s="93"/>
      <c r="H936" s="93"/>
      <c r="I936" s="93"/>
      <c r="J936" s="93"/>
      <c r="K936" s="93"/>
      <c r="L936" s="77"/>
      <c r="M936" s="93"/>
      <c r="N936" s="77"/>
      <c r="O936" s="77"/>
      <c r="P936" s="77"/>
      <c r="Q936" s="72"/>
      <c r="R936" s="93"/>
      <c r="T936" s="77"/>
    </row>
    <row r="937" spans="1:20" s="92" customFormat="1" ht="12.75" customHeight="1" x14ac:dyDescent="0.3">
      <c r="A937" s="72"/>
      <c r="C937" s="93"/>
      <c r="D937" s="93"/>
      <c r="E937" s="93"/>
      <c r="F937" s="93"/>
      <c r="G937" s="93"/>
      <c r="H937" s="93"/>
      <c r="I937" s="93"/>
      <c r="J937" s="93"/>
      <c r="K937" s="93"/>
      <c r="L937" s="77"/>
      <c r="M937" s="93"/>
      <c r="N937" s="77"/>
      <c r="O937" s="77"/>
      <c r="P937" s="77"/>
      <c r="Q937" s="72"/>
      <c r="R937" s="93"/>
      <c r="T937" s="77"/>
    </row>
    <row r="938" spans="1:20" s="92" customFormat="1" ht="12.75" customHeight="1" x14ac:dyDescent="0.3">
      <c r="A938" s="72"/>
      <c r="C938" s="93"/>
      <c r="D938" s="93"/>
      <c r="E938" s="93"/>
      <c r="F938" s="93"/>
      <c r="G938" s="93"/>
      <c r="H938" s="93"/>
      <c r="I938" s="93"/>
      <c r="J938" s="93"/>
      <c r="K938" s="93"/>
      <c r="L938" s="77"/>
      <c r="M938" s="93"/>
      <c r="N938" s="77"/>
      <c r="O938" s="77"/>
      <c r="P938" s="77"/>
      <c r="Q938" s="72"/>
      <c r="R938" s="93"/>
      <c r="T938" s="77"/>
    </row>
    <row r="939" spans="1:20" s="92" customFormat="1" ht="12.75" customHeight="1" x14ac:dyDescent="0.3">
      <c r="A939" s="72"/>
      <c r="C939" s="93"/>
      <c r="D939" s="93"/>
      <c r="E939" s="93"/>
      <c r="F939" s="93"/>
      <c r="G939" s="93"/>
      <c r="H939" s="93"/>
      <c r="I939" s="93"/>
      <c r="J939" s="93"/>
      <c r="K939" s="93"/>
      <c r="L939" s="77"/>
      <c r="M939" s="93"/>
      <c r="N939" s="77"/>
      <c r="O939" s="77"/>
      <c r="P939" s="77"/>
      <c r="Q939" s="72"/>
      <c r="R939" s="93"/>
      <c r="T939" s="77"/>
    </row>
    <row r="940" spans="1:20" s="92" customFormat="1" ht="12.75" customHeight="1" x14ac:dyDescent="0.3">
      <c r="A940" s="72"/>
      <c r="C940" s="93"/>
      <c r="D940" s="93"/>
      <c r="E940" s="93"/>
      <c r="F940" s="93"/>
      <c r="G940" s="93"/>
      <c r="H940" s="93"/>
      <c r="I940" s="93"/>
      <c r="J940" s="93"/>
      <c r="K940" s="93"/>
      <c r="L940" s="77"/>
      <c r="M940" s="93"/>
      <c r="N940" s="77"/>
      <c r="O940" s="77"/>
      <c r="P940" s="77"/>
      <c r="Q940" s="72"/>
      <c r="R940" s="93"/>
      <c r="T940" s="77"/>
    </row>
    <row r="941" spans="1:20" s="92" customFormat="1" ht="12.75" customHeight="1" x14ac:dyDescent="0.3">
      <c r="A941" s="72"/>
      <c r="C941" s="93"/>
      <c r="D941" s="93"/>
      <c r="E941" s="93"/>
      <c r="F941" s="93"/>
      <c r="G941" s="93"/>
      <c r="H941" s="93"/>
      <c r="I941" s="93"/>
      <c r="J941" s="93"/>
      <c r="K941" s="93"/>
      <c r="L941" s="77"/>
      <c r="M941" s="93"/>
      <c r="N941" s="77"/>
      <c r="O941" s="77"/>
      <c r="P941" s="77"/>
      <c r="Q941" s="72"/>
      <c r="R941" s="93"/>
      <c r="T941" s="77"/>
    </row>
    <row r="942" spans="1:20" s="92" customFormat="1" ht="12.75" customHeight="1" x14ac:dyDescent="0.3">
      <c r="A942" s="72"/>
      <c r="C942" s="93"/>
      <c r="D942" s="93"/>
      <c r="E942" s="93"/>
      <c r="F942" s="93"/>
      <c r="G942" s="93"/>
      <c r="H942" s="93"/>
      <c r="I942" s="93"/>
      <c r="J942" s="93"/>
      <c r="K942" s="93"/>
      <c r="L942" s="77"/>
      <c r="M942" s="93"/>
      <c r="N942" s="77"/>
      <c r="O942" s="77"/>
      <c r="P942" s="77"/>
      <c r="Q942" s="72"/>
      <c r="R942" s="93"/>
      <c r="T942" s="77"/>
    </row>
    <row r="943" spans="1:20" s="92" customFormat="1" ht="12.75" customHeight="1" x14ac:dyDescent="0.3">
      <c r="A943" s="72"/>
      <c r="C943" s="93"/>
      <c r="D943" s="93"/>
      <c r="E943" s="93"/>
      <c r="F943" s="93"/>
      <c r="G943" s="93"/>
      <c r="H943" s="93"/>
      <c r="I943" s="93"/>
      <c r="J943" s="93"/>
      <c r="K943" s="93"/>
      <c r="L943" s="77"/>
      <c r="M943" s="93"/>
      <c r="N943" s="77"/>
      <c r="O943" s="77"/>
      <c r="P943" s="77"/>
      <c r="Q943" s="72"/>
      <c r="R943" s="93"/>
      <c r="T943" s="77"/>
    </row>
    <row r="944" spans="1:20" s="92" customFormat="1" ht="12.75" customHeight="1" x14ac:dyDescent="0.3">
      <c r="A944" s="72"/>
      <c r="C944" s="93"/>
      <c r="D944" s="93"/>
      <c r="E944" s="93"/>
      <c r="F944" s="93"/>
      <c r="G944" s="93"/>
      <c r="H944" s="93"/>
      <c r="I944" s="93"/>
      <c r="J944" s="93"/>
      <c r="K944" s="93"/>
      <c r="L944" s="77"/>
      <c r="M944" s="93"/>
      <c r="N944" s="77"/>
      <c r="O944" s="77"/>
      <c r="P944" s="77"/>
      <c r="Q944" s="72"/>
      <c r="R944" s="93"/>
      <c r="T944" s="77"/>
    </row>
    <row r="945" spans="1:20" s="92" customFormat="1" ht="12.75" customHeight="1" x14ac:dyDescent="0.3">
      <c r="A945" s="72"/>
      <c r="C945" s="93"/>
      <c r="D945" s="93"/>
      <c r="E945" s="93"/>
      <c r="F945" s="93"/>
      <c r="G945" s="93"/>
      <c r="H945" s="93"/>
      <c r="I945" s="93"/>
      <c r="J945" s="93"/>
      <c r="K945" s="93"/>
      <c r="L945" s="77"/>
      <c r="M945" s="93"/>
      <c r="N945" s="77"/>
      <c r="O945" s="77"/>
      <c r="P945" s="77"/>
      <c r="Q945" s="72"/>
      <c r="R945" s="93"/>
      <c r="T945" s="77"/>
    </row>
    <row r="946" spans="1:20" s="92" customFormat="1" ht="12.75" customHeight="1" x14ac:dyDescent="0.3">
      <c r="A946" s="72"/>
      <c r="C946" s="93"/>
      <c r="D946" s="93"/>
      <c r="E946" s="93"/>
      <c r="F946" s="93"/>
      <c r="G946" s="93"/>
      <c r="H946" s="93"/>
      <c r="I946" s="93"/>
      <c r="J946" s="93"/>
      <c r="K946" s="93"/>
      <c r="L946" s="77"/>
      <c r="M946" s="93"/>
      <c r="N946" s="77"/>
      <c r="O946" s="77"/>
      <c r="P946" s="77"/>
      <c r="Q946" s="72"/>
      <c r="R946" s="93"/>
      <c r="T946" s="77"/>
    </row>
    <row r="947" spans="1:20" s="92" customFormat="1" ht="12.75" customHeight="1" x14ac:dyDescent="0.3">
      <c r="A947" s="72"/>
      <c r="C947" s="93"/>
      <c r="D947" s="93"/>
      <c r="E947" s="93"/>
      <c r="F947" s="93"/>
      <c r="G947" s="93"/>
      <c r="H947" s="93"/>
      <c r="I947" s="93"/>
      <c r="J947" s="93"/>
      <c r="K947" s="93"/>
      <c r="L947" s="77"/>
      <c r="M947" s="93"/>
      <c r="N947" s="77"/>
      <c r="O947" s="77"/>
      <c r="P947" s="77"/>
      <c r="Q947" s="72"/>
      <c r="R947" s="93"/>
      <c r="T947" s="77"/>
    </row>
    <row r="948" spans="1:20" s="92" customFormat="1" ht="12.75" customHeight="1" x14ac:dyDescent="0.3">
      <c r="A948" s="72"/>
      <c r="C948" s="93"/>
      <c r="D948" s="93"/>
      <c r="E948" s="93"/>
      <c r="F948" s="93"/>
      <c r="G948" s="93"/>
      <c r="H948" s="93"/>
      <c r="I948" s="93"/>
      <c r="J948" s="93"/>
      <c r="K948" s="93"/>
      <c r="L948" s="77"/>
      <c r="M948" s="93"/>
      <c r="N948" s="77"/>
      <c r="O948" s="77"/>
      <c r="P948" s="77"/>
      <c r="Q948" s="72"/>
      <c r="R948" s="93"/>
      <c r="T948" s="77"/>
    </row>
    <row r="949" spans="1:20" s="92" customFormat="1" ht="12.75" customHeight="1" x14ac:dyDescent="0.3">
      <c r="A949" s="72"/>
      <c r="C949" s="93"/>
      <c r="D949" s="93"/>
      <c r="E949" s="93"/>
      <c r="F949" s="93"/>
      <c r="G949" s="93"/>
      <c r="H949" s="93"/>
      <c r="I949" s="93"/>
      <c r="J949" s="93"/>
      <c r="K949" s="93"/>
      <c r="L949" s="77"/>
      <c r="M949" s="93"/>
      <c r="N949" s="77"/>
      <c r="O949" s="77"/>
      <c r="P949" s="77"/>
      <c r="Q949" s="72"/>
      <c r="R949" s="93"/>
      <c r="T949" s="77"/>
    </row>
    <row r="950" spans="1:20" s="92" customFormat="1" ht="12.75" customHeight="1" x14ac:dyDescent="0.3">
      <c r="A950" s="72"/>
      <c r="C950" s="93"/>
      <c r="D950" s="93"/>
      <c r="E950" s="93"/>
      <c r="F950" s="93"/>
      <c r="G950" s="93"/>
      <c r="H950" s="93"/>
      <c r="I950" s="93"/>
      <c r="J950" s="93"/>
      <c r="K950" s="93"/>
      <c r="L950" s="77"/>
      <c r="M950" s="93"/>
      <c r="N950" s="77"/>
      <c r="O950" s="77"/>
      <c r="P950" s="77"/>
      <c r="Q950" s="72"/>
      <c r="R950" s="93"/>
      <c r="T950" s="77"/>
    </row>
    <row r="951" spans="1:20" s="92" customFormat="1" ht="12.75" customHeight="1" x14ac:dyDescent="0.3">
      <c r="A951" s="72"/>
      <c r="C951" s="93"/>
      <c r="D951" s="93"/>
      <c r="E951" s="93"/>
      <c r="F951" s="93"/>
      <c r="G951" s="93"/>
      <c r="H951" s="93"/>
      <c r="I951" s="93"/>
      <c r="J951" s="93"/>
      <c r="K951" s="93"/>
      <c r="L951" s="77"/>
      <c r="M951" s="93"/>
      <c r="N951" s="77"/>
      <c r="O951" s="77"/>
      <c r="P951" s="77"/>
      <c r="Q951" s="72"/>
      <c r="R951" s="93"/>
      <c r="T951" s="77"/>
    </row>
    <row r="952" spans="1:20" s="92" customFormat="1" ht="12.75" customHeight="1" x14ac:dyDescent="0.3">
      <c r="A952" s="72"/>
      <c r="C952" s="93"/>
      <c r="D952" s="93"/>
      <c r="E952" s="93"/>
      <c r="F952" s="93"/>
      <c r="G952" s="93"/>
      <c r="H952" s="93"/>
      <c r="I952" s="93"/>
      <c r="J952" s="93"/>
      <c r="K952" s="93"/>
      <c r="L952" s="77"/>
      <c r="M952" s="93"/>
      <c r="N952" s="77"/>
      <c r="O952" s="77"/>
      <c r="P952" s="77"/>
      <c r="Q952" s="72"/>
      <c r="R952" s="93"/>
      <c r="T952" s="77"/>
    </row>
    <row r="953" spans="1:20" s="92" customFormat="1" ht="12.75" customHeight="1" x14ac:dyDescent="0.3">
      <c r="A953" s="72"/>
      <c r="C953" s="93"/>
      <c r="D953" s="93"/>
      <c r="E953" s="93"/>
      <c r="F953" s="93"/>
      <c r="G953" s="93"/>
      <c r="H953" s="93"/>
      <c r="I953" s="93"/>
      <c r="J953" s="93"/>
      <c r="K953" s="93"/>
      <c r="L953" s="77"/>
      <c r="M953" s="93"/>
      <c r="N953" s="77"/>
      <c r="O953" s="77"/>
      <c r="P953" s="77"/>
      <c r="Q953" s="72"/>
      <c r="R953" s="93"/>
      <c r="T953" s="77"/>
    </row>
    <row r="954" spans="1:20" ht="12.75" customHeight="1" x14ac:dyDescent="0.3">
      <c r="Q954" s="114"/>
    </row>
    <row r="955" spans="1:20" ht="12.75" customHeight="1" x14ac:dyDescent="0.3">
      <c r="Q955" s="114"/>
    </row>
    <row r="956" spans="1:20" ht="12.75" customHeight="1" x14ac:dyDescent="0.3">
      <c r="Q956" s="114"/>
    </row>
    <row r="957" spans="1:20" ht="12.75" customHeight="1" x14ac:dyDescent="0.3">
      <c r="Q957" s="114"/>
    </row>
    <row r="958" spans="1:20" ht="12.75" customHeight="1" x14ac:dyDescent="0.3">
      <c r="Q958" s="114"/>
    </row>
    <row r="959" spans="1:20" ht="12.75" customHeight="1" x14ac:dyDescent="0.3">
      <c r="Q959" s="114"/>
    </row>
    <row r="960" spans="1:20" ht="12.75" customHeight="1" x14ac:dyDescent="0.3">
      <c r="Q960" s="114"/>
    </row>
    <row r="961" spans="1:80" ht="12.75" customHeight="1" x14ac:dyDescent="0.3">
      <c r="Q961" s="114"/>
    </row>
    <row r="962" spans="1:80" s="78" customFormat="1" ht="12.75" customHeight="1" x14ac:dyDescent="0.3">
      <c r="A962" s="72"/>
      <c r="B962" s="15"/>
      <c r="F962" s="93"/>
      <c r="J962" s="111"/>
      <c r="L962" s="100"/>
      <c r="N962" s="220"/>
      <c r="O962" s="100"/>
      <c r="P962" s="100"/>
      <c r="Q962" s="114"/>
      <c r="S962" s="15"/>
      <c r="T962" s="100"/>
      <c r="U962" s="15"/>
      <c r="V962" s="15"/>
      <c r="W962" s="15"/>
      <c r="X962" s="15"/>
      <c r="Y962" s="15"/>
      <c r="Z962" s="15"/>
      <c r="AA962" s="15"/>
      <c r="AB962" s="15"/>
      <c r="AC962" s="15"/>
      <c r="AD962" s="15"/>
      <c r="AE962" s="15"/>
      <c r="AF962" s="15"/>
      <c r="AG962" s="92"/>
      <c r="AH962" s="92"/>
      <c r="AI962" s="92"/>
      <c r="AJ962" s="92"/>
      <c r="AK962" s="92"/>
      <c r="AL962" s="92"/>
      <c r="AM962" s="92"/>
      <c r="AN962" s="92"/>
      <c r="AO962" s="92"/>
      <c r="AP962" s="92"/>
      <c r="AQ962" s="92"/>
      <c r="AR962" s="92"/>
      <c r="AS962" s="92"/>
      <c r="AT962" s="92"/>
      <c r="AU962" s="92"/>
      <c r="AV962" s="92"/>
      <c r="AW962" s="92"/>
      <c r="AX962" s="92"/>
      <c r="AY962" s="92"/>
      <c r="AZ962" s="92"/>
      <c r="BA962" s="92"/>
      <c r="BB962" s="92"/>
      <c r="BC962" s="92"/>
      <c r="BD962" s="92"/>
      <c r="BE962" s="92"/>
      <c r="BF962" s="92"/>
      <c r="BG962" s="92"/>
      <c r="BH962" s="92"/>
      <c r="BI962" s="92"/>
      <c r="BJ962" s="92"/>
      <c r="BK962" s="92"/>
      <c r="BL962" s="92"/>
      <c r="BM962" s="92"/>
      <c r="BN962" s="92"/>
      <c r="BO962" s="92"/>
      <c r="BP962" s="92"/>
      <c r="BQ962" s="92"/>
      <c r="BR962" s="92"/>
      <c r="BS962" s="92"/>
      <c r="BT962" s="92"/>
      <c r="BU962" s="92"/>
      <c r="BV962" s="92"/>
      <c r="BW962" s="92"/>
      <c r="BX962" s="92"/>
      <c r="BY962" s="92"/>
      <c r="BZ962" s="92"/>
      <c r="CA962" s="92"/>
      <c r="CB962" s="92"/>
    </row>
    <row r="963" spans="1:80" s="78" customFormat="1" ht="12.75" customHeight="1" x14ac:dyDescent="0.3">
      <c r="A963" s="72"/>
      <c r="B963" s="15"/>
      <c r="F963" s="93"/>
      <c r="J963" s="111"/>
      <c r="L963" s="100"/>
      <c r="N963" s="220"/>
      <c r="O963" s="100"/>
      <c r="P963" s="100"/>
      <c r="Q963" s="114"/>
      <c r="S963" s="15"/>
      <c r="T963" s="100"/>
      <c r="U963" s="15"/>
      <c r="V963" s="15"/>
      <c r="W963" s="15"/>
      <c r="X963" s="15"/>
      <c r="Y963" s="15"/>
      <c r="Z963" s="15"/>
      <c r="AA963" s="15"/>
      <c r="AB963" s="15"/>
      <c r="AC963" s="15"/>
      <c r="AD963" s="15"/>
      <c r="AE963" s="15"/>
      <c r="AF963" s="15"/>
      <c r="AG963" s="92"/>
      <c r="AH963" s="92"/>
      <c r="AI963" s="92"/>
      <c r="AJ963" s="92"/>
      <c r="AK963" s="92"/>
      <c r="AL963" s="92"/>
      <c r="AM963" s="92"/>
      <c r="AN963" s="92"/>
      <c r="AO963" s="92"/>
      <c r="AP963" s="92"/>
      <c r="AQ963" s="92"/>
      <c r="AR963" s="92"/>
      <c r="AS963" s="92"/>
      <c r="AT963" s="92"/>
      <c r="AU963" s="92"/>
      <c r="AV963" s="92"/>
      <c r="AW963" s="92"/>
      <c r="AX963" s="92"/>
      <c r="AY963" s="92"/>
      <c r="AZ963" s="92"/>
      <c r="BA963" s="92"/>
      <c r="BB963" s="92"/>
      <c r="BC963" s="92"/>
      <c r="BD963" s="92"/>
      <c r="BE963" s="92"/>
      <c r="BF963" s="92"/>
      <c r="BG963" s="92"/>
      <c r="BH963" s="92"/>
      <c r="BI963" s="92"/>
      <c r="BJ963" s="92"/>
      <c r="BK963" s="92"/>
      <c r="BL963" s="92"/>
      <c r="BM963" s="92"/>
      <c r="BN963" s="92"/>
      <c r="BO963" s="92"/>
      <c r="BP963" s="92"/>
      <c r="BQ963" s="92"/>
      <c r="BR963" s="92"/>
      <c r="BS963" s="92"/>
      <c r="BT963" s="92"/>
      <c r="BU963" s="92"/>
      <c r="BV963" s="92"/>
      <c r="BW963" s="92"/>
      <c r="BX963" s="92"/>
      <c r="BY963" s="92"/>
      <c r="BZ963" s="92"/>
      <c r="CA963" s="92"/>
      <c r="CB963" s="92"/>
    </row>
    <row r="964" spans="1:80" s="78" customFormat="1" ht="12.75" customHeight="1" x14ac:dyDescent="0.3">
      <c r="A964" s="72"/>
      <c r="B964" s="15"/>
      <c r="F964" s="93"/>
      <c r="J964" s="111"/>
      <c r="L964" s="100"/>
      <c r="N964" s="220"/>
      <c r="O964" s="100"/>
      <c r="P964" s="100"/>
      <c r="Q964" s="114"/>
      <c r="S964" s="15"/>
      <c r="T964" s="100"/>
      <c r="U964" s="15"/>
      <c r="V964" s="15"/>
      <c r="W964" s="15"/>
      <c r="X964" s="15"/>
      <c r="Y964" s="15"/>
      <c r="Z964" s="15"/>
      <c r="AA964" s="15"/>
      <c r="AB964" s="15"/>
      <c r="AC964" s="15"/>
      <c r="AD964" s="15"/>
      <c r="AE964" s="15"/>
      <c r="AF964" s="15"/>
      <c r="AG964" s="92"/>
      <c r="AH964" s="92"/>
      <c r="AI964" s="92"/>
      <c r="AJ964" s="92"/>
      <c r="AK964" s="92"/>
      <c r="AL964" s="92"/>
      <c r="AM964" s="92"/>
      <c r="AN964" s="92"/>
      <c r="AO964" s="92"/>
      <c r="AP964" s="92"/>
      <c r="AQ964" s="92"/>
      <c r="AR964" s="92"/>
      <c r="AS964" s="92"/>
      <c r="AT964" s="92"/>
      <c r="AU964" s="92"/>
      <c r="AV964" s="92"/>
      <c r="AW964" s="92"/>
      <c r="AX964" s="92"/>
      <c r="AY964" s="92"/>
      <c r="AZ964" s="92"/>
      <c r="BA964" s="92"/>
      <c r="BB964" s="92"/>
      <c r="BC964" s="92"/>
      <c r="BD964" s="92"/>
      <c r="BE964" s="92"/>
      <c r="BF964" s="92"/>
      <c r="BG964" s="92"/>
      <c r="BH964" s="92"/>
      <c r="BI964" s="92"/>
      <c r="BJ964" s="92"/>
      <c r="BK964" s="92"/>
      <c r="BL964" s="92"/>
      <c r="BM964" s="92"/>
      <c r="BN964" s="92"/>
      <c r="BO964" s="92"/>
      <c r="BP964" s="92"/>
      <c r="BQ964" s="92"/>
      <c r="BR964" s="92"/>
      <c r="BS964" s="92"/>
      <c r="BT964" s="92"/>
      <c r="BU964" s="92"/>
      <c r="BV964" s="92"/>
      <c r="BW964" s="92"/>
      <c r="BX964" s="92"/>
      <c r="BY964" s="92"/>
      <c r="BZ964" s="92"/>
      <c r="CA964" s="92"/>
      <c r="CB964" s="92"/>
    </row>
    <row r="965" spans="1:80" s="78" customFormat="1" ht="12.75" customHeight="1" x14ac:dyDescent="0.3">
      <c r="A965" s="72"/>
      <c r="B965" s="15"/>
      <c r="F965" s="93"/>
      <c r="J965" s="111"/>
      <c r="L965" s="100"/>
      <c r="N965" s="220"/>
      <c r="O965" s="100"/>
      <c r="P965" s="100"/>
      <c r="Q965" s="114"/>
      <c r="S965" s="15"/>
      <c r="T965" s="100"/>
      <c r="U965" s="15"/>
      <c r="V965" s="15"/>
      <c r="W965" s="15"/>
      <c r="X965" s="15"/>
      <c r="Y965" s="15"/>
      <c r="Z965" s="15"/>
      <c r="AA965" s="15"/>
      <c r="AB965" s="15"/>
      <c r="AC965" s="15"/>
      <c r="AD965" s="15"/>
      <c r="AE965" s="15"/>
      <c r="AF965" s="15"/>
      <c r="AG965" s="92"/>
      <c r="AH965" s="92"/>
      <c r="AI965" s="92"/>
      <c r="AJ965" s="92"/>
      <c r="AK965" s="92"/>
      <c r="AL965" s="92"/>
      <c r="AM965" s="92"/>
      <c r="AN965" s="92"/>
      <c r="AO965" s="92"/>
      <c r="AP965" s="92"/>
      <c r="AQ965" s="92"/>
      <c r="AR965" s="92"/>
      <c r="AS965" s="92"/>
      <c r="AT965" s="92"/>
      <c r="AU965" s="92"/>
      <c r="AV965" s="92"/>
      <c r="AW965" s="92"/>
      <c r="AX965" s="92"/>
      <c r="AY965" s="92"/>
      <c r="AZ965" s="92"/>
      <c r="BA965" s="92"/>
      <c r="BB965" s="92"/>
      <c r="BC965" s="92"/>
      <c r="BD965" s="92"/>
      <c r="BE965" s="92"/>
      <c r="BF965" s="92"/>
      <c r="BG965" s="92"/>
      <c r="BH965" s="92"/>
      <c r="BI965" s="92"/>
      <c r="BJ965" s="92"/>
      <c r="BK965" s="92"/>
      <c r="BL965" s="92"/>
      <c r="BM965" s="92"/>
      <c r="BN965" s="92"/>
      <c r="BO965" s="92"/>
      <c r="BP965" s="92"/>
      <c r="BQ965" s="92"/>
      <c r="BR965" s="92"/>
      <c r="BS965" s="92"/>
      <c r="BT965" s="92"/>
      <c r="BU965" s="92"/>
      <c r="BV965" s="92"/>
      <c r="BW965" s="92"/>
      <c r="BX965" s="92"/>
      <c r="BY965" s="92"/>
      <c r="BZ965" s="92"/>
      <c r="CA965" s="92"/>
      <c r="CB965" s="92"/>
    </row>
    <row r="966" spans="1:80" s="78" customFormat="1" ht="12.75" customHeight="1" x14ac:dyDescent="0.3">
      <c r="A966" s="72"/>
      <c r="B966" s="15"/>
      <c r="F966" s="93"/>
      <c r="J966" s="111"/>
      <c r="L966" s="100"/>
      <c r="N966" s="220"/>
      <c r="O966" s="100"/>
      <c r="P966" s="100"/>
      <c r="Q966" s="114"/>
      <c r="S966" s="15"/>
      <c r="T966" s="100"/>
      <c r="U966" s="15"/>
      <c r="V966" s="15"/>
      <c r="W966" s="15"/>
      <c r="X966" s="15"/>
      <c r="Y966" s="15"/>
      <c r="Z966" s="15"/>
      <c r="AA966" s="15"/>
      <c r="AB966" s="15"/>
      <c r="AC966" s="15"/>
      <c r="AD966" s="15"/>
      <c r="AE966" s="15"/>
      <c r="AF966" s="15"/>
      <c r="AG966" s="92"/>
      <c r="AH966" s="92"/>
      <c r="AI966" s="92"/>
      <c r="AJ966" s="92"/>
      <c r="AK966" s="92"/>
      <c r="AL966" s="92"/>
      <c r="AM966" s="92"/>
      <c r="AN966" s="92"/>
      <c r="AO966" s="92"/>
      <c r="AP966" s="92"/>
      <c r="AQ966" s="92"/>
      <c r="AR966" s="92"/>
      <c r="AS966" s="92"/>
      <c r="AT966" s="92"/>
      <c r="AU966" s="92"/>
      <c r="AV966" s="92"/>
      <c r="AW966" s="92"/>
      <c r="AX966" s="92"/>
      <c r="AY966" s="92"/>
      <c r="AZ966" s="92"/>
      <c r="BA966" s="92"/>
      <c r="BB966" s="92"/>
      <c r="BC966" s="92"/>
      <c r="BD966" s="92"/>
      <c r="BE966" s="92"/>
      <c r="BF966" s="92"/>
      <c r="BG966" s="92"/>
      <c r="BH966" s="92"/>
      <c r="BI966" s="92"/>
      <c r="BJ966" s="92"/>
      <c r="BK966" s="92"/>
      <c r="BL966" s="92"/>
      <c r="BM966" s="92"/>
      <c r="BN966" s="92"/>
      <c r="BO966" s="92"/>
      <c r="BP966" s="92"/>
      <c r="BQ966" s="92"/>
      <c r="BR966" s="92"/>
      <c r="BS966" s="92"/>
      <c r="BT966" s="92"/>
      <c r="BU966" s="92"/>
      <c r="BV966" s="92"/>
      <c r="BW966" s="92"/>
      <c r="BX966" s="92"/>
      <c r="BY966" s="92"/>
      <c r="BZ966" s="92"/>
      <c r="CA966" s="92"/>
      <c r="CB966" s="92"/>
    </row>
    <row r="967" spans="1:80" s="78" customFormat="1" ht="12.75" customHeight="1" x14ac:dyDescent="0.3">
      <c r="A967" s="72"/>
      <c r="B967" s="15"/>
      <c r="F967" s="93"/>
      <c r="J967" s="111"/>
      <c r="L967" s="100"/>
      <c r="N967" s="220"/>
      <c r="O967" s="100"/>
      <c r="P967" s="100"/>
      <c r="Q967" s="114"/>
      <c r="S967" s="15"/>
      <c r="T967" s="100"/>
      <c r="U967" s="15"/>
      <c r="V967" s="15"/>
      <c r="W967" s="15"/>
      <c r="X967" s="15"/>
      <c r="Y967" s="15"/>
      <c r="Z967" s="15"/>
      <c r="AA967" s="15"/>
      <c r="AB967" s="15"/>
      <c r="AC967" s="15"/>
      <c r="AD967" s="15"/>
      <c r="AE967" s="15"/>
      <c r="AF967" s="15"/>
      <c r="AG967" s="92"/>
      <c r="AH967" s="92"/>
      <c r="AI967" s="92"/>
      <c r="AJ967" s="92"/>
      <c r="AK967" s="92"/>
      <c r="AL967" s="92"/>
      <c r="AM967" s="92"/>
      <c r="AN967" s="92"/>
      <c r="AO967" s="92"/>
      <c r="AP967" s="92"/>
      <c r="AQ967" s="92"/>
      <c r="AR967" s="92"/>
      <c r="AS967" s="92"/>
      <c r="AT967" s="92"/>
      <c r="AU967" s="92"/>
      <c r="AV967" s="92"/>
      <c r="AW967" s="92"/>
      <c r="AX967" s="92"/>
      <c r="AY967" s="92"/>
      <c r="AZ967" s="92"/>
      <c r="BA967" s="92"/>
      <c r="BB967" s="92"/>
      <c r="BC967" s="92"/>
      <c r="BD967" s="92"/>
      <c r="BE967" s="92"/>
      <c r="BF967" s="92"/>
      <c r="BG967" s="92"/>
      <c r="BH967" s="92"/>
      <c r="BI967" s="92"/>
      <c r="BJ967" s="92"/>
      <c r="BK967" s="92"/>
      <c r="BL967" s="92"/>
      <c r="BM967" s="92"/>
      <c r="BN967" s="92"/>
      <c r="BO967" s="92"/>
      <c r="BP967" s="92"/>
      <c r="BQ967" s="92"/>
      <c r="BR967" s="92"/>
      <c r="BS967" s="92"/>
      <c r="BT967" s="92"/>
      <c r="BU967" s="92"/>
      <c r="BV967" s="92"/>
      <c r="BW967" s="92"/>
      <c r="BX967" s="92"/>
      <c r="BY967" s="92"/>
      <c r="BZ967" s="92"/>
      <c r="CA967" s="92"/>
      <c r="CB967" s="92"/>
    </row>
    <row r="968" spans="1:80" s="78" customFormat="1" ht="12.75" customHeight="1" x14ac:dyDescent="0.3">
      <c r="A968" s="72"/>
      <c r="B968" s="15"/>
      <c r="F968" s="93"/>
      <c r="J968" s="111"/>
      <c r="L968" s="100"/>
      <c r="N968" s="220"/>
      <c r="O968" s="100"/>
      <c r="P968" s="100"/>
      <c r="Q968" s="114"/>
      <c r="S968" s="15"/>
      <c r="T968" s="100"/>
      <c r="U968" s="15"/>
      <c r="V968" s="15"/>
      <c r="W968" s="15"/>
      <c r="X968" s="15"/>
      <c r="Y968" s="15"/>
      <c r="Z968" s="15"/>
      <c r="AA968" s="15"/>
      <c r="AB968" s="15"/>
      <c r="AC968" s="15"/>
      <c r="AD968" s="15"/>
      <c r="AE968" s="15"/>
      <c r="AF968" s="15"/>
      <c r="AG968" s="92"/>
      <c r="AH968" s="92"/>
      <c r="AI968" s="92"/>
      <c r="AJ968" s="92"/>
      <c r="AK968" s="92"/>
      <c r="AL968" s="92"/>
      <c r="AM968" s="92"/>
      <c r="AN968" s="92"/>
      <c r="AO968" s="92"/>
      <c r="AP968" s="92"/>
      <c r="AQ968" s="92"/>
      <c r="AR968" s="92"/>
      <c r="AS968" s="92"/>
      <c r="AT968" s="92"/>
      <c r="AU968" s="92"/>
      <c r="AV968" s="92"/>
      <c r="AW968" s="92"/>
      <c r="AX968" s="92"/>
      <c r="AY968" s="92"/>
      <c r="AZ968" s="92"/>
      <c r="BA968" s="92"/>
      <c r="BB968" s="92"/>
      <c r="BC968" s="92"/>
      <c r="BD968" s="92"/>
      <c r="BE968" s="92"/>
      <c r="BF968" s="92"/>
      <c r="BG968" s="92"/>
      <c r="BH968" s="92"/>
      <c r="BI968" s="92"/>
      <c r="BJ968" s="92"/>
      <c r="BK968" s="92"/>
      <c r="BL968" s="92"/>
      <c r="BM968" s="92"/>
      <c r="BN968" s="92"/>
      <c r="BO968" s="92"/>
      <c r="BP968" s="92"/>
      <c r="BQ968" s="92"/>
      <c r="BR968" s="92"/>
      <c r="BS968" s="92"/>
      <c r="BT968" s="92"/>
      <c r="BU968" s="92"/>
      <c r="BV968" s="92"/>
      <c r="BW968" s="92"/>
      <c r="BX968" s="92"/>
      <c r="BY968" s="92"/>
      <c r="BZ968" s="92"/>
      <c r="CA968" s="92"/>
      <c r="CB968" s="92"/>
    </row>
    <row r="969" spans="1:80" s="78" customFormat="1" ht="12.75" customHeight="1" x14ac:dyDescent="0.3">
      <c r="A969" s="72"/>
      <c r="B969" s="15"/>
      <c r="F969" s="93"/>
      <c r="J969" s="111"/>
      <c r="L969" s="100"/>
      <c r="N969" s="220"/>
      <c r="O969" s="100"/>
      <c r="P969" s="100"/>
      <c r="Q969" s="114"/>
      <c r="S969" s="15"/>
      <c r="T969" s="100"/>
      <c r="U969" s="15"/>
      <c r="V969" s="15"/>
      <c r="W969" s="15"/>
      <c r="X969" s="15"/>
      <c r="Y969" s="15"/>
      <c r="Z969" s="15"/>
      <c r="AA969" s="15"/>
      <c r="AB969" s="15"/>
      <c r="AC969" s="15"/>
      <c r="AD969" s="15"/>
      <c r="AE969" s="15"/>
      <c r="AF969" s="15"/>
      <c r="AG969" s="92"/>
      <c r="AH969" s="92"/>
      <c r="AI969" s="92"/>
      <c r="AJ969" s="92"/>
      <c r="AK969" s="92"/>
      <c r="AL969" s="92"/>
      <c r="AM969" s="92"/>
      <c r="AN969" s="92"/>
      <c r="AO969" s="92"/>
      <c r="AP969" s="92"/>
      <c r="AQ969" s="92"/>
      <c r="AR969" s="92"/>
      <c r="AS969" s="92"/>
      <c r="AT969" s="92"/>
      <c r="AU969" s="92"/>
      <c r="AV969" s="92"/>
      <c r="AW969" s="92"/>
      <c r="AX969" s="92"/>
      <c r="AY969" s="92"/>
      <c r="AZ969" s="92"/>
      <c r="BA969" s="92"/>
      <c r="BB969" s="92"/>
      <c r="BC969" s="92"/>
      <c r="BD969" s="92"/>
      <c r="BE969" s="92"/>
      <c r="BF969" s="92"/>
      <c r="BG969" s="92"/>
      <c r="BH969" s="92"/>
      <c r="BI969" s="92"/>
      <c r="BJ969" s="92"/>
      <c r="BK969" s="92"/>
      <c r="BL969" s="92"/>
      <c r="BM969" s="92"/>
      <c r="BN969" s="92"/>
      <c r="BO969" s="92"/>
      <c r="BP969" s="92"/>
      <c r="BQ969" s="92"/>
      <c r="BR969" s="92"/>
      <c r="BS969" s="92"/>
      <c r="BT969" s="92"/>
      <c r="BU969" s="92"/>
      <c r="BV969" s="92"/>
      <c r="BW969" s="92"/>
      <c r="BX969" s="92"/>
      <c r="BY969" s="92"/>
      <c r="BZ969" s="92"/>
      <c r="CA969" s="92"/>
      <c r="CB969" s="92"/>
    </row>
    <row r="970" spans="1:80" s="78" customFormat="1" ht="12.75" customHeight="1" x14ac:dyDescent="0.3">
      <c r="A970" s="72"/>
      <c r="B970" s="15"/>
      <c r="F970" s="93"/>
      <c r="J970" s="111"/>
      <c r="L970" s="100"/>
      <c r="N970" s="220"/>
      <c r="O970" s="100"/>
      <c r="P970" s="100"/>
      <c r="Q970" s="114"/>
      <c r="S970" s="15"/>
      <c r="T970" s="100"/>
      <c r="U970" s="15"/>
      <c r="V970" s="15"/>
      <c r="W970" s="15"/>
      <c r="X970" s="15"/>
      <c r="Y970" s="15"/>
      <c r="Z970" s="15"/>
      <c r="AA970" s="15"/>
      <c r="AB970" s="15"/>
      <c r="AC970" s="15"/>
      <c r="AD970" s="15"/>
      <c r="AE970" s="15"/>
      <c r="AF970" s="15"/>
      <c r="AG970" s="92"/>
      <c r="AH970" s="92"/>
      <c r="AI970" s="92"/>
      <c r="AJ970" s="92"/>
      <c r="AK970" s="92"/>
      <c r="AL970" s="92"/>
      <c r="AM970" s="92"/>
      <c r="AN970" s="92"/>
      <c r="AO970" s="92"/>
      <c r="AP970" s="92"/>
      <c r="AQ970" s="92"/>
      <c r="AR970" s="92"/>
      <c r="AS970" s="92"/>
      <c r="AT970" s="92"/>
      <c r="AU970" s="92"/>
      <c r="AV970" s="92"/>
      <c r="AW970" s="92"/>
      <c r="AX970" s="92"/>
      <c r="AY970" s="92"/>
      <c r="AZ970" s="92"/>
      <c r="BA970" s="92"/>
      <c r="BB970" s="92"/>
      <c r="BC970" s="92"/>
      <c r="BD970" s="92"/>
      <c r="BE970" s="92"/>
      <c r="BF970" s="92"/>
      <c r="BG970" s="92"/>
      <c r="BH970" s="92"/>
      <c r="BI970" s="92"/>
      <c r="BJ970" s="92"/>
      <c r="BK970" s="92"/>
      <c r="BL970" s="92"/>
      <c r="BM970" s="92"/>
      <c r="BN970" s="92"/>
      <c r="BO970" s="92"/>
      <c r="BP970" s="92"/>
      <c r="BQ970" s="92"/>
      <c r="BR970" s="92"/>
      <c r="BS970" s="92"/>
      <c r="BT970" s="92"/>
      <c r="BU970" s="92"/>
      <c r="BV970" s="92"/>
      <c r="BW970" s="92"/>
      <c r="BX970" s="92"/>
      <c r="BY970" s="92"/>
      <c r="BZ970" s="92"/>
      <c r="CA970" s="92"/>
      <c r="CB970" s="92"/>
    </row>
    <row r="971" spans="1:80" s="78" customFormat="1" ht="12.75" customHeight="1" x14ac:dyDescent="0.3">
      <c r="A971" s="72"/>
      <c r="B971" s="15"/>
      <c r="F971" s="93"/>
      <c r="J971" s="111"/>
      <c r="L971" s="100"/>
      <c r="N971" s="220"/>
      <c r="O971" s="100"/>
      <c r="P971" s="100"/>
      <c r="Q971" s="114"/>
      <c r="S971" s="15"/>
      <c r="T971" s="100"/>
      <c r="U971" s="15"/>
      <c r="V971" s="15"/>
      <c r="W971" s="15"/>
      <c r="X971" s="15"/>
      <c r="Y971" s="15"/>
      <c r="Z971" s="15"/>
      <c r="AA971" s="15"/>
      <c r="AB971" s="15"/>
      <c r="AC971" s="15"/>
      <c r="AD971" s="15"/>
      <c r="AE971" s="15"/>
      <c r="AF971" s="15"/>
      <c r="AG971" s="92"/>
      <c r="AH971" s="92"/>
      <c r="AI971" s="92"/>
      <c r="AJ971" s="92"/>
      <c r="AK971" s="92"/>
      <c r="AL971" s="92"/>
      <c r="AM971" s="92"/>
      <c r="AN971" s="92"/>
      <c r="AO971" s="92"/>
      <c r="AP971" s="92"/>
      <c r="AQ971" s="92"/>
      <c r="AR971" s="92"/>
      <c r="AS971" s="92"/>
      <c r="AT971" s="92"/>
      <c r="AU971" s="92"/>
      <c r="AV971" s="92"/>
      <c r="AW971" s="92"/>
      <c r="AX971" s="92"/>
      <c r="AY971" s="92"/>
      <c r="AZ971" s="92"/>
      <c r="BA971" s="92"/>
      <c r="BB971" s="92"/>
      <c r="BC971" s="92"/>
      <c r="BD971" s="92"/>
      <c r="BE971" s="92"/>
      <c r="BF971" s="92"/>
      <c r="BG971" s="92"/>
      <c r="BH971" s="92"/>
      <c r="BI971" s="92"/>
      <c r="BJ971" s="92"/>
      <c r="BK971" s="92"/>
      <c r="BL971" s="92"/>
      <c r="BM971" s="92"/>
      <c r="BN971" s="92"/>
      <c r="BO971" s="92"/>
      <c r="BP971" s="92"/>
      <c r="BQ971" s="92"/>
      <c r="BR971" s="92"/>
      <c r="BS971" s="92"/>
      <c r="BT971" s="92"/>
      <c r="BU971" s="92"/>
      <c r="BV971" s="92"/>
      <c r="BW971" s="92"/>
      <c r="BX971" s="92"/>
      <c r="BY971" s="92"/>
      <c r="BZ971" s="92"/>
      <c r="CA971" s="92"/>
      <c r="CB971" s="92"/>
    </row>
    <row r="972" spans="1:80" s="78" customFormat="1" ht="12.75" customHeight="1" x14ac:dyDescent="0.3">
      <c r="A972" s="72"/>
      <c r="B972" s="15"/>
      <c r="F972" s="93"/>
      <c r="J972" s="111"/>
      <c r="L972" s="100"/>
      <c r="N972" s="220"/>
      <c r="O972" s="100"/>
      <c r="P972" s="100"/>
      <c r="Q972" s="114"/>
      <c r="S972" s="15"/>
      <c r="T972" s="100"/>
      <c r="U972" s="15"/>
      <c r="V972" s="15"/>
      <c r="W972" s="15"/>
      <c r="X972" s="15"/>
      <c r="Y972" s="15"/>
      <c r="Z972" s="15"/>
      <c r="AA972" s="15"/>
      <c r="AB972" s="15"/>
      <c r="AC972" s="15"/>
      <c r="AD972" s="15"/>
      <c r="AE972" s="15"/>
      <c r="AF972" s="15"/>
      <c r="AG972" s="92"/>
      <c r="AH972" s="92"/>
      <c r="AI972" s="92"/>
      <c r="AJ972" s="92"/>
      <c r="AK972" s="92"/>
      <c r="AL972" s="92"/>
      <c r="AM972" s="92"/>
      <c r="AN972" s="92"/>
      <c r="AO972" s="92"/>
      <c r="AP972" s="92"/>
      <c r="AQ972" s="92"/>
      <c r="AR972" s="92"/>
      <c r="AS972" s="92"/>
      <c r="AT972" s="92"/>
      <c r="AU972" s="92"/>
      <c r="AV972" s="92"/>
      <c r="AW972" s="92"/>
      <c r="AX972" s="92"/>
      <c r="AY972" s="92"/>
      <c r="AZ972" s="92"/>
      <c r="BA972" s="92"/>
      <c r="BB972" s="92"/>
      <c r="BC972" s="92"/>
      <c r="BD972" s="92"/>
      <c r="BE972" s="92"/>
      <c r="BF972" s="92"/>
      <c r="BG972" s="92"/>
      <c r="BH972" s="92"/>
      <c r="BI972" s="92"/>
      <c r="BJ972" s="92"/>
      <c r="BK972" s="92"/>
      <c r="BL972" s="92"/>
      <c r="BM972" s="92"/>
      <c r="BN972" s="92"/>
      <c r="BO972" s="92"/>
      <c r="BP972" s="92"/>
      <c r="BQ972" s="92"/>
      <c r="BR972" s="92"/>
      <c r="BS972" s="92"/>
      <c r="BT972" s="92"/>
      <c r="BU972" s="92"/>
      <c r="BV972" s="92"/>
      <c r="BW972" s="92"/>
      <c r="BX972" s="92"/>
      <c r="BY972" s="92"/>
      <c r="BZ972" s="92"/>
      <c r="CA972" s="92"/>
      <c r="CB972" s="92"/>
    </row>
    <row r="973" spans="1:80" s="78" customFormat="1" ht="12.75" customHeight="1" x14ac:dyDescent="0.3">
      <c r="A973" s="72"/>
      <c r="B973" s="15"/>
      <c r="F973" s="93"/>
      <c r="J973" s="111"/>
      <c r="L973" s="100"/>
      <c r="N973" s="220"/>
      <c r="O973" s="100"/>
      <c r="P973" s="100"/>
      <c r="Q973" s="114"/>
      <c r="S973" s="15"/>
      <c r="T973" s="100"/>
      <c r="U973" s="15"/>
      <c r="V973" s="15"/>
      <c r="W973" s="15"/>
      <c r="X973" s="15"/>
      <c r="Y973" s="15"/>
      <c r="Z973" s="15"/>
      <c r="AA973" s="15"/>
      <c r="AB973" s="15"/>
      <c r="AC973" s="15"/>
      <c r="AD973" s="15"/>
      <c r="AE973" s="15"/>
      <c r="AF973" s="15"/>
      <c r="AG973" s="92"/>
      <c r="AH973" s="92"/>
      <c r="AI973" s="92"/>
      <c r="AJ973" s="92"/>
      <c r="AK973" s="92"/>
      <c r="AL973" s="92"/>
      <c r="AM973" s="92"/>
      <c r="AN973" s="92"/>
      <c r="AO973" s="92"/>
      <c r="AP973" s="92"/>
      <c r="AQ973" s="92"/>
      <c r="AR973" s="92"/>
      <c r="AS973" s="92"/>
      <c r="AT973" s="92"/>
      <c r="AU973" s="92"/>
      <c r="AV973" s="92"/>
      <c r="AW973" s="92"/>
      <c r="AX973" s="92"/>
      <c r="AY973" s="92"/>
      <c r="AZ973" s="92"/>
      <c r="BA973" s="92"/>
      <c r="BB973" s="92"/>
      <c r="BC973" s="92"/>
      <c r="BD973" s="92"/>
      <c r="BE973" s="92"/>
      <c r="BF973" s="92"/>
      <c r="BG973" s="92"/>
      <c r="BH973" s="92"/>
      <c r="BI973" s="92"/>
      <c r="BJ973" s="92"/>
      <c r="BK973" s="92"/>
      <c r="BL973" s="92"/>
      <c r="BM973" s="92"/>
      <c r="BN973" s="92"/>
      <c r="BO973" s="92"/>
      <c r="BP973" s="92"/>
      <c r="BQ973" s="92"/>
      <c r="BR973" s="92"/>
      <c r="BS973" s="92"/>
      <c r="BT973" s="92"/>
      <c r="BU973" s="92"/>
      <c r="BV973" s="92"/>
      <c r="BW973" s="92"/>
      <c r="BX973" s="92"/>
      <c r="BY973" s="92"/>
      <c r="BZ973" s="92"/>
      <c r="CA973" s="92"/>
      <c r="CB973" s="92"/>
    </row>
    <row r="974" spans="1:80" s="78" customFormat="1" ht="12.75" customHeight="1" x14ac:dyDescent="0.3">
      <c r="A974" s="72"/>
      <c r="B974" s="15"/>
      <c r="F974" s="93"/>
      <c r="J974" s="111"/>
      <c r="L974" s="100"/>
      <c r="N974" s="220"/>
      <c r="O974" s="100"/>
      <c r="P974" s="100"/>
      <c r="Q974" s="114"/>
      <c r="S974" s="15"/>
      <c r="T974" s="100"/>
      <c r="U974" s="15"/>
      <c r="V974" s="15"/>
      <c r="W974" s="15"/>
      <c r="X974" s="15"/>
      <c r="Y974" s="15"/>
      <c r="Z974" s="15"/>
      <c r="AA974" s="15"/>
      <c r="AB974" s="15"/>
      <c r="AC974" s="15"/>
      <c r="AD974" s="15"/>
      <c r="AE974" s="15"/>
      <c r="AF974" s="15"/>
      <c r="AG974" s="92"/>
      <c r="AH974" s="92"/>
      <c r="AI974" s="92"/>
      <c r="AJ974" s="92"/>
      <c r="AK974" s="92"/>
      <c r="AL974" s="92"/>
      <c r="AM974" s="92"/>
      <c r="AN974" s="92"/>
      <c r="AO974" s="92"/>
      <c r="AP974" s="92"/>
      <c r="AQ974" s="92"/>
      <c r="AR974" s="92"/>
      <c r="AS974" s="92"/>
      <c r="AT974" s="92"/>
      <c r="AU974" s="92"/>
      <c r="AV974" s="92"/>
      <c r="AW974" s="92"/>
      <c r="AX974" s="92"/>
      <c r="AY974" s="92"/>
      <c r="AZ974" s="92"/>
      <c r="BA974" s="92"/>
      <c r="BB974" s="92"/>
      <c r="BC974" s="92"/>
      <c r="BD974" s="92"/>
      <c r="BE974" s="92"/>
      <c r="BF974" s="92"/>
      <c r="BG974" s="92"/>
      <c r="BH974" s="92"/>
      <c r="BI974" s="92"/>
      <c r="BJ974" s="92"/>
      <c r="BK974" s="92"/>
      <c r="BL974" s="92"/>
      <c r="BM974" s="92"/>
      <c r="BN974" s="92"/>
      <c r="BO974" s="92"/>
      <c r="BP974" s="92"/>
      <c r="BQ974" s="92"/>
      <c r="BR974" s="92"/>
      <c r="BS974" s="92"/>
      <c r="BT974" s="92"/>
      <c r="BU974" s="92"/>
      <c r="BV974" s="92"/>
      <c r="BW974" s="92"/>
      <c r="BX974" s="92"/>
      <c r="BY974" s="92"/>
      <c r="BZ974" s="92"/>
      <c r="CA974" s="92"/>
      <c r="CB974" s="92"/>
    </row>
    <row r="975" spans="1:80" s="78" customFormat="1" ht="12.75" customHeight="1" x14ac:dyDescent="0.3">
      <c r="A975" s="72"/>
      <c r="B975" s="15"/>
      <c r="F975" s="93"/>
      <c r="J975" s="111"/>
      <c r="L975" s="100"/>
      <c r="N975" s="220"/>
      <c r="O975" s="100"/>
      <c r="P975" s="100"/>
      <c r="Q975" s="114"/>
      <c r="S975" s="15"/>
      <c r="T975" s="100"/>
      <c r="U975" s="15"/>
      <c r="V975" s="15"/>
      <c r="W975" s="15"/>
      <c r="X975" s="15"/>
      <c r="Y975" s="15"/>
      <c r="Z975" s="15"/>
      <c r="AA975" s="15"/>
      <c r="AB975" s="15"/>
      <c r="AC975" s="15"/>
      <c r="AD975" s="15"/>
      <c r="AE975" s="15"/>
      <c r="AF975" s="15"/>
      <c r="AG975" s="92"/>
      <c r="AH975" s="92"/>
      <c r="AI975" s="92"/>
      <c r="AJ975" s="92"/>
      <c r="AK975" s="92"/>
      <c r="AL975" s="92"/>
      <c r="AM975" s="92"/>
      <c r="AN975" s="92"/>
      <c r="AO975" s="92"/>
      <c r="AP975" s="92"/>
      <c r="AQ975" s="92"/>
      <c r="AR975" s="92"/>
      <c r="AS975" s="92"/>
      <c r="AT975" s="92"/>
      <c r="AU975" s="92"/>
      <c r="AV975" s="92"/>
      <c r="AW975" s="92"/>
      <c r="AX975" s="92"/>
      <c r="AY975" s="92"/>
      <c r="AZ975" s="92"/>
      <c r="BA975" s="92"/>
      <c r="BB975" s="92"/>
      <c r="BC975" s="92"/>
      <c r="BD975" s="92"/>
      <c r="BE975" s="92"/>
      <c r="BF975" s="92"/>
      <c r="BG975" s="92"/>
      <c r="BH975" s="92"/>
      <c r="BI975" s="92"/>
      <c r="BJ975" s="92"/>
      <c r="BK975" s="92"/>
      <c r="BL975" s="92"/>
      <c r="BM975" s="92"/>
      <c r="BN975" s="92"/>
      <c r="BO975" s="92"/>
      <c r="BP975" s="92"/>
      <c r="BQ975" s="92"/>
      <c r="BR975" s="92"/>
      <c r="BS975" s="92"/>
      <c r="BT975" s="92"/>
      <c r="BU975" s="92"/>
      <c r="BV975" s="92"/>
      <c r="BW975" s="92"/>
      <c r="BX975" s="92"/>
      <c r="BY975" s="92"/>
      <c r="BZ975" s="92"/>
      <c r="CA975" s="92"/>
      <c r="CB975" s="92"/>
    </row>
    <row r="976" spans="1:80" s="78" customFormat="1" ht="12.75" customHeight="1" x14ac:dyDescent="0.3">
      <c r="A976" s="72"/>
      <c r="B976" s="15"/>
      <c r="F976" s="93"/>
      <c r="J976" s="111"/>
      <c r="L976" s="100"/>
      <c r="N976" s="220"/>
      <c r="O976" s="100"/>
      <c r="P976" s="100"/>
      <c r="Q976" s="114"/>
      <c r="S976" s="15"/>
      <c r="T976" s="100"/>
      <c r="U976" s="15"/>
      <c r="V976" s="15"/>
      <c r="W976" s="15"/>
      <c r="X976" s="15"/>
      <c r="Y976" s="15"/>
      <c r="Z976" s="15"/>
      <c r="AA976" s="15"/>
      <c r="AB976" s="15"/>
      <c r="AC976" s="15"/>
      <c r="AD976" s="15"/>
      <c r="AE976" s="15"/>
      <c r="AF976" s="15"/>
      <c r="AG976" s="92"/>
      <c r="AH976" s="92"/>
      <c r="AI976" s="92"/>
      <c r="AJ976" s="92"/>
      <c r="AK976" s="92"/>
      <c r="AL976" s="92"/>
      <c r="AM976" s="92"/>
      <c r="AN976" s="92"/>
      <c r="AO976" s="92"/>
      <c r="AP976" s="92"/>
      <c r="AQ976" s="92"/>
      <c r="AR976" s="92"/>
      <c r="AS976" s="92"/>
      <c r="AT976" s="92"/>
      <c r="AU976" s="92"/>
      <c r="AV976" s="92"/>
      <c r="AW976" s="92"/>
      <c r="AX976" s="92"/>
      <c r="AY976" s="92"/>
      <c r="AZ976" s="92"/>
      <c r="BA976" s="92"/>
      <c r="BB976" s="92"/>
      <c r="BC976" s="92"/>
      <c r="BD976" s="92"/>
      <c r="BE976" s="92"/>
      <c r="BF976" s="92"/>
      <c r="BG976" s="92"/>
      <c r="BH976" s="92"/>
      <c r="BI976" s="92"/>
      <c r="BJ976" s="92"/>
      <c r="BK976" s="92"/>
      <c r="BL976" s="92"/>
      <c r="BM976" s="92"/>
      <c r="BN976" s="92"/>
      <c r="BO976" s="92"/>
      <c r="BP976" s="92"/>
      <c r="BQ976" s="92"/>
      <c r="BR976" s="92"/>
      <c r="BS976" s="92"/>
      <c r="BT976" s="92"/>
      <c r="BU976" s="92"/>
      <c r="BV976" s="92"/>
      <c r="BW976" s="92"/>
      <c r="BX976" s="92"/>
      <c r="BY976" s="92"/>
      <c r="BZ976" s="92"/>
      <c r="CA976" s="92"/>
      <c r="CB976" s="92"/>
    </row>
    <row r="977" spans="1:80" s="78" customFormat="1" ht="12.75" customHeight="1" x14ac:dyDescent="0.3">
      <c r="A977" s="72"/>
      <c r="B977" s="15"/>
      <c r="F977" s="93"/>
      <c r="J977" s="111"/>
      <c r="L977" s="100"/>
      <c r="N977" s="220"/>
      <c r="O977" s="100"/>
      <c r="P977" s="100"/>
      <c r="Q977" s="114"/>
      <c r="S977" s="15"/>
      <c r="T977" s="100"/>
      <c r="U977" s="15"/>
      <c r="V977" s="15"/>
      <c r="W977" s="15"/>
      <c r="X977" s="15"/>
      <c r="Y977" s="15"/>
      <c r="Z977" s="15"/>
      <c r="AA977" s="15"/>
      <c r="AB977" s="15"/>
      <c r="AC977" s="15"/>
      <c r="AD977" s="15"/>
      <c r="AE977" s="15"/>
      <c r="AF977" s="15"/>
      <c r="AG977" s="92"/>
      <c r="AH977" s="92"/>
      <c r="AI977" s="92"/>
      <c r="AJ977" s="92"/>
      <c r="AK977" s="92"/>
      <c r="AL977" s="92"/>
      <c r="AM977" s="92"/>
      <c r="AN977" s="92"/>
      <c r="AO977" s="92"/>
      <c r="AP977" s="92"/>
      <c r="AQ977" s="92"/>
      <c r="AR977" s="92"/>
      <c r="AS977" s="92"/>
      <c r="AT977" s="92"/>
      <c r="AU977" s="92"/>
      <c r="AV977" s="92"/>
      <c r="AW977" s="92"/>
      <c r="AX977" s="92"/>
      <c r="AY977" s="92"/>
      <c r="AZ977" s="92"/>
      <c r="BA977" s="92"/>
      <c r="BB977" s="92"/>
      <c r="BC977" s="92"/>
      <c r="BD977" s="92"/>
      <c r="BE977" s="92"/>
      <c r="BF977" s="92"/>
      <c r="BG977" s="92"/>
      <c r="BH977" s="92"/>
      <c r="BI977" s="92"/>
      <c r="BJ977" s="92"/>
      <c r="BK977" s="92"/>
      <c r="BL977" s="92"/>
      <c r="BM977" s="92"/>
      <c r="BN977" s="92"/>
      <c r="BO977" s="92"/>
      <c r="BP977" s="92"/>
      <c r="BQ977" s="92"/>
      <c r="BR977" s="92"/>
      <c r="BS977" s="92"/>
      <c r="BT977" s="92"/>
      <c r="BU977" s="92"/>
      <c r="BV977" s="92"/>
      <c r="BW977" s="92"/>
      <c r="BX977" s="92"/>
      <c r="BY977" s="92"/>
      <c r="BZ977" s="92"/>
      <c r="CA977" s="92"/>
      <c r="CB977" s="92"/>
    </row>
    <row r="978" spans="1:80" s="78" customFormat="1" ht="12.75" customHeight="1" x14ac:dyDescent="0.3">
      <c r="A978" s="72"/>
      <c r="B978" s="15"/>
      <c r="F978" s="93"/>
      <c r="J978" s="111"/>
      <c r="L978" s="100"/>
      <c r="N978" s="220"/>
      <c r="O978" s="100"/>
      <c r="P978" s="100"/>
      <c r="Q978" s="114"/>
      <c r="S978" s="15"/>
      <c r="T978" s="100"/>
      <c r="U978" s="15"/>
      <c r="V978" s="15"/>
      <c r="W978" s="15"/>
      <c r="X978" s="15"/>
      <c r="Y978" s="15"/>
      <c r="Z978" s="15"/>
      <c r="AA978" s="15"/>
      <c r="AB978" s="15"/>
      <c r="AC978" s="15"/>
      <c r="AD978" s="15"/>
      <c r="AE978" s="15"/>
      <c r="AF978" s="15"/>
      <c r="AG978" s="92"/>
      <c r="AH978" s="92"/>
      <c r="AI978" s="92"/>
      <c r="AJ978" s="92"/>
      <c r="AK978" s="92"/>
      <c r="AL978" s="92"/>
      <c r="AM978" s="92"/>
      <c r="AN978" s="92"/>
      <c r="AO978" s="92"/>
      <c r="AP978" s="92"/>
      <c r="AQ978" s="92"/>
      <c r="AR978" s="92"/>
      <c r="AS978" s="92"/>
      <c r="AT978" s="92"/>
      <c r="AU978" s="92"/>
      <c r="AV978" s="92"/>
      <c r="AW978" s="92"/>
      <c r="AX978" s="92"/>
      <c r="AY978" s="92"/>
      <c r="AZ978" s="92"/>
      <c r="BA978" s="92"/>
      <c r="BB978" s="92"/>
      <c r="BC978" s="92"/>
      <c r="BD978" s="92"/>
      <c r="BE978" s="92"/>
      <c r="BF978" s="92"/>
      <c r="BG978" s="92"/>
      <c r="BH978" s="92"/>
      <c r="BI978" s="92"/>
      <c r="BJ978" s="92"/>
      <c r="BK978" s="92"/>
      <c r="BL978" s="92"/>
      <c r="BM978" s="92"/>
      <c r="BN978" s="92"/>
      <c r="BO978" s="92"/>
      <c r="BP978" s="92"/>
      <c r="BQ978" s="92"/>
      <c r="BR978" s="92"/>
      <c r="BS978" s="92"/>
      <c r="BT978" s="92"/>
      <c r="BU978" s="92"/>
      <c r="BV978" s="92"/>
      <c r="BW978" s="92"/>
      <c r="BX978" s="92"/>
      <c r="BY978" s="92"/>
      <c r="BZ978" s="92"/>
      <c r="CA978" s="92"/>
      <c r="CB978" s="92"/>
    </row>
    <row r="979" spans="1:80" s="78" customFormat="1" ht="12.75" customHeight="1" x14ac:dyDescent="0.3">
      <c r="A979" s="72"/>
      <c r="B979" s="15"/>
      <c r="F979" s="93"/>
      <c r="J979" s="111"/>
      <c r="L979" s="100"/>
      <c r="N979" s="220"/>
      <c r="O979" s="100"/>
      <c r="P979" s="100"/>
      <c r="Q979" s="114"/>
      <c r="S979" s="15"/>
      <c r="T979" s="100"/>
      <c r="U979" s="15"/>
      <c r="V979" s="15"/>
      <c r="W979" s="15"/>
      <c r="X979" s="15"/>
      <c r="Y979" s="15"/>
      <c r="Z979" s="15"/>
      <c r="AA979" s="15"/>
      <c r="AB979" s="15"/>
      <c r="AC979" s="15"/>
      <c r="AD979" s="15"/>
      <c r="AE979" s="15"/>
      <c r="AF979" s="15"/>
      <c r="AG979" s="92"/>
      <c r="AH979" s="92"/>
      <c r="AI979" s="92"/>
      <c r="AJ979" s="92"/>
      <c r="AK979" s="92"/>
      <c r="AL979" s="92"/>
      <c r="AM979" s="92"/>
      <c r="AN979" s="92"/>
      <c r="AO979" s="92"/>
      <c r="AP979" s="92"/>
      <c r="AQ979" s="92"/>
      <c r="AR979" s="92"/>
      <c r="AS979" s="92"/>
      <c r="AT979" s="92"/>
      <c r="AU979" s="92"/>
      <c r="AV979" s="92"/>
      <c r="AW979" s="92"/>
      <c r="AX979" s="92"/>
      <c r="AY979" s="92"/>
      <c r="AZ979" s="92"/>
      <c r="BA979" s="92"/>
      <c r="BB979" s="92"/>
      <c r="BC979" s="92"/>
      <c r="BD979" s="92"/>
      <c r="BE979" s="92"/>
      <c r="BF979" s="92"/>
      <c r="BG979" s="92"/>
      <c r="BH979" s="92"/>
      <c r="BI979" s="92"/>
      <c r="BJ979" s="92"/>
      <c r="BK979" s="92"/>
      <c r="BL979" s="92"/>
      <c r="BM979" s="92"/>
      <c r="BN979" s="92"/>
      <c r="BO979" s="92"/>
      <c r="BP979" s="92"/>
      <c r="BQ979" s="92"/>
      <c r="BR979" s="92"/>
      <c r="BS979" s="92"/>
      <c r="BT979" s="92"/>
      <c r="BU979" s="92"/>
      <c r="BV979" s="92"/>
      <c r="BW979" s="92"/>
      <c r="BX979" s="92"/>
      <c r="BY979" s="92"/>
      <c r="BZ979" s="92"/>
      <c r="CA979" s="92"/>
      <c r="CB979" s="92"/>
    </row>
    <row r="980" spans="1:80" s="78" customFormat="1" ht="12.75" customHeight="1" x14ac:dyDescent="0.3">
      <c r="A980" s="72"/>
      <c r="B980" s="15"/>
      <c r="F980" s="93"/>
      <c r="J980" s="111"/>
      <c r="L980" s="100"/>
      <c r="N980" s="220"/>
      <c r="O980" s="100"/>
      <c r="P980" s="100"/>
      <c r="Q980" s="114"/>
      <c r="S980" s="15"/>
      <c r="T980" s="100"/>
      <c r="U980" s="15"/>
      <c r="V980" s="15"/>
      <c r="W980" s="15"/>
      <c r="X980" s="15"/>
      <c r="Y980" s="15"/>
      <c r="Z980" s="15"/>
      <c r="AA980" s="15"/>
      <c r="AB980" s="15"/>
      <c r="AC980" s="15"/>
      <c r="AD980" s="15"/>
      <c r="AE980" s="15"/>
      <c r="AF980" s="15"/>
      <c r="AG980" s="92"/>
      <c r="AH980" s="92"/>
      <c r="AI980" s="92"/>
      <c r="AJ980" s="92"/>
      <c r="AK980" s="92"/>
      <c r="AL980" s="92"/>
      <c r="AM980" s="92"/>
      <c r="AN980" s="92"/>
      <c r="AO980" s="92"/>
      <c r="AP980" s="92"/>
      <c r="AQ980" s="92"/>
      <c r="AR980" s="92"/>
      <c r="AS980" s="92"/>
      <c r="AT980" s="92"/>
      <c r="AU980" s="92"/>
      <c r="AV980" s="92"/>
      <c r="AW980" s="92"/>
      <c r="AX980" s="92"/>
      <c r="AY980" s="92"/>
      <c r="AZ980" s="92"/>
      <c r="BA980" s="92"/>
      <c r="BB980" s="92"/>
      <c r="BC980" s="92"/>
      <c r="BD980" s="92"/>
      <c r="BE980" s="92"/>
      <c r="BF980" s="92"/>
      <c r="BG980" s="92"/>
      <c r="BH980" s="92"/>
      <c r="BI980" s="92"/>
      <c r="BJ980" s="92"/>
      <c r="BK980" s="92"/>
      <c r="BL980" s="92"/>
      <c r="BM980" s="92"/>
      <c r="BN980" s="92"/>
      <c r="BO980" s="92"/>
      <c r="BP980" s="92"/>
      <c r="BQ980" s="92"/>
      <c r="BR980" s="92"/>
      <c r="BS980" s="92"/>
      <c r="BT980" s="92"/>
      <c r="BU980" s="92"/>
      <c r="BV980" s="92"/>
      <c r="BW980" s="92"/>
      <c r="BX980" s="92"/>
      <c r="BY980" s="92"/>
      <c r="BZ980" s="92"/>
      <c r="CA980" s="92"/>
      <c r="CB980" s="92"/>
    </row>
    <row r="981" spans="1:80" s="78" customFormat="1" ht="12.75" customHeight="1" x14ac:dyDescent="0.3">
      <c r="A981" s="72"/>
      <c r="B981" s="15"/>
      <c r="F981" s="93"/>
      <c r="J981" s="111"/>
      <c r="L981" s="100"/>
      <c r="N981" s="220"/>
      <c r="O981" s="100"/>
      <c r="P981" s="100"/>
      <c r="Q981" s="114"/>
      <c r="S981" s="15"/>
      <c r="T981" s="100"/>
      <c r="U981" s="15"/>
      <c r="V981" s="15"/>
      <c r="W981" s="15"/>
      <c r="X981" s="15"/>
      <c r="Y981" s="15"/>
      <c r="Z981" s="15"/>
      <c r="AA981" s="15"/>
      <c r="AB981" s="15"/>
      <c r="AC981" s="15"/>
      <c r="AD981" s="15"/>
      <c r="AE981" s="15"/>
      <c r="AF981" s="15"/>
      <c r="AG981" s="92"/>
      <c r="AH981" s="92"/>
      <c r="AI981" s="92"/>
      <c r="AJ981" s="92"/>
      <c r="AK981" s="92"/>
      <c r="AL981" s="92"/>
      <c r="AM981" s="92"/>
      <c r="AN981" s="92"/>
      <c r="AO981" s="92"/>
      <c r="AP981" s="92"/>
      <c r="AQ981" s="92"/>
      <c r="AR981" s="92"/>
      <c r="AS981" s="92"/>
      <c r="AT981" s="92"/>
      <c r="AU981" s="92"/>
      <c r="AV981" s="92"/>
      <c r="AW981" s="92"/>
      <c r="AX981" s="92"/>
      <c r="AY981" s="92"/>
      <c r="AZ981" s="92"/>
      <c r="BA981" s="92"/>
      <c r="BB981" s="92"/>
      <c r="BC981" s="92"/>
      <c r="BD981" s="92"/>
      <c r="BE981" s="92"/>
      <c r="BF981" s="92"/>
      <c r="BG981" s="92"/>
      <c r="BH981" s="92"/>
      <c r="BI981" s="92"/>
      <c r="BJ981" s="92"/>
      <c r="BK981" s="92"/>
      <c r="BL981" s="92"/>
      <c r="BM981" s="92"/>
      <c r="BN981" s="92"/>
      <c r="BO981" s="92"/>
      <c r="BP981" s="92"/>
      <c r="BQ981" s="92"/>
      <c r="BR981" s="92"/>
      <c r="BS981" s="92"/>
      <c r="BT981" s="92"/>
      <c r="BU981" s="92"/>
      <c r="BV981" s="92"/>
      <c r="BW981" s="92"/>
      <c r="BX981" s="92"/>
      <c r="BY981" s="92"/>
      <c r="BZ981" s="92"/>
      <c r="CA981" s="92"/>
      <c r="CB981" s="92"/>
    </row>
    <row r="982" spans="1:80" s="78" customFormat="1" ht="12.75" customHeight="1" x14ac:dyDescent="0.3">
      <c r="A982" s="72"/>
      <c r="B982" s="15"/>
      <c r="F982" s="93"/>
      <c r="J982" s="111"/>
      <c r="L982" s="100"/>
      <c r="N982" s="220"/>
      <c r="O982" s="100"/>
      <c r="P982" s="100"/>
      <c r="Q982" s="114"/>
      <c r="S982" s="15"/>
      <c r="T982" s="100"/>
      <c r="U982" s="15"/>
      <c r="V982" s="15"/>
      <c r="W982" s="15"/>
      <c r="X982" s="15"/>
      <c r="Y982" s="15"/>
      <c r="Z982" s="15"/>
      <c r="AA982" s="15"/>
      <c r="AB982" s="15"/>
      <c r="AC982" s="15"/>
      <c r="AD982" s="15"/>
      <c r="AE982" s="15"/>
      <c r="AF982" s="15"/>
      <c r="AG982" s="92"/>
      <c r="AH982" s="92"/>
      <c r="AI982" s="92"/>
      <c r="AJ982" s="92"/>
      <c r="AK982" s="92"/>
      <c r="AL982" s="92"/>
      <c r="AM982" s="92"/>
      <c r="AN982" s="92"/>
      <c r="AO982" s="92"/>
      <c r="AP982" s="92"/>
      <c r="AQ982" s="92"/>
      <c r="AR982" s="92"/>
      <c r="AS982" s="92"/>
      <c r="AT982" s="92"/>
      <c r="AU982" s="92"/>
      <c r="AV982" s="92"/>
      <c r="AW982" s="92"/>
      <c r="AX982" s="92"/>
      <c r="AY982" s="92"/>
      <c r="AZ982" s="92"/>
      <c r="BA982" s="92"/>
      <c r="BB982" s="92"/>
      <c r="BC982" s="92"/>
      <c r="BD982" s="92"/>
      <c r="BE982" s="92"/>
      <c r="BF982" s="92"/>
      <c r="BG982" s="92"/>
      <c r="BH982" s="92"/>
      <c r="BI982" s="92"/>
      <c r="BJ982" s="92"/>
      <c r="BK982" s="92"/>
      <c r="BL982" s="92"/>
      <c r="BM982" s="92"/>
      <c r="BN982" s="92"/>
      <c r="BO982" s="92"/>
      <c r="BP982" s="92"/>
      <c r="BQ982" s="92"/>
      <c r="BR982" s="92"/>
      <c r="BS982" s="92"/>
      <c r="BT982" s="92"/>
      <c r="BU982" s="92"/>
      <c r="BV982" s="92"/>
      <c r="BW982" s="92"/>
      <c r="BX982" s="92"/>
      <c r="BY982" s="92"/>
      <c r="BZ982" s="92"/>
      <c r="CA982" s="92"/>
      <c r="CB982" s="92"/>
    </row>
    <row r="983" spans="1:80" s="78" customFormat="1" ht="12.75" customHeight="1" x14ac:dyDescent="0.3">
      <c r="A983" s="72"/>
      <c r="B983" s="15"/>
      <c r="F983" s="93"/>
      <c r="J983" s="111"/>
      <c r="L983" s="100"/>
      <c r="N983" s="220"/>
      <c r="O983" s="100"/>
      <c r="P983" s="100"/>
      <c r="Q983" s="114"/>
      <c r="S983" s="15"/>
      <c r="T983" s="100"/>
      <c r="U983" s="15"/>
      <c r="V983" s="15"/>
      <c r="W983" s="15"/>
      <c r="X983" s="15"/>
      <c r="Y983" s="15"/>
      <c r="Z983" s="15"/>
      <c r="AA983" s="15"/>
      <c r="AB983" s="15"/>
      <c r="AC983" s="15"/>
      <c r="AD983" s="15"/>
      <c r="AE983" s="15"/>
      <c r="AF983" s="15"/>
      <c r="AG983" s="92"/>
      <c r="AH983" s="92"/>
      <c r="AI983" s="92"/>
      <c r="AJ983" s="92"/>
      <c r="AK983" s="92"/>
      <c r="AL983" s="92"/>
      <c r="AM983" s="92"/>
      <c r="AN983" s="92"/>
      <c r="AO983" s="92"/>
      <c r="AP983" s="92"/>
      <c r="AQ983" s="92"/>
      <c r="AR983" s="92"/>
      <c r="AS983" s="92"/>
      <c r="AT983" s="92"/>
      <c r="AU983" s="92"/>
      <c r="AV983" s="92"/>
      <c r="AW983" s="92"/>
      <c r="AX983" s="92"/>
      <c r="AY983" s="92"/>
      <c r="AZ983" s="92"/>
      <c r="BA983" s="92"/>
      <c r="BB983" s="92"/>
      <c r="BC983" s="92"/>
      <c r="BD983" s="92"/>
      <c r="BE983" s="92"/>
      <c r="BF983" s="92"/>
      <c r="BG983" s="92"/>
      <c r="BH983" s="92"/>
      <c r="BI983" s="92"/>
      <c r="BJ983" s="92"/>
      <c r="BK983" s="92"/>
      <c r="BL983" s="92"/>
      <c r="BM983" s="92"/>
      <c r="BN983" s="92"/>
      <c r="BO983" s="92"/>
      <c r="BP983" s="92"/>
      <c r="BQ983" s="92"/>
      <c r="BR983" s="92"/>
      <c r="BS983" s="92"/>
      <c r="BT983" s="92"/>
      <c r="BU983" s="92"/>
      <c r="BV983" s="92"/>
      <c r="BW983" s="92"/>
      <c r="BX983" s="92"/>
      <c r="BY983" s="92"/>
      <c r="BZ983" s="92"/>
      <c r="CA983" s="92"/>
      <c r="CB983" s="92"/>
    </row>
    <row r="984" spans="1:80" s="78" customFormat="1" ht="12.75" customHeight="1" x14ac:dyDescent="0.3">
      <c r="A984" s="72"/>
      <c r="B984" s="15"/>
      <c r="F984" s="93"/>
      <c r="J984" s="111"/>
      <c r="L984" s="100"/>
      <c r="N984" s="220"/>
      <c r="O984" s="100"/>
      <c r="P984" s="100"/>
      <c r="Q984" s="114"/>
      <c r="S984" s="15"/>
      <c r="T984" s="100"/>
      <c r="U984" s="15"/>
      <c r="V984" s="15"/>
      <c r="W984" s="15"/>
      <c r="X984" s="15"/>
      <c r="Y984" s="15"/>
      <c r="Z984" s="15"/>
      <c r="AA984" s="15"/>
      <c r="AB984" s="15"/>
      <c r="AC984" s="15"/>
      <c r="AD984" s="15"/>
      <c r="AE984" s="15"/>
      <c r="AF984" s="15"/>
      <c r="AG984" s="92"/>
      <c r="AH984" s="92"/>
      <c r="AI984" s="92"/>
      <c r="AJ984" s="92"/>
      <c r="AK984" s="92"/>
      <c r="AL984" s="92"/>
      <c r="AM984" s="92"/>
      <c r="AN984" s="92"/>
      <c r="AO984" s="92"/>
      <c r="AP984" s="92"/>
      <c r="AQ984" s="92"/>
      <c r="AR984" s="92"/>
      <c r="AS984" s="92"/>
      <c r="AT984" s="92"/>
      <c r="AU984" s="92"/>
      <c r="AV984" s="92"/>
      <c r="AW984" s="92"/>
      <c r="AX984" s="92"/>
      <c r="AY984" s="92"/>
      <c r="AZ984" s="92"/>
      <c r="BA984" s="92"/>
      <c r="BB984" s="92"/>
      <c r="BC984" s="92"/>
      <c r="BD984" s="92"/>
      <c r="BE984" s="92"/>
      <c r="BF984" s="92"/>
      <c r="BG984" s="92"/>
      <c r="BH984" s="92"/>
      <c r="BI984" s="92"/>
      <c r="BJ984" s="92"/>
      <c r="BK984" s="92"/>
      <c r="BL984" s="92"/>
      <c r="BM984" s="92"/>
      <c r="BN984" s="92"/>
      <c r="BO984" s="92"/>
      <c r="BP984" s="92"/>
      <c r="BQ984" s="92"/>
      <c r="BR984" s="92"/>
      <c r="BS984" s="92"/>
      <c r="BT984" s="92"/>
      <c r="BU984" s="92"/>
      <c r="BV984" s="92"/>
      <c r="BW984" s="92"/>
      <c r="BX984" s="92"/>
      <c r="BY984" s="92"/>
      <c r="BZ984" s="92"/>
      <c r="CA984" s="92"/>
      <c r="CB984" s="92"/>
    </row>
    <row r="985" spans="1:80" s="78" customFormat="1" ht="12.75" customHeight="1" x14ac:dyDescent="0.3">
      <c r="A985" s="72"/>
      <c r="B985" s="15"/>
      <c r="F985" s="93"/>
      <c r="J985" s="111"/>
      <c r="L985" s="100"/>
      <c r="N985" s="220"/>
      <c r="O985" s="100"/>
      <c r="P985" s="100"/>
      <c r="Q985" s="114"/>
      <c r="S985" s="15"/>
      <c r="T985" s="100"/>
      <c r="U985" s="15"/>
      <c r="V985" s="15"/>
      <c r="W985" s="15"/>
      <c r="X985" s="15"/>
      <c r="Y985" s="15"/>
      <c r="Z985" s="15"/>
      <c r="AA985" s="15"/>
      <c r="AB985" s="15"/>
      <c r="AC985" s="15"/>
      <c r="AD985" s="15"/>
      <c r="AE985" s="15"/>
      <c r="AF985" s="15"/>
      <c r="AG985" s="92"/>
      <c r="AH985" s="92"/>
      <c r="AI985" s="92"/>
      <c r="AJ985" s="92"/>
      <c r="AK985" s="92"/>
      <c r="AL985" s="92"/>
      <c r="AM985" s="92"/>
      <c r="AN985" s="92"/>
      <c r="AO985" s="92"/>
      <c r="AP985" s="92"/>
      <c r="AQ985" s="92"/>
      <c r="AR985" s="92"/>
      <c r="AS985" s="92"/>
      <c r="AT985" s="92"/>
      <c r="AU985" s="92"/>
      <c r="AV985" s="92"/>
      <c r="AW985" s="92"/>
      <c r="AX985" s="92"/>
      <c r="AY985" s="92"/>
      <c r="AZ985" s="92"/>
      <c r="BA985" s="92"/>
      <c r="BB985" s="92"/>
      <c r="BC985" s="92"/>
      <c r="BD985" s="92"/>
      <c r="BE985" s="92"/>
      <c r="BF985" s="92"/>
      <c r="BG985" s="92"/>
      <c r="BH985" s="92"/>
      <c r="BI985" s="92"/>
      <c r="BJ985" s="92"/>
      <c r="BK985" s="92"/>
      <c r="BL985" s="92"/>
      <c r="BM985" s="92"/>
      <c r="BN985" s="92"/>
      <c r="BO985" s="92"/>
      <c r="BP985" s="92"/>
      <c r="BQ985" s="92"/>
      <c r="BR985" s="92"/>
      <c r="BS985" s="92"/>
      <c r="BT985" s="92"/>
      <c r="BU985" s="92"/>
      <c r="BV985" s="92"/>
      <c r="BW985" s="92"/>
      <c r="BX985" s="92"/>
      <c r="BY985" s="92"/>
      <c r="BZ985" s="92"/>
      <c r="CA985" s="92"/>
      <c r="CB985" s="92"/>
    </row>
    <row r="986" spans="1:80" s="78" customFormat="1" ht="12.75" customHeight="1" x14ac:dyDescent="0.3">
      <c r="A986" s="72"/>
      <c r="B986" s="15"/>
      <c r="F986" s="93"/>
      <c r="J986" s="111"/>
      <c r="L986" s="100"/>
      <c r="N986" s="220"/>
      <c r="O986" s="100"/>
      <c r="P986" s="100"/>
      <c r="Q986" s="114"/>
      <c r="S986" s="15"/>
      <c r="T986" s="100"/>
      <c r="U986" s="15"/>
      <c r="V986" s="15"/>
      <c r="W986" s="15"/>
      <c r="X986" s="15"/>
      <c r="Y986" s="15"/>
      <c r="Z986" s="15"/>
      <c r="AA986" s="15"/>
      <c r="AB986" s="15"/>
      <c r="AC986" s="15"/>
      <c r="AD986" s="15"/>
      <c r="AE986" s="15"/>
      <c r="AF986" s="15"/>
      <c r="AG986" s="92"/>
      <c r="AH986" s="92"/>
      <c r="AI986" s="92"/>
      <c r="AJ986" s="92"/>
      <c r="AK986" s="92"/>
      <c r="AL986" s="92"/>
      <c r="AM986" s="92"/>
      <c r="AN986" s="92"/>
      <c r="AO986" s="92"/>
      <c r="AP986" s="92"/>
      <c r="AQ986" s="92"/>
      <c r="AR986" s="92"/>
      <c r="AS986" s="92"/>
      <c r="AT986" s="92"/>
      <c r="AU986" s="92"/>
      <c r="AV986" s="92"/>
      <c r="AW986" s="92"/>
      <c r="AX986" s="92"/>
      <c r="AY986" s="92"/>
      <c r="AZ986" s="92"/>
      <c r="BA986" s="92"/>
      <c r="BB986" s="92"/>
      <c r="BC986" s="92"/>
      <c r="BD986" s="92"/>
      <c r="BE986" s="92"/>
      <c r="BF986" s="92"/>
      <c r="BG986" s="92"/>
      <c r="BH986" s="92"/>
      <c r="BI986" s="92"/>
      <c r="BJ986" s="92"/>
      <c r="BK986" s="92"/>
      <c r="BL986" s="92"/>
      <c r="BM986" s="92"/>
      <c r="BN986" s="92"/>
      <c r="BO986" s="92"/>
      <c r="BP986" s="92"/>
      <c r="BQ986" s="92"/>
      <c r="BR986" s="92"/>
      <c r="BS986" s="92"/>
      <c r="BT986" s="92"/>
      <c r="BU986" s="92"/>
      <c r="BV986" s="92"/>
      <c r="BW986" s="92"/>
      <c r="BX986" s="92"/>
      <c r="BY986" s="92"/>
      <c r="BZ986" s="92"/>
      <c r="CA986" s="92"/>
      <c r="CB986" s="92"/>
    </row>
    <row r="987" spans="1:80" s="78" customFormat="1" ht="12.75" customHeight="1" x14ac:dyDescent="0.3">
      <c r="A987" s="72"/>
      <c r="B987" s="15"/>
      <c r="F987" s="93"/>
      <c r="J987" s="111"/>
      <c r="L987" s="100"/>
      <c r="N987" s="220"/>
      <c r="O987" s="100"/>
      <c r="P987" s="100"/>
      <c r="Q987" s="114"/>
      <c r="S987" s="15"/>
      <c r="T987" s="100"/>
      <c r="U987" s="15"/>
      <c r="V987" s="15"/>
      <c r="W987" s="15"/>
      <c r="X987" s="15"/>
      <c r="Y987" s="15"/>
      <c r="Z987" s="15"/>
      <c r="AA987" s="15"/>
      <c r="AB987" s="15"/>
      <c r="AC987" s="15"/>
      <c r="AD987" s="15"/>
      <c r="AE987" s="15"/>
      <c r="AF987" s="15"/>
      <c r="AG987" s="92"/>
      <c r="AH987" s="92"/>
      <c r="AI987" s="92"/>
      <c r="AJ987" s="92"/>
      <c r="AK987" s="92"/>
      <c r="AL987" s="92"/>
      <c r="AM987" s="92"/>
      <c r="AN987" s="92"/>
      <c r="AO987" s="92"/>
      <c r="AP987" s="92"/>
      <c r="AQ987" s="92"/>
      <c r="AR987" s="92"/>
      <c r="AS987" s="92"/>
      <c r="AT987" s="92"/>
      <c r="AU987" s="92"/>
      <c r="AV987" s="92"/>
      <c r="AW987" s="92"/>
      <c r="AX987" s="92"/>
      <c r="AY987" s="92"/>
      <c r="AZ987" s="92"/>
      <c r="BA987" s="92"/>
      <c r="BB987" s="92"/>
      <c r="BC987" s="92"/>
      <c r="BD987" s="92"/>
      <c r="BE987" s="92"/>
      <c r="BF987" s="92"/>
      <c r="BG987" s="92"/>
      <c r="BH987" s="92"/>
      <c r="BI987" s="92"/>
      <c r="BJ987" s="92"/>
      <c r="BK987" s="92"/>
      <c r="BL987" s="92"/>
      <c r="BM987" s="92"/>
      <c r="BN987" s="92"/>
      <c r="BO987" s="92"/>
      <c r="BP987" s="92"/>
      <c r="BQ987" s="92"/>
      <c r="BR987" s="92"/>
      <c r="BS987" s="92"/>
      <c r="BT987" s="92"/>
      <c r="BU987" s="92"/>
      <c r="BV987" s="92"/>
      <c r="BW987" s="92"/>
      <c r="BX987" s="92"/>
      <c r="BY987" s="92"/>
      <c r="BZ987" s="92"/>
      <c r="CA987" s="92"/>
      <c r="CB987" s="92"/>
    </row>
    <row r="988" spans="1:80" s="78" customFormat="1" ht="12.75" customHeight="1" x14ac:dyDescent="0.3">
      <c r="A988" s="72"/>
      <c r="B988" s="15"/>
      <c r="F988" s="93"/>
      <c r="J988" s="111"/>
      <c r="L988" s="100"/>
      <c r="N988" s="220"/>
      <c r="O988" s="100"/>
      <c r="P988" s="100"/>
      <c r="Q988" s="114"/>
      <c r="S988" s="15"/>
      <c r="T988" s="100"/>
      <c r="U988" s="15"/>
      <c r="V988" s="15"/>
      <c r="W988" s="15"/>
      <c r="X988" s="15"/>
      <c r="Y988" s="15"/>
      <c r="Z988" s="15"/>
      <c r="AA988" s="15"/>
      <c r="AB988" s="15"/>
      <c r="AC988" s="15"/>
      <c r="AD988" s="15"/>
      <c r="AE988" s="15"/>
      <c r="AF988" s="15"/>
      <c r="AG988" s="92"/>
      <c r="AH988" s="92"/>
      <c r="AI988" s="92"/>
      <c r="AJ988" s="92"/>
      <c r="AK988" s="92"/>
      <c r="AL988" s="92"/>
      <c r="AM988" s="92"/>
      <c r="AN988" s="92"/>
      <c r="AO988" s="92"/>
      <c r="AP988" s="92"/>
      <c r="AQ988" s="92"/>
      <c r="AR988" s="92"/>
      <c r="AS988" s="92"/>
      <c r="AT988" s="92"/>
      <c r="AU988" s="92"/>
      <c r="AV988" s="92"/>
      <c r="AW988" s="92"/>
      <c r="AX988" s="92"/>
      <c r="AY988" s="92"/>
      <c r="AZ988" s="92"/>
      <c r="BA988" s="92"/>
      <c r="BB988" s="92"/>
      <c r="BC988" s="92"/>
      <c r="BD988" s="92"/>
      <c r="BE988" s="92"/>
      <c r="BF988" s="92"/>
      <c r="BG988" s="92"/>
      <c r="BH988" s="92"/>
      <c r="BI988" s="92"/>
      <c r="BJ988" s="92"/>
      <c r="BK988" s="92"/>
      <c r="BL988" s="92"/>
      <c r="BM988" s="92"/>
      <c r="BN988" s="92"/>
      <c r="BO988" s="92"/>
      <c r="BP988" s="92"/>
      <c r="BQ988" s="92"/>
      <c r="BR988" s="92"/>
      <c r="BS988" s="92"/>
      <c r="BT988" s="92"/>
      <c r="BU988" s="92"/>
      <c r="BV988" s="92"/>
      <c r="BW988" s="92"/>
      <c r="BX988" s="92"/>
      <c r="BY988" s="92"/>
      <c r="BZ988" s="92"/>
      <c r="CA988" s="92"/>
      <c r="CB988" s="92"/>
    </row>
    <row r="989" spans="1:80" s="78" customFormat="1" ht="12.75" customHeight="1" x14ac:dyDescent="0.3">
      <c r="A989" s="72"/>
      <c r="B989" s="15"/>
      <c r="F989" s="93"/>
      <c r="J989" s="111"/>
      <c r="L989" s="100"/>
      <c r="N989" s="220"/>
      <c r="O989" s="100"/>
      <c r="P989" s="100"/>
      <c r="Q989" s="114"/>
      <c r="S989" s="15"/>
      <c r="T989" s="100"/>
      <c r="U989" s="15"/>
      <c r="V989" s="15"/>
      <c r="W989" s="15"/>
      <c r="X989" s="15"/>
      <c r="Y989" s="15"/>
      <c r="Z989" s="15"/>
      <c r="AA989" s="15"/>
      <c r="AB989" s="15"/>
      <c r="AC989" s="15"/>
      <c r="AD989" s="15"/>
      <c r="AE989" s="15"/>
      <c r="AF989" s="15"/>
      <c r="AG989" s="92"/>
      <c r="AH989" s="92"/>
      <c r="AI989" s="92"/>
      <c r="AJ989" s="92"/>
      <c r="AK989" s="92"/>
      <c r="AL989" s="92"/>
      <c r="AM989" s="92"/>
      <c r="AN989" s="92"/>
      <c r="AO989" s="92"/>
      <c r="AP989" s="92"/>
      <c r="AQ989" s="92"/>
      <c r="AR989" s="92"/>
      <c r="AS989" s="92"/>
      <c r="AT989" s="92"/>
      <c r="AU989" s="92"/>
      <c r="AV989" s="92"/>
      <c r="AW989" s="92"/>
      <c r="AX989" s="92"/>
      <c r="AY989" s="92"/>
      <c r="AZ989" s="92"/>
      <c r="BA989" s="92"/>
      <c r="BB989" s="92"/>
      <c r="BC989" s="92"/>
      <c r="BD989" s="92"/>
      <c r="BE989" s="92"/>
      <c r="BF989" s="92"/>
      <c r="BG989" s="92"/>
      <c r="BH989" s="92"/>
      <c r="BI989" s="92"/>
      <c r="BJ989" s="92"/>
      <c r="BK989" s="92"/>
      <c r="BL989" s="92"/>
      <c r="BM989" s="92"/>
      <c r="BN989" s="92"/>
      <c r="BO989" s="92"/>
      <c r="BP989" s="92"/>
      <c r="BQ989" s="92"/>
      <c r="BR989" s="92"/>
      <c r="BS989" s="92"/>
      <c r="BT989" s="92"/>
      <c r="BU989" s="92"/>
      <c r="BV989" s="92"/>
      <c r="BW989" s="92"/>
      <c r="BX989" s="92"/>
      <c r="BY989" s="92"/>
      <c r="BZ989" s="92"/>
      <c r="CA989" s="92"/>
      <c r="CB989" s="92"/>
    </row>
    <row r="990" spans="1:80" s="78" customFormat="1" ht="12.75" customHeight="1" x14ac:dyDescent="0.3">
      <c r="A990" s="72"/>
      <c r="B990" s="15"/>
      <c r="F990" s="93"/>
      <c r="J990" s="111"/>
      <c r="L990" s="100"/>
      <c r="N990" s="220"/>
      <c r="O990" s="100"/>
      <c r="P990" s="100"/>
      <c r="Q990" s="114"/>
      <c r="S990" s="15"/>
      <c r="T990" s="100"/>
      <c r="U990" s="15"/>
      <c r="V990" s="15"/>
      <c r="W990" s="15"/>
      <c r="X990" s="15"/>
      <c r="Y990" s="15"/>
      <c r="Z990" s="15"/>
      <c r="AA990" s="15"/>
      <c r="AB990" s="15"/>
      <c r="AC990" s="15"/>
      <c r="AD990" s="15"/>
      <c r="AE990" s="15"/>
      <c r="AF990" s="15"/>
      <c r="AG990" s="92"/>
      <c r="AH990" s="92"/>
      <c r="AI990" s="92"/>
      <c r="AJ990" s="92"/>
      <c r="AK990" s="92"/>
      <c r="AL990" s="92"/>
      <c r="AM990" s="92"/>
      <c r="AN990" s="92"/>
      <c r="AO990" s="92"/>
      <c r="AP990" s="92"/>
      <c r="AQ990" s="92"/>
      <c r="AR990" s="92"/>
      <c r="AS990" s="92"/>
      <c r="AT990" s="92"/>
      <c r="AU990" s="92"/>
      <c r="AV990" s="92"/>
      <c r="AW990" s="92"/>
      <c r="AX990" s="92"/>
      <c r="AY990" s="92"/>
      <c r="AZ990" s="92"/>
      <c r="BA990" s="92"/>
      <c r="BB990" s="92"/>
      <c r="BC990" s="92"/>
      <c r="BD990" s="92"/>
      <c r="BE990" s="92"/>
      <c r="BF990" s="92"/>
      <c r="BG990" s="92"/>
      <c r="BH990" s="92"/>
      <c r="BI990" s="92"/>
      <c r="BJ990" s="92"/>
      <c r="BK990" s="92"/>
      <c r="BL990" s="92"/>
      <c r="BM990" s="92"/>
      <c r="BN990" s="92"/>
      <c r="BO990" s="92"/>
      <c r="BP990" s="92"/>
      <c r="BQ990" s="92"/>
      <c r="BR990" s="92"/>
      <c r="BS990" s="92"/>
      <c r="BT990" s="92"/>
      <c r="BU990" s="92"/>
      <c r="BV990" s="92"/>
      <c r="BW990" s="92"/>
      <c r="BX990" s="92"/>
      <c r="BY990" s="92"/>
      <c r="BZ990" s="92"/>
      <c r="CA990" s="92"/>
      <c r="CB990" s="92"/>
    </row>
    <row r="991" spans="1:80" s="78" customFormat="1" ht="12.75" customHeight="1" x14ac:dyDescent="0.3">
      <c r="A991" s="72"/>
      <c r="B991" s="15"/>
      <c r="F991" s="93"/>
      <c r="J991" s="111"/>
      <c r="L991" s="100"/>
      <c r="N991" s="220"/>
      <c r="O991" s="100"/>
      <c r="P991" s="100"/>
      <c r="Q991" s="114"/>
      <c r="S991" s="15"/>
      <c r="T991" s="100"/>
      <c r="U991" s="15"/>
      <c r="V991" s="15"/>
      <c r="W991" s="15"/>
      <c r="X991" s="15"/>
      <c r="Y991" s="15"/>
      <c r="Z991" s="15"/>
      <c r="AA991" s="15"/>
      <c r="AB991" s="15"/>
      <c r="AC991" s="15"/>
      <c r="AD991" s="15"/>
      <c r="AE991" s="15"/>
      <c r="AF991" s="15"/>
      <c r="AG991" s="92"/>
      <c r="AH991" s="92"/>
      <c r="AI991" s="92"/>
      <c r="AJ991" s="92"/>
      <c r="AK991" s="92"/>
      <c r="AL991" s="92"/>
      <c r="AM991" s="92"/>
      <c r="AN991" s="92"/>
      <c r="AO991" s="92"/>
      <c r="AP991" s="92"/>
      <c r="AQ991" s="92"/>
      <c r="AR991" s="92"/>
      <c r="AS991" s="92"/>
      <c r="AT991" s="92"/>
      <c r="AU991" s="92"/>
      <c r="AV991" s="92"/>
      <c r="AW991" s="92"/>
      <c r="AX991" s="92"/>
      <c r="AY991" s="92"/>
      <c r="AZ991" s="92"/>
      <c r="BA991" s="92"/>
      <c r="BB991" s="92"/>
      <c r="BC991" s="92"/>
      <c r="BD991" s="92"/>
      <c r="BE991" s="92"/>
      <c r="BF991" s="92"/>
      <c r="BG991" s="92"/>
      <c r="BH991" s="92"/>
      <c r="BI991" s="92"/>
      <c r="BJ991" s="92"/>
      <c r="BK991" s="92"/>
      <c r="BL991" s="92"/>
      <c r="BM991" s="92"/>
      <c r="BN991" s="92"/>
      <c r="BO991" s="92"/>
      <c r="BP991" s="92"/>
      <c r="BQ991" s="92"/>
      <c r="BR991" s="92"/>
      <c r="BS991" s="92"/>
      <c r="BT991" s="92"/>
      <c r="BU991" s="92"/>
      <c r="BV991" s="92"/>
      <c r="BW991" s="92"/>
      <c r="BX991" s="92"/>
      <c r="BY991" s="92"/>
      <c r="BZ991" s="92"/>
      <c r="CA991" s="92"/>
      <c r="CB991" s="92"/>
    </row>
    <row r="992" spans="1:80" s="78" customFormat="1" ht="12.75" customHeight="1" x14ac:dyDescent="0.3">
      <c r="A992" s="72"/>
      <c r="B992" s="15"/>
      <c r="F992" s="93"/>
      <c r="J992" s="111"/>
      <c r="L992" s="100"/>
      <c r="N992" s="220"/>
      <c r="O992" s="100"/>
      <c r="P992" s="100"/>
      <c r="Q992" s="114"/>
      <c r="S992" s="15"/>
      <c r="T992" s="100"/>
      <c r="U992" s="15"/>
      <c r="V992" s="15"/>
      <c r="W992" s="15"/>
      <c r="X992" s="15"/>
      <c r="Y992" s="15"/>
      <c r="Z992" s="15"/>
      <c r="AA992" s="15"/>
      <c r="AB992" s="15"/>
      <c r="AC992" s="15"/>
      <c r="AD992" s="15"/>
      <c r="AE992" s="15"/>
      <c r="AF992" s="15"/>
      <c r="AG992" s="92"/>
      <c r="AH992" s="92"/>
      <c r="AI992" s="92"/>
      <c r="AJ992" s="92"/>
      <c r="AK992" s="92"/>
      <c r="AL992" s="92"/>
      <c r="AM992" s="92"/>
      <c r="AN992" s="92"/>
      <c r="AO992" s="92"/>
      <c r="AP992" s="92"/>
      <c r="AQ992" s="92"/>
      <c r="AR992" s="92"/>
      <c r="AS992" s="92"/>
      <c r="AT992" s="92"/>
      <c r="AU992" s="92"/>
      <c r="AV992" s="92"/>
      <c r="AW992" s="92"/>
      <c r="AX992" s="92"/>
      <c r="AY992" s="92"/>
      <c r="AZ992" s="92"/>
      <c r="BA992" s="92"/>
      <c r="BB992" s="92"/>
      <c r="BC992" s="92"/>
      <c r="BD992" s="92"/>
      <c r="BE992" s="92"/>
      <c r="BF992" s="92"/>
      <c r="BG992" s="92"/>
      <c r="BH992" s="92"/>
      <c r="BI992" s="92"/>
      <c r="BJ992" s="92"/>
      <c r="BK992" s="92"/>
      <c r="BL992" s="92"/>
      <c r="BM992" s="92"/>
      <c r="BN992" s="92"/>
      <c r="BO992" s="92"/>
      <c r="BP992" s="92"/>
      <c r="BQ992" s="92"/>
      <c r="BR992" s="92"/>
      <c r="BS992" s="92"/>
      <c r="BT992" s="92"/>
      <c r="BU992" s="92"/>
      <c r="BV992" s="92"/>
      <c r="BW992" s="92"/>
      <c r="BX992" s="92"/>
      <c r="BY992" s="92"/>
      <c r="BZ992" s="92"/>
      <c r="CA992" s="92"/>
      <c r="CB992" s="92"/>
    </row>
    <row r="993" spans="1:80" s="78" customFormat="1" ht="12.75" customHeight="1" x14ac:dyDescent="0.3">
      <c r="A993" s="72"/>
      <c r="B993" s="15"/>
      <c r="F993" s="93"/>
      <c r="J993" s="111"/>
      <c r="L993" s="100"/>
      <c r="N993" s="220"/>
      <c r="O993" s="100"/>
      <c r="P993" s="100"/>
      <c r="Q993" s="114"/>
      <c r="S993" s="15"/>
      <c r="T993" s="100"/>
      <c r="U993" s="15"/>
      <c r="V993" s="15"/>
      <c r="W993" s="15"/>
      <c r="X993" s="15"/>
      <c r="Y993" s="15"/>
      <c r="Z993" s="15"/>
      <c r="AA993" s="15"/>
      <c r="AB993" s="15"/>
      <c r="AC993" s="15"/>
      <c r="AD993" s="15"/>
      <c r="AE993" s="15"/>
      <c r="AF993" s="15"/>
      <c r="AG993" s="92"/>
      <c r="AH993" s="92"/>
      <c r="AI993" s="92"/>
      <c r="AJ993" s="92"/>
      <c r="AK993" s="92"/>
      <c r="AL993" s="92"/>
      <c r="AM993" s="92"/>
      <c r="AN993" s="92"/>
      <c r="AO993" s="92"/>
      <c r="AP993" s="92"/>
      <c r="AQ993" s="92"/>
      <c r="AR993" s="92"/>
      <c r="AS993" s="92"/>
      <c r="AT993" s="92"/>
      <c r="AU993" s="92"/>
      <c r="AV993" s="92"/>
      <c r="AW993" s="92"/>
      <c r="AX993" s="92"/>
      <c r="AY993" s="92"/>
      <c r="AZ993" s="92"/>
      <c r="BA993" s="92"/>
      <c r="BB993" s="92"/>
      <c r="BC993" s="92"/>
      <c r="BD993" s="92"/>
      <c r="BE993" s="92"/>
      <c r="BF993" s="92"/>
      <c r="BG993" s="92"/>
      <c r="BH993" s="92"/>
      <c r="BI993" s="92"/>
      <c r="BJ993" s="92"/>
      <c r="BK993" s="92"/>
      <c r="BL993" s="92"/>
      <c r="BM993" s="92"/>
      <c r="BN993" s="92"/>
      <c r="BO993" s="92"/>
      <c r="BP993" s="92"/>
      <c r="BQ993" s="92"/>
      <c r="BR993" s="92"/>
      <c r="BS993" s="92"/>
      <c r="BT993" s="92"/>
      <c r="BU993" s="92"/>
      <c r="BV993" s="92"/>
      <c r="BW993" s="92"/>
      <c r="BX993" s="92"/>
      <c r="BY993" s="92"/>
      <c r="BZ993" s="92"/>
      <c r="CA993" s="92"/>
      <c r="CB993" s="92"/>
    </row>
    <row r="994" spans="1:80" s="78" customFormat="1" ht="12.75" customHeight="1" x14ac:dyDescent="0.3">
      <c r="A994" s="72"/>
      <c r="B994" s="15"/>
      <c r="F994" s="93"/>
      <c r="J994" s="111"/>
      <c r="L994" s="100"/>
      <c r="N994" s="220"/>
      <c r="O994" s="100"/>
      <c r="P994" s="100"/>
      <c r="Q994" s="114"/>
      <c r="S994" s="15"/>
      <c r="T994" s="100"/>
      <c r="U994" s="15"/>
      <c r="V994" s="15"/>
      <c r="W994" s="15"/>
      <c r="X994" s="15"/>
      <c r="Y994" s="15"/>
      <c r="Z994" s="15"/>
      <c r="AA994" s="15"/>
      <c r="AB994" s="15"/>
      <c r="AC994" s="15"/>
      <c r="AD994" s="15"/>
      <c r="AE994" s="15"/>
      <c r="AF994" s="15"/>
      <c r="AG994" s="92"/>
      <c r="AH994" s="92"/>
      <c r="AI994" s="92"/>
      <c r="AJ994" s="92"/>
      <c r="AK994" s="92"/>
      <c r="AL994" s="92"/>
      <c r="AM994" s="92"/>
      <c r="AN994" s="92"/>
      <c r="AO994" s="92"/>
      <c r="AP994" s="92"/>
      <c r="AQ994" s="92"/>
      <c r="AR994" s="92"/>
      <c r="AS994" s="92"/>
      <c r="AT994" s="92"/>
      <c r="AU994" s="92"/>
      <c r="AV994" s="92"/>
      <c r="AW994" s="92"/>
      <c r="AX994" s="92"/>
      <c r="AY994" s="92"/>
      <c r="AZ994" s="92"/>
      <c r="BA994" s="92"/>
      <c r="BB994" s="92"/>
      <c r="BC994" s="92"/>
      <c r="BD994" s="92"/>
      <c r="BE994" s="92"/>
      <c r="BF994" s="92"/>
      <c r="BG994" s="92"/>
      <c r="BH994" s="92"/>
      <c r="BI994" s="92"/>
      <c r="BJ994" s="92"/>
      <c r="BK994" s="92"/>
      <c r="BL994" s="92"/>
      <c r="BM994" s="92"/>
      <c r="BN994" s="92"/>
      <c r="BO994" s="92"/>
      <c r="BP994" s="92"/>
      <c r="BQ994" s="92"/>
      <c r="BR994" s="92"/>
      <c r="BS994" s="92"/>
      <c r="BT994" s="92"/>
      <c r="BU994" s="92"/>
      <c r="BV994" s="92"/>
      <c r="BW994" s="92"/>
      <c r="BX994" s="92"/>
      <c r="BY994" s="92"/>
      <c r="BZ994" s="92"/>
      <c r="CA994" s="92"/>
      <c r="CB994" s="92"/>
    </row>
    <row r="995" spans="1:80" s="78" customFormat="1" ht="12.75" customHeight="1" x14ac:dyDescent="0.3">
      <c r="A995" s="72"/>
      <c r="B995" s="15"/>
      <c r="F995" s="93"/>
      <c r="J995" s="111"/>
      <c r="L995" s="100"/>
      <c r="N995" s="220"/>
      <c r="O995" s="100"/>
      <c r="P995" s="100"/>
      <c r="Q995" s="114"/>
      <c r="S995" s="15"/>
      <c r="T995" s="100"/>
      <c r="U995" s="15"/>
      <c r="V995" s="15"/>
      <c r="W995" s="15"/>
      <c r="X995" s="15"/>
      <c r="Y995" s="15"/>
      <c r="Z995" s="15"/>
      <c r="AA995" s="15"/>
      <c r="AB995" s="15"/>
      <c r="AC995" s="15"/>
      <c r="AD995" s="15"/>
      <c r="AE995" s="15"/>
      <c r="AF995" s="15"/>
      <c r="AG995" s="92"/>
      <c r="AH995" s="92"/>
      <c r="AI995" s="92"/>
      <c r="AJ995" s="92"/>
      <c r="AK995" s="92"/>
      <c r="AL995" s="92"/>
      <c r="AM995" s="92"/>
      <c r="AN995" s="92"/>
      <c r="AO995" s="92"/>
      <c r="AP995" s="92"/>
      <c r="AQ995" s="92"/>
      <c r="AR995" s="92"/>
      <c r="AS995" s="92"/>
      <c r="AT995" s="92"/>
      <c r="AU995" s="92"/>
      <c r="AV995" s="92"/>
      <c r="AW995" s="92"/>
      <c r="AX995" s="92"/>
      <c r="AY995" s="92"/>
      <c r="AZ995" s="92"/>
      <c r="BA995" s="92"/>
      <c r="BB995" s="92"/>
      <c r="BC995" s="92"/>
      <c r="BD995" s="92"/>
      <c r="BE995" s="92"/>
      <c r="BF995" s="92"/>
      <c r="BG995" s="92"/>
      <c r="BH995" s="92"/>
      <c r="BI995" s="92"/>
      <c r="BJ995" s="92"/>
      <c r="BK995" s="92"/>
      <c r="BL995" s="92"/>
      <c r="BM995" s="92"/>
      <c r="BN995" s="92"/>
      <c r="BO995" s="92"/>
      <c r="BP995" s="92"/>
      <c r="BQ995" s="92"/>
      <c r="BR995" s="92"/>
      <c r="BS995" s="92"/>
      <c r="BT995" s="92"/>
      <c r="BU995" s="92"/>
      <c r="BV995" s="92"/>
      <c r="BW995" s="92"/>
      <c r="BX995" s="92"/>
      <c r="BY995" s="92"/>
      <c r="BZ995" s="92"/>
      <c r="CA995" s="92"/>
      <c r="CB995" s="92"/>
    </row>
    <row r="996" spans="1:80" s="78" customFormat="1" ht="12.75" customHeight="1" x14ac:dyDescent="0.3">
      <c r="A996" s="72"/>
      <c r="B996" s="15"/>
      <c r="F996" s="93"/>
      <c r="J996" s="111"/>
      <c r="L996" s="100"/>
      <c r="N996" s="220"/>
      <c r="O996" s="100"/>
      <c r="P996" s="100"/>
      <c r="Q996" s="114"/>
      <c r="S996" s="15"/>
      <c r="T996" s="100"/>
      <c r="U996" s="15"/>
      <c r="V996" s="15"/>
      <c r="W996" s="15"/>
      <c r="X996" s="15"/>
      <c r="Y996" s="15"/>
      <c r="Z996" s="15"/>
      <c r="AA996" s="15"/>
      <c r="AB996" s="15"/>
      <c r="AC996" s="15"/>
      <c r="AD996" s="15"/>
      <c r="AE996" s="15"/>
      <c r="AF996" s="15"/>
      <c r="AG996" s="92"/>
      <c r="AH996" s="92"/>
      <c r="AI996" s="92"/>
      <c r="AJ996" s="92"/>
      <c r="AK996" s="92"/>
      <c r="AL996" s="92"/>
      <c r="AM996" s="92"/>
      <c r="AN996" s="92"/>
      <c r="AO996" s="92"/>
      <c r="AP996" s="92"/>
      <c r="AQ996" s="92"/>
      <c r="AR996" s="92"/>
      <c r="AS996" s="92"/>
      <c r="AT996" s="92"/>
      <c r="AU996" s="92"/>
      <c r="AV996" s="92"/>
      <c r="AW996" s="92"/>
      <c r="AX996" s="92"/>
      <c r="AY996" s="92"/>
      <c r="AZ996" s="92"/>
      <c r="BA996" s="92"/>
      <c r="BB996" s="92"/>
      <c r="BC996" s="92"/>
      <c r="BD996" s="92"/>
      <c r="BE996" s="92"/>
      <c r="BF996" s="92"/>
      <c r="BG996" s="92"/>
      <c r="BH996" s="92"/>
      <c r="BI996" s="92"/>
      <c r="BJ996" s="92"/>
      <c r="BK996" s="92"/>
      <c r="BL996" s="92"/>
      <c r="BM996" s="92"/>
      <c r="BN996" s="92"/>
      <c r="BO996" s="92"/>
      <c r="BP996" s="92"/>
      <c r="BQ996" s="92"/>
      <c r="BR996" s="92"/>
      <c r="BS996" s="92"/>
      <c r="BT996" s="92"/>
      <c r="BU996" s="92"/>
      <c r="BV996" s="92"/>
      <c r="BW996" s="92"/>
      <c r="BX996" s="92"/>
      <c r="BY996" s="92"/>
      <c r="BZ996" s="92"/>
      <c r="CA996" s="92"/>
      <c r="CB996" s="92"/>
    </row>
    <row r="997" spans="1:80" s="78" customFormat="1" ht="12.75" customHeight="1" x14ac:dyDescent="0.3">
      <c r="A997" s="72"/>
      <c r="B997" s="15"/>
      <c r="F997" s="93"/>
      <c r="J997" s="111"/>
      <c r="L997" s="100"/>
      <c r="N997" s="220"/>
      <c r="O997" s="100"/>
      <c r="P997" s="100"/>
      <c r="Q997" s="114"/>
      <c r="S997" s="15"/>
      <c r="T997" s="100"/>
      <c r="U997" s="15"/>
      <c r="V997" s="15"/>
      <c r="W997" s="15"/>
      <c r="X997" s="15"/>
      <c r="Y997" s="15"/>
      <c r="Z997" s="15"/>
      <c r="AA997" s="15"/>
      <c r="AB997" s="15"/>
      <c r="AC997" s="15"/>
      <c r="AD997" s="15"/>
      <c r="AE997" s="15"/>
      <c r="AF997" s="15"/>
      <c r="AG997" s="92"/>
      <c r="AH997" s="92"/>
      <c r="AI997" s="92"/>
      <c r="AJ997" s="92"/>
      <c r="AK997" s="92"/>
      <c r="AL997" s="92"/>
      <c r="AM997" s="92"/>
      <c r="AN997" s="92"/>
      <c r="AO997" s="92"/>
      <c r="AP997" s="92"/>
      <c r="AQ997" s="92"/>
      <c r="AR997" s="92"/>
      <c r="AS997" s="92"/>
      <c r="AT997" s="92"/>
      <c r="AU997" s="92"/>
      <c r="AV997" s="92"/>
      <c r="AW997" s="92"/>
      <c r="AX997" s="92"/>
      <c r="AY997" s="92"/>
      <c r="AZ997" s="92"/>
      <c r="BA997" s="92"/>
      <c r="BB997" s="92"/>
      <c r="BC997" s="92"/>
      <c r="BD997" s="92"/>
      <c r="BE997" s="92"/>
      <c r="BF997" s="92"/>
      <c r="BG997" s="92"/>
      <c r="BH997" s="92"/>
      <c r="BI997" s="92"/>
      <c r="BJ997" s="92"/>
      <c r="BK997" s="92"/>
      <c r="BL997" s="92"/>
      <c r="BM997" s="92"/>
      <c r="BN997" s="92"/>
      <c r="BO997" s="92"/>
      <c r="BP997" s="92"/>
      <c r="BQ997" s="92"/>
      <c r="BR997" s="92"/>
      <c r="BS997" s="92"/>
      <c r="BT997" s="92"/>
      <c r="BU997" s="92"/>
      <c r="BV997" s="92"/>
      <c r="BW997" s="92"/>
      <c r="BX997" s="92"/>
      <c r="BY997" s="92"/>
      <c r="BZ997" s="92"/>
      <c r="CA997" s="92"/>
      <c r="CB997" s="92"/>
    </row>
    <row r="998" spans="1:80" s="78" customFormat="1" ht="12.75" customHeight="1" x14ac:dyDescent="0.3">
      <c r="A998" s="72"/>
      <c r="B998" s="15"/>
      <c r="F998" s="93"/>
      <c r="J998" s="111"/>
      <c r="L998" s="100"/>
      <c r="N998" s="220"/>
      <c r="O998" s="100"/>
      <c r="P998" s="100"/>
      <c r="Q998" s="114"/>
      <c r="S998" s="15"/>
      <c r="T998" s="100"/>
      <c r="U998" s="15"/>
      <c r="V998" s="15"/>
      <c r="W998" s="15"/>
      <c r="X998" s="15"/>
      <c r="Y998" s="15"/>
      <c r="Z998" s="15"/>
      <c r="AA998" s="15"/>
      <c r="AB998" s="15"/>
      <c r="AC998" s="15"/>
      <c r="AD998" s="15"/>
      <c r="AE998" s="15"/>
      <c r="AF998" s="15"/>
      <c r="AG998" s="92"/>
      <c r="AH998" s="92"/>
      <c r="AI998" s="92"/>
      <c r="AJ998" s="92"/>
      <c r="AK998" s="92"/>
      <c r="AL998" s="92"/>
      <c r="AM998" s="92"/>
      <c r="AN998" s="92"/>
      <c r="AO998" s="92"/>
      <c r="AP998" s="92"/>
      <c r="AQ998" s="92"/>
      <c r="AR998" s="92"/>
      <c r="AS998" s="92"/>
      <c r="AT998" s="92"/>
      <c r="AU998" s="92"/>
      <c r="AV998" s="92"/>
      <c r="AW998" s="92"/>
      <c r="AX998" s="92"/>
      <c r="AY998" s="92"/>
      <c r="AZ998" s="92"/>
      <c r="BA998" s="92"/>
      <c r="BB998" s="92"/>
      <c r="BC998" s="92"/>
      <c r="BD998" s="92"/>
      <c r="BE998" s="92"/>
      <c r="BF998" s="92"/>
      <c r="BG998" s="92"/>
      <c r="BH998" s="92"/>
      <c r="BI998" s="92"/>
      <c r="BJ998" s="92"/>
      <c r="BK998" s="92"/>
      <c r="BL998" s="92"/>
      <c r="BM998" s="92"/>
      <c r="BN998" s="92"/>
      <c r="BO998" s="92"/>
      <c r="BP998" s="92"/>
      <c r="BQ998" s="92"/>
      <c r="BR998" s="92"/>
      <c r="BS998" s="92"/>
      <c r="BT998" s="92"/>
      <c r="BU998" s="92"/>
      <c r="BV998" s="92"/>
      <c r="BW998" s="92"/>
      <c r="BX998" s="92"/>
      <c r="BY998" s="92"/>
      <c r="BZ998" s="92"/>
      <c r="CA998" s="92"/>
      <c r="CB998" s="92"/>
    </row>
    <row r="999" spans="1:80" s="78" customFormat="1" ht="12.75" customHeight="1" x14ac:dyDescent="0.3">
      <c r="A999" s="72"/>
      <c r="B999" s="15"/>
      <c r="F999" s="93"/>
      <c r="J999" s="111"/>
      <c r="L999" s="100"/>
      <c r="N999" s="220"/>
      <c r="O999" s="100"/>
      <c r="P999" s="100"/>
      <c r="Q999" s="114"/>
      <c r="S999" s="15"/>
      <c r="T999" s="100"/>
      <c r="U999" s="15"/>
      <c r="V999" s="15"/>
      <c r="W999" s="15"/>
      <c r="X999" s="15"/>
      <c r="Y999" s="15"/>
      <c r="Z999" s="15"/>
      <c r="AA999" s="15"/>
      <c r="AB999" s="15"/>
      <c r="AC999" s="15"/>
      <c r="AD999" s="15"/>
      <c r="AE999" s="15"/>
      <c r="AF999" s="15"/>
      <c r="AG999" s="92"/>
      <c r="AH999" s="92"/>
      <c r="AI999" s="92"/>
      <c r="AJ999" s="92"/>
      <c r="AK999" s="92"/>
      <c r="AL999" s="92"/>
      <c r="AM999" s="92"/>
      <c r="AN999" s="92"/>
      <c r="AO999" s="92"/>
      <c r="AP999" s="92"/>
      <c r="AQ999" s="92"/>
      <c r="AR999" s="92"/>
      <c r="AS999" s="92"/>
      <c r="AT999" s="92"/>
      <c r="AU999" s="92"/>
      <c r="AV999" s="92"/>
      <c r="AW999" s="92"/>
      <c r="AX999" s="92"/>
      <c r="AY999" s="92"/>
      <c r="AZ999" s="92"/>
      <c r="BA999" s="92"/>
      <c r="BB999" s="92"/>
      <c r="BC999" s="92"/>
      <c r="BD999" s="92"/>
      <c r="BE999" s="92"/>
      <c r="BF999" s="92"/>
      <c r="BG999" s="92"/>
      <c r="BH999" s="92"/>
      <c r="BI999" s="92"/>
      <c r="BJ999" s="92"/>
      <c r="BK999" s="92"/>
      <c r="BL999" s="92"/>
      <c r="BM999" s="92"/>
      <c r="BN999" s="92"/>
      <c r="BO999" s="92"/>
      <c r="BP999" s="92"/>
      <c r="BQ999" s="92"/>
      <c r="BR999" s="92"/>
      <c r="BS999" s="92"/>
      <c r="BT999" s="92"/>
      <c r="BU999" s="92"/>
      <c r="BV999" s="92"/>
      <c r="BW999" s="92"/>
      <c r="BX999" s="92"/>
      <c r="BY999" s="92"/>
      <c r="BZ999" s="92"/>
      <c r="CA999" s="92"/>
      <c r="CB999" s="92"/>
    </row>
    <row r="1000" spans="1:80" s="78" customFormat="1" ht="12.75" customHeight="1" x14ac:dyDescent="0.3">
      <c r="A1000" s="72"/>
      <c r="B1000" s="15"/>
      <c r="F1000" s="93"/>
      <c r="J1000" s="111"/>
      <c r="L1000" s="100"/>
      <c r="N1000" s="220"/>
      <c r="O1000" s="100"/>
      <c r="P1000" s="100"/>
      <c r="Q1000" s="114"/>
      <c r="S1000" s="15"/>
      <c r="T1000" s="100"/>
      <c r="U1000" s="15"/>
      <c r="V1000" s="15"/>
      <c r="W1000" s="15"/>
      <c r="X1000" s="15"/>
      <c r="Y1000" s="15"/>
      <c r="Z1000" s="15"/>
      <c r="AA1000" s="15"/>
      <c r="AB1000" s="15"/>
      <c r="AC1000" s="15"/>
      <c r="AD1000" s="15"/>
      <c r="AE1000" s="15"/>
      <c r="AF1000" s="15"/>
      <c r="AG1000" s="92"/>
      <c r="AH1000" s="92"/>
      <c r="AI1000" s="92"/>
      <c r="AJ1000" s="92"/>
      <c r="AK1000" s="92"/>
      <c r="AL1000" s="92"/>
      <c r="AM1000" s="92"/>
      <c r="AN1000" s="92"/>
      <c r="AO1000" s="92"/>
      <c r="AP1000" s="92"/>
      <c r="AQ1000" s="92"/>
      <c r="AR1000" s="92"/>
      <c r="AS1000" s="92"/>
      <c r="AT1000" s="92"/>
      <c r="AU1000" s="92"/>
      <c r="AV1000" s="92"/>
      <c r="AW1000" s="92"/>
      <c r="AX1000" s="92"/>
      <c r="AY1000" s="92"/>
      <c r="AZ1000" s="92"/>
      <c r="BA1000" s="92"/>
      <c r="BB1000" s="92"/>
      <c r="BC1000" s="92"/>
      <c r="BD1000" s="92"/>
      <c r="BE1000" s="92"/>
      <c r="BF1000" s="92"/>
      <c r="BG1000" s="92"/>
      <c r="BH1000" s="92"/>
      <c r="BI1000" s="92"/>
      <c r="BJ1000" s="92"/>
      <c r="BK1000" s="92"/>
      <c r="BL1000" s="92"/>
      <c r="BM1000" s="92"/>
      <c r="BN1000" s="92"/>
      <c r="BO1000" s="92"/>
      <c r="BP1000" s="92"/>
      <c r="BQ1000" s="92"/>
      <c r="BR1000" s="92"/>
      <c r="BS1000" s="92"/>
      <c r="BT1000" s="92"/>
      <c r="BU1000" s="92"/>
      <c r="BV1000" s="92"/>
      <c r="BW1000" s="92"/>
      <c r="BX1000" s="92"/>
      <c r="BY1000" s="92"/>
      <c r="BZ1000" s="92"/>
      <c r="CA1000" s="92"/>
      <c r="CB1000" s="92"/>
    </row>
    <row r="1001" spans="1:80" s="78" customFormat="1" ht="12.75" customHeight="1" x14ac:dyDescent="0.3">
      <c r="A1001" s="72"/>
      <c r="B1001" s="15"/>
      <c r="F1001" s="93"/>
      <c r="J1001" s="111"/>
      <c r="L1001" s="100"/>
      <c r="N1001" s="220"/>
      <c r="O1001" s="100"/>
      <c r="P1001" s="100"/>
      <c r="Q1001" s="114"/>
      <c r="S1001" s="15"/>
      <c r="T1001" s="100"/>
      <c r="U1001" s="15"/>
      <c r="V1001" s="15"/>
      <c r="W1001" s="15"/>
      <c r="X1001" s="15"/>
      <c r="Y1001" s="15"/>
      <c r="Z1001" s="15"/>
      <c r="AA1001" s="15"/>
      <c r="AB1001" s="15"/>
      <c r="AC1001" s="15"/>
      <c r="AD1001" s="15"/>
      <c r="AE1001" s="15"/>
      <c r="AF1001" s="15"/>
      <c r="AG1001" s="92"/>
      <c r="AH1001" s="92"/>
      <c r="AI1001" s="92"/>
      <c r="AJ1001" s="92"/>
      <c r="AK1001" s="92"/>
      <c r="AL1001" s="92"/>
      <c r="AM1001" s="92"/>
      <c r="AN1001" s="92"/>
      <c r="AO1001" s="92"/>
      <c r="AP1001" s="92"/>
      <c r="AQ1001" s="92"/>
      <c r="AR1001" s="92"/>
      <c r="AS1001" s="92"/>
      <c r="AT1001" s="92"/>
      <c r="AU1001" s="92"/>
      <c r="AV1001" s="92"/>
      <c r="AW1001" s="92"/>
      <c r="AX1001" s="92"/>
      <c r="AY1001" s="92"/>
      <c r="AZ1001" s="92"/>
      <c r="BA1001" s="92"/>
      <c r="BB1001" s="92"/>
      <c r="BC1001" s="92"/>
      <c r="BD1001" s="92"/>
      <c r="BE1001" s="92"/>
      <c r="BF1001" s="92"/>
      <c r="BG1001" s="92"/>
      <c r="BH1001" s="92"/>
      <c r="BI1001" s="92"/>
      <c r="BJ1001" s="92"/>
      <c r="BK1001" s="92"/>
      <c r="BL1001" s="92"/>
      <c r="BM1001" s="92"/>
      <c r="BN1001" s="92"/>
      <c r="BO1001" s="92"/>
      <c r="BP1001" s="92"/>
      <c r="BQ1001" s="92"/>
      <c r="BR1001" s="92"/>
      <c r="BS1001" s="92"/>
      <c r="BT1001" s="92"/>
      <c r="BU1001" s="92"/>
      <c r="BV1001" s="92"/>
      <c r="BW1001" s="92"/>
      <c r="BX1001" s="92"/>
      <c r="BY1001" s="92"/>
      <c r="BZ1001" s="92"/>
      <c r="CA1001" s="92"/>
      <c r="CB1001" s="92"/>
    </row>
    <row r="1002" spans="1:80" s="78" customFormat="1" ht="12.75" customHeight="1" x14ac:dyDescent="0.3">
      <c r="A1002" s="72"/>
      <c r="B1002" s="15"/>
      <c r="F1002" s="93"/>
      <c r="J1002" s="111"/>
      <c r="L1002" s="100"/>
      <c r="N1002" s="220"/>
      <c r="O1002" s="100"/>
      <c r="P1002" s="100"/>
      <c r="Q1002" s="114"/>
      <c r="S1002" s="15"/>
      <c r="T1002" s="100"/>
      <c r="U1002" s="15"/>
      <c r="V1002" s="15"/>
      <c r="W1002" s="15"/>
      <c r="X1002" s="15"/>
      <c r="Y1002" s="15"/>
      <c r="Z1002" s="15"/>
      <c r="AA1002" s="15"/>
      <c r="AB1002" s="15"/>
      <c r="AC1002" s="15"/>
      <c r="AD1002" s="15"/>
      <c r="AE1002" s="15"/>
      <c r="AF1002" s="15"/>
      <c r="AG1002" s="92"/>
      <c r="AH1002" s="92"/>
      <c r="AI1002" s="92"/>
      <c r="AJ1002" s="92"/>
      <c r="AK1002" s="92"/>
      <c r="AL1002" s="92"/>
      <c r="AM1002" s="92"/>
      <c r="AN1002" s="92"/>
      <c r="AO1002" s="92"/>
      <c r="AP1002" s="92"/>
      <c r="AQ1002" s="92"/>
      <c r="AR1002" s="92"/>
      <c r="AS1002" s="92"/>
      <c r="AT1002" s="92"/>
      <c r="AU1002" s="92"/>
      <c r="AV1002" s="92"/>
      <c r="AW1002" s="92"/>
      <c r="AX1002" s="92"/>
      <c r="AY1002" s="92"/>
      <c r="AZ1002" s="92"/>
      <c r="BA1002" s="92"/>
      <c r="BB1002" s="92"/>
      <c r="BC1002" s="92"/>
      <c r="BD1002" s="92"/>
      <c r="BE1002" s="92"/>
      <c r="BF1002" s="92"/>
      <c r="BG1002" s="92"/>
      <c r="BH1002" s="92"/>
      <c r="BI1002" s="92"/>
      <c r="BJ1002" s="92"/>
      <c r="BK1002" s="92"/>
      <c r="BL1002" s="92"/>
      <c r="BM1002" s="92"/>
      <c r="BN1002" s="92"/>
      <c r="BO1002" s="92"/>
      <c r="BP1002" s="92"/>
      <c r="BQ1002" s="92"/>
      <c r="BR1002" s="92"/>
      <c r="BS1002" s="92"/>
      <c r="BT1002" s="92"/>
      <c r="BU1002" s="92"/>
      <c r="BV1002" s="92"/>
      <c r="BW1002" s="92"/>
      <c r="BX1002" s="92"/>
      <c r="BY1002" s="92"/>
      <c r="BZ1002" s="92"/>
      <c r="CA1002" s="92"/>
      <c r="CB1002" s="92"/>
    </row>
    <row r="1003" spans="1:80" s="78" customFormat="1" ht="12.75" customHeight="1" x14ac:dyDescent="0.3">
      <c r="A1003" s="72"/>
      <c r="B1003" s="15"/>
      <c r="F1003" s="93"/>
      <c r="J1003" s="111"/>
      <c r="L1003" s="100"/>
      <c r="N1003" s="220"/>
      <c r="O1003" s="100"/>
      <c r="P1003" s="100"/>
      <c r="Q1003" s="114"/>
      <c r="S1003" s="15"/>
      <c r="T1003" s="100"/>
      <c r="U1003" s="15"/>
      <c r="V1003" s="15"/>
      <c r="W1003" s="15"/>
      <c r="X1003" s="15"/>
      <c r="Y1003" s="15"/>
      <c r="Z1003" s="15"/>
      <c r="AA1003" s="15"/>
      <c r="AB1003" s="15"/>
      <c r="AC1003" s="15"/>
      <c r="AD1003" s="15"/>
      <c r="AE1003" s="15"/>
      <c r="AF1003" s="15"/>
      <c r="AG1003" s="92"/>
      <c r="AH1003" s="92"/>
      <c r="AI1003" s="92"/>
      <c r="AJ1003" s="92"/>
      <c r="AK1003" s="92"/>
      <c r="AL1003" s="92"/>
      <c r="AM1003" s="92"/>
      <c r="AN1003" s="92"/>
      <c r="AO1003" s="92"/>
      <c r="AP1003" s="92"/>
      <c r="AQ1003" s="92"/>
      <c r="AR1003" s="92"/>
      <c r="AS1003" s="92"/>
      <c r="AT1003" s="92"/>
      <c r="AU1003" s="92"/>
      <c r="AV1003" s="92"/>
      <c r="AW1003" s="92"/>
      <c r="AX1003" s="92"/>
      <c r="AY1003" s="92"/>
      <c r="AZ1003" s="92"/>
      <c r="BA1003" s="92"/>
      <c r="BB1003" s="92"/>
      <c r="BC1003" s="92"/>
      <c r="BD1003" s="92"/>
      <c r="BE1003" s="92"/>
      <c r="BF1003" s="92"/>
      <c r="BG1003" s="92"/>
      <c r="BH1003" s="92"/>
      <c r="BI1003" s="92"/>
      <c r="BJ1003" s="92"/>
      <c r="BK1003" s="92"/>
      <c r="BL1003" s="92"/>
      <c r="BM1003" s="92"/>
      <c r="BN1003" s="92"/>
      <c r="BO1003" s="92"/>
      <c r="BP1003" s="92"/>
      <c r="BQ1003" s="92"/>
      <c r="BR1003" s="92"/>
      <c r="BS1003" s="92"/>
      <c r="BT1003" s="92"/>
      <c r="BU1003" s="92"/>
      <c r="BV1003" s="92"/>
      <c r="BW1003" s="92"/>
      <c r="BX1003" s="92"/>
      <c r="BY1003" s="92"/>
      <c r="BZ1003" s="92"/>
      <c r="CA1003" s="92"/>
      <c r="CB1003" s="92"/>
    </row>
    <row r="1004" spans="1:80" s="78" customFormat="1" ht="12.75" customHeight="1" x14ac:dyDescent="0.3">
      <c r="A1004" s="72"/>
      <c r="B1004" s="15"/>
      <c r="F1004" s="93"/>
      <c r="J1004" s="111"/>
      <c r="L1004" s="100"/>
      <c r="N1004" s="220"/>
      <c r="O1004" s="100"/>
      <c r="P1004" s="100"/>
      <c r="Q1004" s="114"/>
      <c r="S1004" s="15"/>
      <c r="T1004" s="100"/>
      <c r="U1004" s="15"/>
      <c r="V1004" s="15"/>
      <c r="W1004" s="15"/>
      <c r="X1004" s="15"/>
      <c r="Y1004" s="15"/>
      <c r="Z1004" s="15"/>
      <c r="AA1004" s="15"/>
      <c r="AB1004" s="15"/>
      <c r="AC1004" s="15"/>
      <c r="AD1004" s="15"/>
      <c r="AE1004" s="15"/>
      <c r="AF1004" s="15"/>
      <c r="AG1004" s="92"/>
      <c r="AH1004" s="92"/>
      <c r="AI1004" s="92"/>
      <c r="AJ1004" s="92"/>
      <c r="AK1004" s="92"/>
      <c r="AL1004" s="92"/>
      <c r="AM1004" s="92"/>
      <c r="AN1004" s="92"/>
      <c r="AO1004" s="92"/>
      <c r="AP1004" s="92"/>
      <c r="AQ1004" s="92"/>
      <c r="AR1004" s="92"/>
      <c r="AS1004" s="92"/>
      <c r="AT1004" s="92"/>
      <c r="AU1004" s="92"/>
      <c r="AV1004" s="92"/>
      <c r="AW1004" s="92"/>
      <c r="AX1004" s="92"/>
      <c r="AY1004" s="92"/>
      <c r="AZ1004" s="92"/>
      <c r="BA1004" s="92"/>
      <c r="BB1004" s="92"/>
      <c r="BC1004" s="92"/>
      <c r="BD1004" s="92"/>
      <c r="BE1004" s="92"/>
      <c r="BF1004" s="92"/>
      <c r="BG1004" s="92"/>
      <c r="BH1004" s="92"/>
      <c r="BI1004" s="92"/>
      <c r="BJ1004" s="92"/>
      <c r="BK1004" s="92"/>
      <c r="BL1004" s="92"/>
      <c r="BM1004" s="92"/>
      <c r="BN1004" s="92"/>
      <c r="BO1004" s="92"/>
      <c r="BP1004" s="92"/>
      <c r="BQ1004" s="92"/>
      <c r="BR1004" s="92"/>
      <c r="BS1004" s="92"/>
      <c r="BT1004" s="92"/>
      <c r="BU1004" s="92"/>
      <c r="BV1004" s="92"/>
      <c r="BW1004" s="92"/>
      <c r="BX1004" s="92"/>
      <c r="BY1004" s="92"/>
      <c r="BZ1004" s="92"/>
      <c r="CA1004" s="92"/>
      <c r="CB1004" s="92"/>
    </row>
    <row r="1005" spans="1:80" s="78" customFormat="1" ht="12.75" customHeight="1" x14ac:dyDescent="0.3">
      <c r="A1005" s="72"/>
      <c r="B1005" s="15"/>
      <c r="F1005" s="93"/>
      <c r="J1005" s="111"/>
      <c r="L1005" s="100"/>
      <c r="N1005" s="220"/>
      <c r="O1005" s="100"/>
      <c r="P1005" s="100"/>
      <c r="Q1005" s="114"/>
      <c r="S1005" s="15"/>
      <c r="T1005" s="100"/>
      <c r="U1005" s="15"/>
      <c r="V1005" s="15"/>
      <c r="W1005" s="15"/>
      <c r="X1005" s="15"/>
      <c r="Y1005" s="15"/>
      <c r="Z1005" s="15"/>
      <c r="AA1005" s="15"/>
      <c r="AB1005" s="15"/>
      <c r="AC1005" s="15"/>
      <c r="AD1005" s="15"/>
      <c r="AE1005" s="15"/>
      <c r="AF1005" s="15"/>
      <c r="AG1005" s="92"/>
      <c r="AH1005" s="92"/>
      <c r="AI1005" s="92"/>
      <c r="AJ1005" s="92"/>
      <c r="AK1005" s="92"/>
      <c r="AL1005" s="92"/>
      <c r="AM1005" s="92"/>
      <c r="AN1005" s="92"/>
      <c r="AO1005" s="92"/>
      <c r="AP1005" s="92"/>
      <c r="AQ1005" s="92"/>
      <c r="AR1005" s="92"/>
      <c r="AS1005" s="92"/>
      <c r="AT1005" s="92"/>
      <c r="AU1005" s="92"/>
      <c r="AV1005" s="92"/>
      <c r="AW1005" s="92"/>
      <c r="AX1005" s="92"/>
      <c r="AY1005" s="92"/>
      <c r="AZ1005" s="92"/>
      <c r="BA1005" s="92"/>
      <c r="BB1005" s="92"/>
      <c r="BC1005" s="92"/>
      <c r="BD1005" s="92"/>
      <c r="BE1005" s="92"/>
      <c r="BF1005" s="92"/>
      <c r="BG1005" s="92"/>
      <c r="BH1005" s="92"/>
      <c r="BI1005" s="92"/>
      <c r="BJ1005" s="92"/>
      <c r="BK1005" s="92"/>
      <c r="BL1005" s="92"/>
      <c r="BM1005" s="92"/>
      <c r="BN1005" s="92"/>
      <c r="BO1005" s="92"/>
      <c r="BP1005" s="92"/>
      <c r="BQ1005" s="92"/>
      <c r="BR1005" s="92"/>
      <c r="BS1005" s="92"/>
      <c r="BT1005" s="92"/>
      <c r="BU1005" s="92"/>
      <c r="BV1005" s="92"/>
      <c r="BW1005" s="92"/>
      <c r="BX1005" s="92"/>
      <c r="BY1005" s="92"/>
      <c r="BZ1005" s="92"/>
      <c r="CA1005" s="92"/>
      <c r="CB1005" s="92"/>
    </row>
    <row r="1006" spans="1:80" s="78" customFormat="1" ht="12.75" customHeight="1" x14ac:dyDescent="0.3">
      <c r="A1006" s="72"/>
      <c r="B1006" s="15"/>
      <c r="F1006" s="93"/>
      <c r="J1006" s="111"/>
      <c r="L1006" s="100"/>
      <c r="N1006" s="220"/>
      <c r="O1006" s="100"/>
      <c r="P1006" s="100"/>
      <c r="Q1006" s="114"/>
      <c r="S1006" s="15"/>
      <c r="T1006" s="100"/>
      <c r="U1006" s="15"/>
      <c r="V1006" s="15"/>
      <c r="W1006" s="15"/>
      <c r="X1006" s="15"/>
      <c r="Y1006" s="15"/>
      <c r="Z1006" s="15"/>
      <c r="AA1006" s="15"/>
      <c r="AB1006" s="15"/>
      <c r="AC1006" s="15"/>
      <c r="AD1006" s="15"/>
      <c r="AE1006" s="15"/>
      <c r="AF1006" s="15"/>
      <c r="AG1006" s="92"/>
      <c r="AH1006" s="92"/>
      <c r="AI1006" s="92"/>
      <c r="AJ1006" s="92"/>
      <c r="AK1006" s="92"/>
      <c r="AL1006" s="92"/>
      <c r="AM1006" s="92"/>
      <c r="AN1006" s="92"/>
      <c r="AO1006" s="92"/>
      <c r="AP1006" s="92"/>
      <c r="AQ1006" s="92"/>
      <c r="AR1006" s="92"/>
      <c r="AS1006" s="92"/>
      <c r="AT1006" s="92"/>
      <c r="AU1006" s="92"/>
      <c r="AV1006" s="92"/>
      <c r="AW1006" s="92"/>
      <c r="AX1006" s="92"/>
      <c r="AY1006" s="92"/>
      <c r="AZ1006" s="92"/>
      <c r="BA1006" s="92"/>
      <c r="BB1006" s="92"/>
      <c r="BC1006" s="92"/>
      <c r="BD1006" s="92"/>
      <c r="BE1006" s="92"/>
      <c r="BF1006" s="92"/>
      <c r="BG1006" s="92"/>
      <c r="BH1006" s="92"/>
      <c r="BI1006" s="92"/>
      <c r="BJ1006" s="92"/>
      <c r="BK1006" s="92"/>
      <c r="BL1006" s="92"/>
      <c r="BM1006" s="92"/>
      <c r="BN1006" s="92"/>
      <c r="BO1006" s="92"/>
      <c r="BP1006" s="92"/>
      <c r="BQ1006" s="92"/>
      <c r="BR1006" s="92"/>
      <c r="BS1006" s="92"/>
      <c r="BT1006" s="92"/>
      <c r="BU1006" s="92"/>
      <c r="BV1006" s="92"/>
      <c r="BW1006" s="92"/>
      <c r="BX1006" s="92"/>
      <c r="BY1006" s="92"/>
      <c r="BZ1006" s="92"/>
      <c r="CA1006" s="92"/>
      <c r="CB1006" s="92"/>
    </row>
    <row r="1007" spans="1:80" s="78" customFormat="1" ht="12.75" customHeight="1" x14ac:dyDescent="0.3">
      <c r="A1007" s="72"/>
      <c r="B1007" s="15"/>
      <c r="F1007" s="93"/>
      <c r="J1007" s="111"/>
      <c r="L1007" s="100"/>
      <c r="N1007" s="220"/>
      <c r="O1007" s="100"/>
      <c r="P1007" s="100"/>
      <c r="Q1007" s="114"/>
      <c r="S1007" s="15"/>
      <c r="T1007" s="100"/>
      <c r="U1007" s="15"/>
      <c r="V1007" s="15"/>
      <c r="W1007" s="15"/>
      <c r="X1007" s="15"/>
      <c r="Y1007" s="15"/>
      <c r="Z1007" s="15"/>
      <c r="AA1007" s="15"/>
      <c r="AB1007" s="15"/>
      <c r="AC1007" s="15"/>
      <c r="AD1007" s="15"/>
      <c r="AE1007" s="15"/>
      <c r="AF1007" s="15"/>
      <c r="AG1007" s="92"/>
      <c r="AH1007" s="92"/>
      <c r="AI1007" s="92"/>
      <c r="AJ1007" s="92"/>
      <c r="AK1007" s="92"/>
      <c r="AL1007" s="92"/>
      <c r="AM1007" s="92"/>
      <c r="AN1007" s="92"/>
      <c r="AO1007" s="92"/>
      <c r="AP1007" s="92"/>
      <c r="AQ1007" s="92"/>
      <c r="AR1007" s="92"/>
      <c r="AS1007" s="92"/>
      <c r="AT1007" s="92"/>
      <c r="AU1007" s="92"/>
      <c r="AV1007" s="92"/>
      <c r="AW1007" s="92"/>
      <c r="AX1007" s="92"/>
      <c r="AY1007" s="92"/>
      <c r="AZ1007" s="92"/>
      <c r="BA1007" s="92"/>
      <c r="BB1007" s="92"/>
      <c r="BC1007" s="92"/>
      <c r="BD1007" s="92"/>
      <c r="BE1007" s="92"/>
      <c r="BF1007" s="92"/>
      <c r="BG1007" s="92"/>
      <c r="BH1007" s="92"/>
      <c r="BI1007" s="92"/>
      <c r="BJ1007" s="92"/>
      <c r="BK1007" s="92"/>
      <c r="BL1007" s="92"/>
      <c r="BM1007" s="92"/>
      <c r="BN1007" s="92"/>
      <c r="BO1007" s="92"/>
      <c r="BP1007" s="92"/>
      <c r="BQ1007" s="92"/>
      <c r="BR1007" s="92"/>
      <c r="BS1007" s="92"/>
      <c r="BT1007" s="92"/>
      <c r="BU1007" s="92"/>
      <c r="BV1007" s="92"/>
      <c r="BW1007" s="92"/>
      <c r="BX1007" s="92"/>
      <c r="BY1007" s="92"/>
      <c r="BZ1007" s="92"/>
      <c r="CA1007" s="92"/>
      <c r="CB1007" s="92"/>
    </row>
    <row r="1008" spans="1:80" s="78" customFormat="1" ht="12.75" customHeight="1" x14ac:dyDescent="0.3">
      <c r="A1008" s="72"/>
      <c r="B1008" s="15"/>
      <c r="F1008" s="93"/>
      <c r="J1008" s="111"/>
      <c r="L1008" s="100"/>
      <c r="N1008" s="220"/>
      <c r="O1008" s="100"/>
      <c r="P1008" s="100"/>
      <c r="Q1008" s="114"/>
      <c r="S1008" s="15"/>
      <c r="T1008" s="100"/>
      <c r="U1008" s="15"/>
      <c r="V1008" s="15"/>
      <c r="W1008" s="15"/>
      <c r="X1008" s="15"/>
      <c r="Y1008" s="15"/>
      <c r="Z1008" s="15"/>
      <c r="AA1008" s="15"/>
      <c r="AB1008" s="15"/>
      <c r="AC1008" s="15"/>
      <c r="AD1008" s="15"/>
      <c r="AE1008" s="15"/>
      <c r="AF1008" s="15"/>
      <c r="AG1008" s="92"/>
      <c r="AH1008" s="92"/>
      <c r="AI1008" s="92"/>
      <c r="AJ1008" s="92"/>
      <c r="AK1008" s="92"/>
      <c r="AL1008" s="92"/>
      <c r="AM1008" s="92"/>
      <c r="AN1008" s="92"/>
      <c r="AO1008" s="92"/>
      <c r="AP1008" s="92"/>
      <c r="AQ1008" s="92"/>
      <c r="AR1008" s="92"/>
      <c r="AS1008" s="92"/>
      <c r="AT1008" s="92"/>
      <c r="AU1008" s="92"/>
      <c r="AV1008" s="92"/>
      <c r="AW1008" s="92"/>
      <c r="AX1008" s="92"/>
      <c r="AY1008" s="92"/>
      <c r="AZ1008" s="92"/>
      <c r="BA1008" s="92"/>
      <c r="BB1008" s="92"/>
      <c r="BC1008" s="92"/>
      <c r="BD1008" s="92"/>
      <c r="BE1008" s="92"/>
      <c r="BF1008" s="92"/>
      <c r="BG1008" s="92"/>
      <c r="BH1008" s="92"/>
      <c r="BI1008" s="92"/>
      <c r="BJ1008" s="92"/>
      <c r="BK1008" s="92"/>
      <c r="BL1008" s="92"/>
      <c r="BM1008" s="92"/>
      <c r="BN1008" s="92"/>
      <c r="BO1008" s="92"/>
      <c r="BP1008" s="92"/>
      <c r="BQ1008" s="92"/>
      <c r="BR1008" s="92"/>
      <c r="BS1008" s="92"/>
      <c r="BT1008" s="92"/>
      <c r="BU1008" s="92"/>
      <c r="BV1008" s="92"/>
      <c r="BW1008" s="92"/>
      <c r="BX1008" s="92"/>
      <c r="BY1008" s="92"/>
      <c r="BZ1008" s="92"/>
      <c r="CA1008" s="92"/>
      <c r="CB1008" s="92"/>
    </row>
    <row r="1009" spans="1:80" s="78" customFormat="1" ht="12.75" customHeight="1" x14ac:dyDescent="0.3">
      <c r="A1009" s="72"/>
      <c r="B1009" s="15"/>
      <c r="F1009" s="93"/>
      <c r="J1009" s="111"/>
      <c r="L1009" s="100"/>
      <c r="N1009" s="220"/>
      <c r="O1009" s="100"/>
      <c r="P1009" s="100"/>
      <c r="Q1009" s="114"/>
      <c r="S1009" s="15"/>
      <c r="T1009" s="100"/>
      <c r="U1009" s="15"/>
      <c r="V1009" s="15"/>
      <c r="W1009" s="15"/>
      <c r="X1009" s="15"/>
      <c r="Y1009" s="15"/>
      <c r="Z1009" s="15"/>
      <c r="AA1009" s="15"/>
      <c r="AB1009" s="15"/>
      <c r="AC1009" s="15"/>
      <c r="AD1009" s="15"/>
      <c r="AE1009" s="15"/>
      <c r="AF1009" s="15"/>
      <c r="AG1009" s="92"/>
      <c r="AH1009" s="92"/>
      <c r="AI1009" s="92"/>
      <c r="AJ1009" s="92"/>
      <c r="AK1009" s="92"/>
      <c r="AL1009" s="92"/>
      <c r="AM1009" s="92"/>
      <c r="AN1009" s="92"/>
      <c r="AO1009" s="92"/>
      <c r="AP1009" s="92"/>
      <c r="AQ1009" s="92"/>
      <c r="AR1009" s="92"/>
      <c r="AS1009" s="92"/>
      <c r="AT1009" s="92"/>
      <c r="AU1009" s="92"/>
      <c r="AV1009" s="92"/>
      <c r="AW1009" s="92"/>
      <c r="AX1009" s="92"/>
      <c r="AY1009" s="92"/>
      <c r="AZ1009" s="92"/>
      <c r="BA1009" s="92"/>
      <c r="BB1009" s="92"/>
      <c r="BC1009" s="92"/>
      <c r="BD1009" s="92"/>
      <c r="BE1009" s="92"/>
      <c r="BF1009" s="92"/>
      <c r="BG1009" s="92"/>
      <c r="BH1009" s="92"/>
      <c r="BI1009" s="92"/>
      <c r="BJ1009" s="92"/>
      <c r="BK1009" s="92"/>
      <c r="BL1009" s="92"/>
      <c r="BM1009" s="92"/>
      <c r="BN1009" s="92"/>
      <c r="BO1009" s="92"/>
      <c r="BP1009" s="92"/>
      <c r="BQ1009" s="92"/>
      <c r="BR1009" s="92"/>
      <c r="BS1009" s="92"/>
      <c r="BT1009" s="92"/>
      <c r="BU1009" s="92"/>
      <c r="BV1009" s="92"/>
      <c r="BW1009" s="92"/>
      <c r="BX1009" s="92"/>
      <c r="BY1009" s="92"/>
      <c r="BZ1009" s="92"/>
      <c r="CA1009" s="92"/>
      <c r="CB1009" s="92"/>
    </row>
    <row r="1010" spans="1:80" s="78" customFormat="1" ht="12.75" customHeight="1" x14ac:dyDescent="0.3">
      <c r="A1010" s="72"/>
      <c r="B1010" s="15"/>
      <c r="F1010" s="93"/>
      <c r="J1010" s="111"/>
      <c r="L1010" s="100"/>
      <c r="N1010" s="220"/>
      <c r="O1010" s="100"/>
      <c r="P1010" s="100"/>
      <c r="Q1010" s="114"/>
      <c r="S1010" s="15"/>
      <c r="T1010" s="100"/>
      <c r="U1010" s="15"/>
      <c r="V1010" s="15"/>
      <c r="W1010" s="15"/>
      <c r="X1010" s="15"/>
      <c r="Y1010" s="15"/>
      <c r="Z1010" s="15"/>
      <c r="AA1010" s="15"/>
      <c r="AB1010" s="15"/>
      <c r="AC1010" s="15"/>
      <c r="AD1010" s="15"/>
      <c r="AE1010" s="15"/>
      <c r="AF1010" s="15"/>
      <c r="AG1010" s="92"/>
      <c r="AH1010" s="92"/>
      <c r="AI1010" s="92"/>
      <c r="AJ1010" s="92"/>
      <c r="AK1010" s="92"/>
      <c r="AL1010" s="92"/>
      <c r="AM1010" s="92"/>
      <c r="AN1010" s="92"/>
      <c r="AO1010" s="92"/>
      <c r="AP1010" s="92"/>
      <c r="AQ1010" s="92"/>
      <c r="AR1010" s="92"/>
      <c r="AS1010" s="92"/>
      <c r="AT1010" s="92"/>
      <c r="AU1010" s="92"/>
      <c r="AV1010" s="92"/>
      <c r="AW1010" s="92"/>
      <c r="AX1010" s="92"/>
      <c r="AY1010" s="92"/>
      <c r="AZ1010" s="92"/>
      <c r="BA1010" s="92"/>
      <c r="BB1010" s="92"/>
      <c r="BC1010" s="92"/>
      <c r="BD1010" s="92"/>
      <c r="BE1010" s="92"/>
      <c r="BF1010" s="92"/>
      <c r="BG1010" s="92"/>
      <c r="BH1010" s="92"/>
      <c r="BI1010" s="92"/>
      <c r="BJ1010" s="92"/>
      <c r="BK1010" s="92"/>
      <c r="BL1010" s="92"/>
      <c r="BM1010" s="92"/>
      <c r="BN1010" s="92"/>
      <c r="BO1010" s="92"/>
      <c r="BP1010" s="92"/>
      <c r="BQ1010" s="92"/>
      <c r="BR1010" s="92"/>
      <c r="BS1010" s="92"/>
      <c r="BT1010" s="92"/>
      <c r="BU1010" s="92"/>
      <c r="BV1010" s="92"/>
      <c r="BW1010" s="92"/>
      <c r="BX1010" s="92"/>
      <c r="BY1010" s="92"/>
      <c r="BZ1010" s="92"/>
      <c r="CA1010" s="92"/>
      <c r="CB1010" s="92"/>
    </row>
    <row r="1011" spans="1:80" s="78" customFormat="1" ht="12.75" customHeight="1" x14ac:dyDescent="0.3">
      <c r="A1011" s="72"/>
      <c r="B1011" s="15"/>
      <c r="F1011" s="93"/>
      <c r="J1011" s="111"/>
      <c r="L1011" s="100"/>
      <c r="N1011" s="220"/>
      <c r="O1011" s="100"/>
      <c r="P1011" s="100"/>
      <c r="Q1011" s="114"/>
      <c r="S1011" s="15"/>
      <c r="T1011" s="100"/>
      <c r="U1011" s="15"/>
      <c r="V1011" s="15"/>
      <c r="W1011" s="15"/>
      <c r="X1011" s="15"/>
      <c r="Y1011" s="15"/>
      <c r="Z1011" s="15"/>
      <c r="AA1011" s="15"/>
      <c r="AB1011" s="15"/>
      <c r="AC1011" s="15"/>
      <c r="AD1011" s="15"/>
      <c r="AE1011" s="15"/>
      <c r="AF1011" s="15"/>
      <c r="AG1011" s="92"/>
      <c r="AH1011" s="92"/>
      <c r="AI1011" s="92"/>
      <c r="AJ1011" s="92"/>
      <c r="AK1011" s="92"/>
      <c r="AL1011" s="92"/>
      <c r="AM1011" s="92"/>
      <c r="AN1011" s="92"/>
      <c r="AO1011" s="92"/>
      <c r="AP1011" s="92"/>
      <c r="AQ1011" s="92"/>
      <c r="AR1011" s="92"/>
      <c r="AS1011" s="92"/>
      <c r="AT1011" s="92"/>
      <c r="AU1011" s="92"/>
      <c r="AV1011" s="92"/>
      <c r="AW1011" s="92"/>
      <c r="AX1011" s="92"/>
      <c r="AY1011" s="92"/>
      <c r="AZ1011" s="92"/>
      <c r="BA1011" s="92"/>
      <c r="BB1011" s="92"/>
      <c r="BC1011" s="92"/>
      <c r="BD1011" s="92"/>
      <c r="BE1011" s="92"/>
      <c r="BF1011" s="92"/>
      <c r="BG1011" s="92"/>
      <c r="BH1011" s="92"/>
      <c r="BI1011" s="92"/>
      <c r="BJ1011" s="92"/>
      <c r="BK1011" s="92"/>
      <c r="BL1011" s="92"/>
      <c r="BM1011" s="92"/>
      <c r="BN1011" s="92"/>
      <c r="BO1011" s="92"/>
      <c r="BP1011" s="92"/>
      <c r="BQ1011" s="92"/>
      <c r="BR1011" s="92"/>
      <c r="BS1011" s="92"/>
      <c r="BT1011" s="92"/>
      <c r="BU1011" s="92"/>
      <c r="BV1011" s="92"/>
      <c r="BW1011" s="92"/>
      <c r="BX1011" s="92"/>
      <c r="BY1011" s="92"/>
      <c r="BZ1011" s="92"/>
      <c r="CA1011" s="92"/>
      <c r="CB1011" s="92"/>
    </row>
    <row r="1012" spans="1:80" s="78" customFormat="1" ht="12.75" customHeight="1" x14ac:dyDescent="0.3">
      <c r="A1012" s="72"/>
      <c r="B1012" s="15"/>
      <c r="F1012" s="93"/>
      <c r="J1012" s="111"/>
      <c r="L1012" s="100"/>
      <c r="N1012" s="220"/>
      <c r="O1012" s="100"/>
      <c r="P1012" s="100"/>
      <c r="Q1012" s="114"/>
      <c r="S1012" s="15"/>
      <c r="T1012" s="100"/>
      <c r="U1012" s="15"/>
      <c r="V1012" s="15"/>
      <c r="W1012" s="15"/>
      <c r="X1012" s="15"/>
      <c r="Y1012" s="15"/>
      <c r="Z1012" s="15"/>
      <c r="AA1012" s="15"/>
      <c r="AB1012" s="15"/>
      <c r="AC1012" s="15"/>
      <c r="AD1012" s="15"/>
      <c r="AE1012" s="15"/>
      <c r="AF1012" s="15"/>
      <c r="AG1012" s="92"/>
      <c r="AH1012" s="92"/>
      <c r="AI1012" s="92"/>
      <c r="AJ1012" s="92"/>
      <c r="AK1012" s="92"/>
      <c r="AL1012" s="92"/>
      <c r="AM1012" s="92"/>
      <c r="AN1012" s="92"/>
      <c r="AO1012" s="92"/>
      <c r="AP1012" s="92"/>
      <c r="AQ1012" s="92"/>
      <c r="AR1012" s="92"/>
      <c r="AS1012" s="92"/>
      <c r="AT1012" s="92"/>
      <c r="AU1012" s="92"/>
      <c r="AV1012" s="92"/>
      <c r="AW1012" s="92"/>
      <c r="AX1012" s="92"/>
      <c r="AY1012" s="92"/>
      <c r="AZ1012" s="92"/>
      <c r="BA1012" s="92"/>
      <c r="BB1012" s="92"/>
      <c r="BC1012" s="92"/>
      <c r="BD1012" s="92"/>
      <c r="BE1012" s="92"/>
      <c r="BF1012" s="92"/>
      <c r="BG1012" s="92"/>
      <c r="BH1012" s="92"/>
      <c r="BI1012" s="92"/>
      <c r="BJ1012" s="92"/>
      <c r="BK1012" s="92"/>
      <c r="BL1012" s="92"/>
      <c r="BM1012" s="92"/>
      <c r="BN1012" s="92"/>
      <c r="BO1012" s="92"/>
      <c r="BP1012" s="92"/>
      <c r="BQ1012" s="92"/>
      <c r="BR1012" s="92"/>
      <c r="BS1012" s="92"/>
      <c r="BT1012" s="92"/>
      <c r="BU1012" s="92"/>
      <c r="BV1012" s="92"/>
      <c r="BW1012" s="92"/>
      <c r="BX1012" s="92"/>
      <c r="BY1012" s="92"/>
      <c r="BZ1012" s="92"/>
      <c r="CA1012" s="92"/>
      <c r="CB1012" s="92"/>
    </row>
    <row r="1013" spans="1:80" s="78" customFormat="1" ht="12.75" customHeight="1" x14ac:dyDescent="0.3">
      <c r="A1013" s="72"/>
      <c r="B1013" s="15"/>
      <c r="F1013" s="93"/>
      <c r="J1013" s="111"/>
      <c r="L1013" s="100"/>
      <c r="N1013" s="220"/>
      <c r="O1013" s="100"/>
      <c r="P1013" s="100"/>
      <c r="Q1013" s="114"/>
      <c r="S1013" s="15"/>
      <c r="T1013" s="100"/>
      <c r="U1013" s="15"/>
      <c r="V1013" s="15"/>
      <c r="W1013" s="15"/>
      <c r="X1013" s="15"/>
      <c r="Y1013" s="15"/>
      <c r="Z1013" s="15"/>
      <c r="AA1013" s="15"/>
      <c r="AB1013" s="15"/>
      <c r="AC1013" s="15"/>
      <c r="AD1013" s="15"/>
      <c r="AE1013" s="15"/>
      <c r="AF1013" s="15"/>
      <c r="AG1013" s="92"/>
      <c r="AH1013" s="92"/>
      <c r="AI1013" s="92"/>
      <c r="AJ1013" s="92"/>
      <c r="AK1013" s="92"/>
      <c r="AL1013" s="92"/>
      <c r="AM1013" s="92"/>
      <c r="AN1013" s="92"/>
      <c r="AO1013" s="92"/>
      <c r="AP1013" s="92"/>
      <c r="AQ1013" s="92"/>
      <c r="AR1013" s="92"/>
      <c r="AS1013" s="92"/>
      <c r="AT1013" s="92"/>
      <c r="AU1013" s="92"/>
      <c r="AV1013" s="92"/>
      <c r="AW1013" s="92"/>
      <c r="AX1013" s="92"/>
      <c r="AY1013" s="92"/>
      <c r="AZ1013" s="92"/>
      <c r="BA1013" s="92"/>
      <c r="BB1013" s="92"/>
      <c r="BC1013" s="92"/>
      <c r="BD1013" s="92"/>
      <c r="BE1013" s="92"/>
      <c r="BF1013" s="92"/>
      <c r="BG1013" s="92"/>
      <c r="BH1013" s="92"/>
      <c r="BI1013" s="92"/>
      <c r="BJ1013" s="92"/>
      <c r="BK1013" s="92"/>
      <c r="BL1013" s="92"/>
      <c r="BM1013" s="92"/>
      <c r="BN1013" s="92"/>
      <c r="BO1013" s="92"/>
      <c r="BP1013" s="92"/>
      <c r="BQ1013" s="92"/>
      <c r="BR1013" s="92"/>
      <c r="BS1013" s="92"/>
      <c r="BT1013" s="92"/>
      <c r="BU1013" s="92"/>
      <c r="BV1013" s="92"/>
      <c r="BW1013" s="92"/>
      <c r="BX1013" s="92"/>
      <c r="BY1013" s="92"/>
      <c r="BZ1013" s="92"/>
      <c r="CA1013" s="92"/>
      <c r="CB1013" s="92"/>
    </row>
    <row r="1014" spans="1:80" s="78" customFormat="1" ht="12.75" customHeight="1" x14ac:dyDescent="0.3">
      <c r="A1014" s="72"/>
      <c r="B1014" s="15"/>
      <c r="F1014" s="93"/>
      <c r="J1014" s="111"/>
      <c r="L1014" s="100"/>
      <c r="N1014" s="220"/>
      <c r="O1014" s="100"/>
      <c r="P1014" s="100"/>
      <c r="Q1014" s="114"/>
      <c r="S1014" s="15"/>
      <c r="T1014" s="100"/>
      <c r="U1014" s="15"/>
      <c r="V1014" s="15"/>
      <c r="W1014" s="15"/>
      <c r="X1014" s="15"/>
      <c r="Y1014" s="15"/>
      <c r="Z1014" s="15"/>
      <c r="AA1014" s="15"/>
      <c r="AB1014" s="15"/>
      <c r="AC1014" s="15"/>
      <c r="AD1014" s="15"/>
      <c r="AE1014" s="15"/>
      <c r="AF1014" s="15"/>
      <c r="AG1014" s="92"/>
      <c r="AH1014" s="92"/>
      <c r="AI1014" s="92"/>
      <c r="AJ1014" s="92"/>
      <c r="AK1014" s="92"/>
      <c r="AL1014" s="92"/>
      <c r="AM1014" s="92"/>
      <c r="AN1014" s="92"/>
      <c r="AO1014" s="92"/>
      <c r="AP1014" s="92"/>
      <c r="AQ1014" s="92"/>
      <c r="AR1014" s="92"/>
      <c r="AS1014" s="92"/>
      <c r="AT1014" s="92"/>
      <c r="AU1014" s="92"/>
      <c r="AV1014" s="92"/>
      <c r="AW1014" s="92"/>
      <c r="AX1014" s="92"/>
      <c r="AY1014" s="92"/>
      <c r="AZ1014" s="92"/>
      <c r="BA1014" s="92"/>
      <c r="BB1014" s="92"/>
      <c r="BC1014" s="92"/>
      <c r="BD1014" s="92"/>
      <c r="BE1014" s="92"/>
      <c r="BF1014" s="92"/>
      <c r="BG1014" s="92"/>
      <c r="BH1014" s="92"/>
      <c r="BI1014" s="92"/>
      <c r="BJ1014" s="92"/>
      <c r="BK1014" s="92"/>
      <c r="BL1014" s="92"/>
      <c r="BM1014" s="92"/>
      <c r="BN1014" s="92"/>
      <c r="BO1014" s="92"/>
      <c r="BP1014" s="92"/>
      <c r="BQ1014" s="92"/>
      <c r="BR1014" s="92"/>
      <c r="BS1014" s="92"/>
      <c r="BT1014" s="92"/>
      <c r="BU1014" s="92"/>
      <c r="BV1014" s="92"/>
      <c r="BW1014" s="92"/>
      <c r="BX1014" s="92"/>
      <c r="BY1014" s="92"/>
      <c r="BZ1014" s="92"/>
      <c r="CA1014" s="92"/>
      <c r="CB1014" s="92"/>
    </row>
    <row r="1015" spans="1:80" s="78" customFormat="1" ht="12.75" customHeight="1" x14ac:dyDescent="0.3">
      <c r="A1015" s="72"/>
      <c r="B1015" s="15"/>
      <c r="F1015" s="93"/>
      <c r="J1015" s="111"/>
      <c r="L1015" s="100"/>
      <c r="N1015" s="220"/>
      <c r="O1015" s="100"/>
      <c r="P1015" s="100"/>
      <c r="Q1015" s="114"/>
      <c r="S1015" s="15"/>
      <c r="T1015" s="100"/>
      <c r="U1015" s="15"/>
      <c r="V1015" s="15"/>
      <c r="W1015" s="15"/>
      <c r="X1015" s="15"/>
      <c r="Y1015" s="15"/>
      <c r="Z1015" s="15"/>
      <c r="AA1015" s="15"/>
      <c r="AB1015" s="15"/>
      <c r="AC1015" s="15"/>
      <c r="AD1015" s="15"/>
      <c r="AE1015" s="15"/>
      <c r="AF1015" s="15"/>
      <c r="AG1015" s="92"/>
      <c r="AH1015" s="92"/>
      <c r="AI1015" s="92"/>
      <c r="AJ1015" s="92"/>
      <c r="AK1015" s="92"/>
      <c r="AL1015" s="92"/>
      <c r="AM1015" s="92"/>
      <c r="AN1015" s="92"/>
      <c r="AO1015" s="92"/>
      <c r="AP1015" s="92"/>
      <c r="AQ1015" s="92"/>
      <c r="AR1015" s="92"/>
      <c r="AS1015" s="92"/>
      <c r="AT1015" s="92"/>
      <c r="AU1015" s="92"/>
      <c r="AV1015" s="92"/>
      <c r="AW1015" s="92"/>
      <c r="AX1015" s="92"/>
      <c r="AY1015" s="92"/>
      <c r="AZ1015" s="92"/>
      <c r="BA1015" s="92"/>
      <c r="BB1015" s="92"/>
      <c r="BC1015" s="92"/>
      <c r="BD1015" s="92"/>
      <c r="BE1015" s="92"/>
      <c r="BF1015" s="92"/>
      <c r="BG1015" s="92"/>
      <c r="BH1015" s="92"/>
      <c r="BI1015" s="92"/>
      <c r="BJ1015" s="92"/>
      <c r="BK1015" s="92"/>
      <c r="BL1015" s="92"/>
      <c r="BM1015" s="92"/>
      <c r="BN1015" s="92"/>
      <c r="BO1015" s="92"/>
      <c r="BP1015" s="92"/>
      <c r="BQ1015" s="92"/>
      <c r="BR1015" s="92"/>
      <c r="BS1015" s="92"/>
      <c r="BT1015" s="92"/>
      <c r="BU1015" s="92"/>
      <c r="BV1015" s="92"/>
      <c r="BW1015" s="92"/>
      <c r="BX1015" s="92"/>
      <c r="BY1015" s="92"/>
      <c r="BZ1015" s="92"/>
      <c r="CA1015" s="92"/>
      <c r="CB1015" s="92"/>
    </row>
    <row r="1016" spans="1:80" s="78" customFormat="1" ht="12.75" customHeight="1" x14ac:dyDescent="0.3">
      <c r="A1016" s="72"/>
      <c r="B1016" s="15"/>
      <c r="F1016" s="93"/>
      <c r="J1016" s="111"/>
      <c r="L1016" s="100"/>
      <c r="N1016" s="220"/>
      <c r="O1016" s="100"/>
      <c r="P1016" s="100"/>
      <c r="Q1016" s="114"/>
      <c r="S1016" s="15"/>
      <c r="T1016" s="100"/>
      <c r="U1016" s="15"/>
      <c r="V1016" s="15"/>
      <c r="W1016" s="15"/>
      <c r="X1016" s="15"/>
      <c r="Y1016" s="15"/>
      <c r="Z1016" s="15"/>
      <c r="AA1016" s="15"/>
      <c r="AB1016" s="15"/>
      <c r="AC1016" s="15"/>
      <c r="AD1016" s="15"/>
      <c r="AE1016" s="15"/>
      <c r="AF1016" s="15"/>
      <c r="AG1016" s="92"/>
      <c r="AH1016" s="92"/>
      <c r="AI1016" s="92"/>
      <c r="AJ1016" s="92"/>
      <c r="AK1016" s="92"/>
      <c r="AL1016" s="92"/>
      <c r="AM1016" s="92"/>
      <c r="AN1016" s="92"/>
      <c r="AO1016" s="92"/>
      <c r="AP1016" s="92"/>
      <c r="AQ1016" s="92"/>
      <c r="AR1016" s="92"/>
      <c r="AS1016" s="92"/>
      <c r="AT1016" s="92"/>
      <c r="AU1016" s="92"/>
      <c r="AV1016" s="92"/>
      <c r="AW1016" s="92"/>
      <c r="AX1016" s="92"/>
      <c r="AY1016" s="92"/>
      <c r="AZ1016" s="92"/>
      <c r="BA1016" s="92"/>
      <c r="BB1016" s="92"/>
      <c r="BC1016" s="92"/>
      <c r="BD1016" s="92"/>
      <c r="BE1016" s="92"/>
      <c r="BF1016" s="92"/>
      <c r="BG1016" s="92"/>
      <c r="BH1016" s="92"/>
      <c r="BI1016" s="92"/>
      <c r="BJ1016" s="92"/>
      <c r="BK1016" s="92"/>
      <c r="BL1016" s="92"/>
      <c r="BM1016" s="92"/>
      <c r="BN1016" s="92"/>
      <c r="BO1016" s="92"/>
      <c r="BP1016" s="92"/>
      <c r="BQ1016" s="92"/>
      <c r="BR1016" s="92"/>
      <c r="BS1016" s="92"/>
      <c r="BT1016" s="92"/>
      <c r="BU1016" s="92"/>
      <c r="BV1016" s="92"/>
      <c r="BW1016" s="92"/>
      <c r="BX1016" s="92"/>
      <c r="BY1016" s="92"/>
      <c r="BZ1016" s="92"/>
      <c r="CA1016" s="92"/>
      <c r="CB1016" s="92"/>
    </row>
    <row r="1017" spans="1:80" s="78" customFormat="1" ht="12.75" customHeight="1" x14ac:dyDescent="0.3">
      <c r="A1017" s="72"/>
      <c r="B1017" s="15"/>
      <c r="F1017" s="93"/>
      <c r="J1017" s="111"/>
      <c r="L1017" s="100"/>
      <c r="N1017" s="220"/>
      <c r="O1017" s="100"/>
      <c r="P1017" s="100"/>
      <c r="Q1017" s="114"/>
      <c r="S1017" s="15"/>
      <c r="T1017" s="100"/>
      <c r="U1017" s="15"/>
      <c r="V1017" s="15"/>
      <c r="W1017" s="15"/>
      <c r="X1017" s="15"/>
      <c r="Y1017" s="15"/>
      <c r="Z1017" s="15"/>
      <c r="AA1017" s="15"/>
      <c r="AB1017" s="15"/>
      <c r="AC1017" s="15"/>
      <c r="AD1017" s="15"/>
      <c r="AE1017" s="15"/>
      <c r="AF1017" s="15"/>
      <c r="AG1017" s="92"/>
      <c r="AH1017" s="92"/>
      <c r="AI1017" s="92"/>
      <c r="AJ1017" s="92"/>
      <c r="AK1017" s="92"/>
      <c r="AL1017" s="92"/>
      <c r="AM1017" s="92"/>
      <c r="AN1017" s="92"/>
      <c r="AO1017" s="92"/>
      <c r="AP1017" s="92"/>
      <c r="AQ1017" s="92"/>
      <c r="AR1017" s="92"/>
      <c r="AS1017" s="92"/>
      <c r="AT1017" s="92"/>
      <c r="AU1017" s="92"/>
      <c r="AV1017" s="92"/>
      <c r="AW1017" s="92"/>
      <c r="AX1017" s="92"/>
      <c r="AY1017" s="92"/>
      <c r="AZ1017" s="92"/>
      <c r="BA1017" s="92"/>
      <c r="BB1017" s="92"/>
      <c r="BC1017" s="92"/>
      <c r="BD1017" s="92"/>
      <c r="BE1017" s="92"/>
      <c r="BF1017" s="92"/>
      <c r="BG1017" s="92"/>
      <c r="BH1017" s="92"/>
      <c r="BI1017" s="92"/>
      <c r="BJ1017" s="92"/>
      <c r="BK1017" s="92"/>
      <c r="BL1017" s="92"/>
      <c r="BM1017" s="92"/>
      <c r="BN1017" s="92"/>
      <c r="BO1017" s="92"/>
      <c r="BP1017" s="92"/>
      <c r="BQ1017" s="92"/>
      <c r="BR1017" s="92"/>
      <c r="BS1017" s="92"/>
      <c r="BT1017" s="92"/>
      <c r="BU1017" s="92"/>
      <c r="BV1017" s="92"/>
      <c r="BW1017" s="92"/>
      <c r="BX1017" s="92"/>
      <c r="BY1017" s="92"/>
      <c r="BZ1017" s="92"/>
      <c r="CA1017" s="92"/>
      <c r="CB1017" s="92"/>
    </row>
    <row r="1018" spans="1:80" s="78" customFormat="1" ht="12.75" customHeight="1" x14ac:dyDescent="0.3">
      <c r="A1018" s="72"/>
      <c r="B1018" s="15"/>
      <c r="F1018" s="93"/>
      <c r="J1018" s="111"/>
      <c r="L1018" s="100"/>
      <c r="N1018" s="220"/>
      <c r="O1018" s="100"/>
      <c r="P1018" s="100"/>
      <c r="Q1018" s="114"/>
      <c r="S1018" s="15"/>
      <c r="T1018" s="100"/>
      <c r="U1018" s="15"/>
      <c r="V1018" s="15"/>
      <c r="W1018" s="15"/>
      <c r="X1018" s="15"/>
      <c r="Y1018" s="15"/>
      <c r="Z1018" s="15"/>
      <c r="AA1018" s="15"/>
      <c r="AB1018" s="15"/>
      <c r="AC1018" s="15"/>
      <c r="AD1018" s="15"/>
      <c r="AE1018" s="15"/>
      <c r="AF1018" s="15"/>
      <c r="AG1018" s="92"/>
      <c r="AH1018" s="92"/>
      <c r="AI1018" s="92"/>
      <c r="AJ1018" s="92"/>
      <c r="AK1018" s="92"/>
      <c r="AL1018" s="92"/>
      <c r="AM1018" s="92"/>
      <c r="AN1018" s="92"/>
      <c r="AO1018" s="92"/>
      <c r="AP1018" s="92"/>
      <c r="AQ1018" s="92"/>
      <c r="AR1018" s="92"/>
      <c r="AS1018" s="92"/>
      <c r="AT1018" s="92"/>
      <c r="AU1018" s="92"/>
      <c r="AV1018" s="92"/>
      <c r="AW1018" s="92"/>
      <c r="AX1018" s="92"/>
      <c r="AY1018" s="92"/>
      <c r="AZ1018" s="92"/>
      <c r="BA1018" s="92"/>
      <c r="BB1018" s="92"/>
      <c r="BC1018" s="92"/>
      <c r="BD1018" s="92"/>
      <c r="BE1018" s="92"/>
      <c r="BF1018" s="92"/>
      <c r="BG1018" s="92"/>
      <c r="BH1018" s="92"/>
      <c r="BI1018" s="92"/>
      <c r="BJ1018" s="92"/>
      <c r="BK1018" s="92"/>
      <c r="BL1018" s="92"/>
      <c r="BM1018" s="92"/>
      <c r="BN1018" s="92"/>
      <c r="BO1018" s="92"/>
      <c r="BP1018" s="92"/>
      <c r="BQ1018" s="92"/>
      <c r="BR1018" s="92"/>
      <c r="BS1018" s="92"/>
      <c r="BT1018" s="92"/>
      <c r="BU1018" s="92"/>
      <c r="BV1018" s="92"/>
      <c r="BW1018" s="92"/>
      <c r="BX1018" s="92"/>
      <c r="BY1018" s="92"/>
      <c r="BZ1018" s="92"/>
      <c r="CA1018" s="92"/>
      <c r="CB1018" s="92"/>
    </row>
    <row r="1019" spans="1:80" s="78" customFormat="1" ht="12.75" customHeight="1" x14ac:dyDescent="0.3">
      <c r="A1019" s="72"/>
      <c r="B1019" s="15"/>
      <c r="F1019" s="93"/>
      <c r="J1019" s="111"/>
      <c r="L1019" s="100"/>
      <c r="N1019" s="220"/>
      <c r="O1019" s="100"/>
      <c r="P1019" s="100"/>
      <c r="Q1019" s="114"/>
      <c r="S1019" s="15"/>
      <c r="T1019" s="100"/>
      <c r="U1019" s="15"/>
      <c r="V1019" s="15"/>
      <c r="W1019" s="15"/>
      <c r="X1019" s="15"/>
      <c r="Y1019" s="15"/>
      <c r="Z1019" s="15"/>
      <c r="AA1019" s="15"/>
      <c r="AB1019" s="15"/>
      <c r="AC1019" s="15"/>
      <c r="AD1019" s="15"/>
      <c r="AE1019" s="15"/>
      <c r="AF1019" s="15"/>
      <c r="AG1019" s="92"/>
      <c r="AH1019" s="92"/>
      <c r="AI1019" s="92"/>
      <c r="AJ1019" s="92"/>
      <c r="AK1019" s="92"/>
      <c r="AL1019" s="92"/>
      <c r="AM1019" s="92"/>
      <c r="AN1019" s="92"/>
      <c r="AO1019" s="92"/>
      <c r="AP1019" s="92"/>
      <c r="AQ1019" s="92"/>
      <c r="AR1019" s="92"/>
      <c r="AS1019" s="92"/>
      <c r="AT1019" s="92"/>
      <c r="AU1019" s="92"/>
      <c r="AV1019" s="92"/>
      <c r="AW1019" s="92"/>
      <c r="AX1019" s="92"/>
      <c r="AY1019" s="92"/>
      <c r="AZ1019" s="92"/>
      <c r="BA1019" s="92"/>
      <c r="BB1019" s="92"/>
      <c r="BC1019" s="92"/>
      <c r="BD1019" s="92"/>
      <c r="BE1019" s="92"/>
      <c r="BF1019" s="92"/>
      <c r="BG1019" s="92"/>
      <c r="BH1019" s="92"/>
      <c r="BI1019" s="92"/>
      <c r="BJ1019" s="92"/>
      <c r="BK1019" s="92"/>
      <c r="BL1019" s="92"/>
      <c r="BM1019" s="92"/>
      <c r="BN1019" s="92"/>
      <c r="BO1019" s="92"/>
      <c r="BP1019" s="92"/>
      <c r="BQ1019" s="92"/>
      <c r="BR1019" s="92"/>
      <c r="BS1019" s="92"/>
      <c r="BT1019" s="92"/>
      <c r="BU1019" s="92"/>
      <c r="BV1019" s="92"/>
      <c r="BW1019" s="92"/>
      <c r="BX1019" s="92"/>
      <c r="BY1019" s="92"/>
      <c r="BZ1019" s="92"/>
      <c r="CA1019" s="92"/>
      <c r="CB1019" s="92"/>
    </row>
    <row r="1020" spans="1:80" s="78" customFormat="1" ht="12.75" customHeight="1" x14ac:dyDescent="0.3">
      <c r="A1020" s="72"/>
      <c r="B1020" s="15"/>
      <c r="F1020" s="93"/>
      <c r="J1020" s="111"/>
      <c r="L1020" s="100"/>
      <c r="N1020" s="220"/>
      <c r="O1020" s="100"/>
      <c r="P1020" s="100"/>
      <c r="Q1020" s="114"/>
      <c r="S1020" s="15"/>
      <c r="T1020" s="100"/>
      <c r="U1020" s="15"/>
      <c r="V1020" s="15"/>
      <c r="W1020" s="15"/>
      <c r="X1020" s="15"/>
      <c r="Y1020" s="15"/>
      <c r="Z1020" s="15"/>
      <c r="AA1020" s="15"/>
      <c r="AB1020" s="15"/>
      <c r="AC1020" s="15"/>
      <c r="AD1020" s="15"/>
      <c r="AE1020" s="15"/>
      <c r="AF1020" s="15"/>
      <c r="AG1020" s="92"/>
      <c r="AH1020" s="92"/>
      <c r="AI1020" s="92"/>
      <c r="AJ1020" s="92"/>
      <c r="AK1020" s="92"/>
      <c r="AL1020" s="92"/>
      <c r="AM1020" s="92"/>
      <c r="AN1020" s="92"/>
      <c r="AO1020" s="92"/>
      <c r="AP1020" s="92"/>
      <c r="AQ1020" s="92"/>
      <c r="AR1020" s="92"/>
      <c r="AS1020" s="92"/>
      <c r="AT1020" s="92"/>
      <c r="AU1020" s="92"/>
      <c r="AV1020" s="92"/>
      <c r="AW1020" s="92"/>
      <c r="AX1020" s="92"/>
      <c r="AY1020" s="92"/>
      <c r="AZ1020" s="92"/>
      <c r="BA1020" s="92"/>
      <c r="BB1020" s="92"/>
      <c r="BC1020" s="92"/>
      <c r="BD1020" s="92"/>
      <c r="BE1020" s="92"/>
      <c r="BF1020" s="92"/>
      <c r="BG1020" s="92"/>
      <c r="BH1020" s="92"/>
      <c r="BI1020" s="92"/>
      <c r="BJ1020" s="92"/>
      <c r="BK1020" s="92"/>
      <c r="BL1020" s="92"/>
      <c r="BM1020" s="92"/>
      <c r="BN1020" s="92"/>
      <c r="BO1020" s="92"/>
      <c r="BP1020" s="92"/>
      <c r="BQ1020" s="92"/>
      <c r="BR1020" s="92"/>
      <c r="BS1020" s="92"/>
      <c r="BT1020" s="92"/>
      <c r="BU1020" s="92"/>
      <c r="BV1020" s="92"/>
      <c r="BW1020" s="92"/>
      <c r="BX1020" s="92"/>
      <c r="BY1020" s="92"/>
      <c r="BZ1020" s="92"/>
      <c r="CA1020" s="92"/>
      <c r="CB1020" s="92"/>
    </row>
    <row r="1021" spans="1:80" s="78" customFormat="1" ht="12.75" customHeight="1" x14ac:dyDescent="0.3">
      <c r="A1021" s="72"/>
      <c r="B1021" s="15"/>
      <c r="F1021" s="93"/>
      <c r="J1021" s="111"/>
      <c r="L1021" s="100"/>
      <c r="N1021" s="220"/>
      <c r="O1021" s="100"/>
      <c r="P1021" s="100"/>
      <c r="Q1021" s="114"/>
      <c r="S1021" s="15"/>
      <c r="T1021" s="100"/>
      <c r="U1021" s="15"/>
      <c r="V1021" s="15"/>
      <c r="W1021" s="15"/>
      <c r="X1021" s="15"/>
      <c r="Y1021" s="15"/>
      <c r="Z1021" s="15"/>
      <c r="AA1021" s="15"/>
      <c r="AB1021" s="15"/>
      <c r="AC1021" s="15"/>
      <c r="AD1021" s="15"/>
      <c r="AE1021" s="15"/>
      <c r="AF1021" s="15"/>
      <c r="AG1021" s="92"/>
      <c r="AH1021" s="92"/>
      <c r="AI1021" s="92"/>
      <c r="AJ1021" s="92"/>
      <c r="AK1021" s="92"/>
      <c r="AL1021" s="92"/>
      <c r="AM1021" s="92"/>
      <c r="AN1021" s="92"/>
      <c r="AO1021" s="92"/>
      <c r="AP1021" s="92"/>
      <c r="AQ1021" s="92"/>
      <c r="AR1021" s="92"/>
      <c r="AS1021" s="92"/>
      <c r="AT1021" s="92"/>
      <c r="AU1021" s="92"/>
      <c r="AV1021" s="92"/>
      <c r="AW1021" s="92"/>
      <c r="AX1021" s="92"/>
      <c r="AY1021" s="92"/>
      <c r="AZ1021" s="92"/>
      <c r="BA1021" s="92"/>
      <c r="BB1021" s="92"/>
      <c r="BC1021" s="92"/>
      <c r="BD1021" s="92"/>
      <c r="BE1021" s="92"/>
      <c r="BF1021" s="92"/>
      <c r="BG1021" s="92"/>
      <c r="BH1021" s="92"/>
      <c r="BI1021" s="92"/>
      <c r="BJ1021" s="92"/>
      <c r="BK1021" s="92"/>
      <c r="BL1021" s="92"/>
      <c r="BM1021" s="92"/>
      <c r="BN1021" s="92"/>
      <c r="BO1021" s="92"/>
      <c r="BP1021" s="92"/>
      <c r="BQ1021" s="92"/>
      <c r="BR1021" s="92"/>
      <c r="BS1021" s="92"/>
      <c r="BT1021" s="92"/>
      <c r="BU1021" s="92"/>
      <c r="BV1021" s="92"/>
      <c r="BW1021" s="92"/>
      <c r="BX1021" s="92"/>
      <c r="BY1021" s="92"/>
      <c r="BZ1021" s="92"/>
      <c r="CA1021" s="92"/>
      <c r="CB1021" s="92"/>
    </row>
    <row r="1022" spans="1:80" s="78" customFormat="1" ht="12.75" customHeight="1" x14ac:dyDescent="0.3">
      <c r="A1022" s="72"/>
      <c r="B1022" s="15"/>
      <c r="F1022" s="93"/>
      <c r="J1022" s="111"/>
      <c r="L1022" s="100"/>
      <c r="N1022" s="220"/>
      <c r="O1022" s="100"/>
      <c r="P1022" s="100"/>
      <c r="Q1022" s="114"/>
      <c r="S1022" s="15"/>
      <c r="T1022" s="100"/>
      <c r="U1022" s="15"/>
      <c r="V1022" s="15"/>
      <c r="W1022" s="15"/>
      <c r="X1022" s="15"/>
      <c r="Y1022" s="15"/>
      <c r="Z1022" s="15"/>
      <c r="AA1022" s="15"/>
      <c r="AB1022" s="15"/>
      <c r="AC1022" s="15"/>
      <c r="AD1022" s="15"/>
      <c r="AE1022" s="15"/>
      <c r="AF1022" s="15"/>
      <c r="AG1022" s="92"/>
      <c r="AH1022" s="92"/>
      <c r="AI1022" s="92"/>
      <c r="AJ1022" s="92"/>
      <c r="AK1022" s="92"/>
      <c r="AL1022" s="92"/>
      <c r="AM1022" s="92"/>
      <c r="AN1022" s="92"/>
      <c r="AO1022" s="92"/>
      <c r="AP1022" s="92"/>
      <c r="AQ1022" s="92"/>
      <c r="AR1022" s="92"/>
      <c r="AS1022" s="92"/>
      <c r="AT1022" s="92"/>
      <c r="AU1022" s="92"/>
      <c r="AV1022" s="92"/>
      <c r="AW1022" s="92"/>
      <c r="AX1022" s="92"/>
      <c r="AY1022" s="92"/>
      <c r="AZ1022" s="92"/>
      <c r="BA1022" s="92"/>
      <c r="BB1022" s="92"/>
      <c r="BC1022" s="92"/>
      <c r="BD1022" s="92"/>
      <c r="BE1022" s="92"/>
      <c r="BF1022" s="92"/>
      <c r="BG1022" s="92"/>
      <c r="BH1022" s="92"/>
      <c r="BI1022" s="92"/>
      <c r="BJ1022" s="92"/>
      <c r="BK1022" s="92"/>
      <c r="BL1022" s="92"/>
      <c r="BM1022" s="92"/>
      <c r="BN1022" s="92"/>
      <c r="BO1022" s="92"/>
      <c r="BP1022" s="92"/>
      <c r="BQ1022" s="92"/>
      <c r="BR1022" s="92"/>
      <c r="BS1022" s="92"/>
      <c r="BT1022" s="92"/>
      <c r="BU1022" s="92"/>
      <c r="BV1022" s="92"/>
      <c r="BW1022" s="92"/>
      <c r="BX1022" s="92"/>
      <c r="BY1022" s="92"/>
      <c r="BZ1022" s="92"/>
      <c r="CA1022" s="92"/>
      <c r="CB1022" s="92"/>
    </row>
    <row r="1023" spans="1:80" s="78" customFormat="1" ht="12.75" customHeight="1" x14ac:dyDescent="0.3">
      <c r="A1023" s="72"/>
      <c r="B1023" s="15"/>
      <c r="F1023" s="93"/>
      <c r="J1023" s="111"/>
      <c r="L1023" s="100"/>
      <c r="N1023" s="220"/>
      <c r="O1023" s="100"/>
      <c r="P1023" s="100"/>
      <c r="Q1023" s="114"/>
      <c r="S1023" s="15"/>
      <c r="T1023" s="100"/>
      <c r="U1023" s="15"/>
      <c r="V1023" s="15"/>
      <c r="W1023" s="15"/>
      <c r="X1023" s="15"/>
      <c r="Y1023" s="15"/>
      <c r="Z1023" s="15"/>
      <c r="AA1023" s="15"/>
      <c r="AB1023" s="15"/>
      <c r="AC1023" s="15"/>
      <c r="AD1023" s="15"/>
      <c r="AE1023" s="15"/>
      <c r="AF1023" s="15"/>
      <c r="AG1023" s="92"/>
      <c r="AH1023" s="92"/>
      <c r="AI1023" s="92"/>
      <c r="AJ1023" s="92"/>
      <c r="AK1023" s="92"/>
      <c r="AL1023" s="92"/>
      <c r="AM1023" s="92"/>
      <c r="AN1023" s="92"/>
      <c r="AO1023" s="92"/>
      <c r="AP1023" s="92"/>
      <c r="AQ1023" s="92"/>
      <c r="AR1023" s="92"/>
      <c r="AS1023" s="92"/>
      <c r="AT1023" s="92"/>
      <c r="AU1023" s="92"/>
      <c r="AV1023" s="92"/>
      <c r="AW1023" s="92"/>
      <c r="AX1023" s="92"/>
      <c r="AY1023" s="92"/>
      <c r="AZ1023" s="92"/>
      <c r="BA1023" s="92"/>
      <c r="BB1023" s="92"/>
      <c r="BC1023" s="92"/>
      <c r="BD1023" s="92"/>
      <c r="BE1023" s="92"/>
      <c r="BF1023" s="92"/>
      <c r="BG1023" s="92"/>
      <c r="BH1023" s="92"/>
      <c r="BI1023" s="92"/>
      <c r="BJ1023" s="92"/>
      <c r="BK1023" s="92"/>
      <c r="BL1023" s="92"/>
      <c r="BM1023" s="92"/>
      <c r="BN1023" s="92"/>
      <c r="BO1023" s="92"/>
      <c r="BP1023" s="92"/>
      <c r="BQ1023" s="92"/>
      <c r="BR1023" s="92"/>
      <c r="BS1023" s="92"/>
      <c r="BT1023" s="92"/>
      <c r="BU1023" s="92"/>
      <c r="BV1023" s="92"/>
      <c r="BW1023" s="92"/>
      <c r="BX1023" s="92"/>
      <c r="BY1023" s="92"/>
      <c r="BZ1023" s="92"/>
      <c r="CA1023" s="92"/>
      <c r="CB1023" s="92"/>
    </row>
    <row r="1024" spans="1:80" s="78" customFormat="1" ht="12.75" customHeight="1" x14ac:dyDescent="0.3">
      <c r="A1024" s="72"/>
      <c r="B1024" s="15"/>
      <c r="F1024" s="93"/>
      <c r="J1024" s="111"/>
      <c r="L1024" s="100"/>
      <c r="N1024" s="220"/>
      <c r="O1024" s="100"/>
      <c r="P1024" s="100"/>
      <c r="Q1024" s="114"/>
      <c r="S1024" s="15"/>
      <c r="T1024" s="100"/>
      <c r="U1024" s="15"/>
      <c r="V1024" s="15"/>
      <c r="W1024" s="15"/>
      <c r="X1024" s="15"/>
      <c r="Y1024" s="15"/>
      <c r="Z1024" s="15"/>
      <c r="AA1024" s="15"/>
      <c r="AB1024" s="15"/>
      <c r="AC1024" s="15"/>
      <c r="AD1024" s="15"/>
      <c r="AE1024" s="15"/>
      <c r="AF1024" s="15"/>
      <c r="AG1024" s="92"/>
      <c r="AH1024" s="92"/>
      <c r="AI1024" s="92"/>
      <c r="AJ1024" s="92"/>
      <c r="AK1024" s="92"/>
      <c r="AL1024" s="92"/>
      <c r="AM1024" s="92"/>
      <c r="AN1024" s="92"/>
      <c r="AO1024" s="92"/>
      <c r="AP1024" s="92"/>
      <c r="AQ1024" s="92"/>
      <c r="AR1024" s="92"/>
      <c r="AS1024" s="92"/>
      <c r="AT1024" s="92"/>
      <c r="AU1024" s="92"/>
      <c r="AV1024" s="92"/>
      <c r="AW1024" s="92"/>
      <c r="AX1024" s="92"/>
      <c r="AY1024" s="92"/>
      <c r="AZ1024" s="92"/>
      <c r="BA1024" s="92"/>
      <c r="BB1024" s="92"/>
      <c r="BC1024" s="92"/>
      <c r="BD1024" s="92"/>
      <c r="BE1024" s="92"/>
      <c r="BF1024" s="92"/>
      <c r="BG1024" s="92"/>
      <c r="BH1024" s="92"/>
      <c r="BI1024" s="92"/>
      <c r="BJ1024" s="92"/>
      <c r="BK1024" s="92"/>
      <c r="BL1024" s="92"/>
      <c r="BM1024" s="92"/>
      <c r="BN1024" s="92"/>
      <c r="BO1024" s="92"/>
      <c r="BP1024" s="92"/>
      <c r="BQ1024" s="92"/>
      <c r="BR1024" s="92"/>
      <c r="BS1024" s="92"/>
      <c r="BT1024" s="92"/>
      <c r="BU1024" s="92"/>
      <c r="BV1024" s="92"/>
      <c r="BW1024" s="92"/>
      <c r="BX1024" s="92"/>
      <c r="BY1024" s="92"/>
      <c r="BZ1024" s="92"/>
      <c r="CA1024" s="92"/>
      <c r="CB1024" s="92"/>
    </row>
    <row r="1025" spans="1:80" s="78" customFormat="1" ht="12.75" customHeight="1" x14ac:dyDescent="0.3">
      <c r="A1025" s="72"/>
      <c r="B1025" s="15"/>
      <c r="F1025" s="93"/>
      <c r="J1025" s="111"/>
      <c r="L1025" s="100"/>
      <c r="N1025" s="220"/>
      <c r="O1025" s="100"/>
      <c r="P1025" s="100"/>
      <c r="Q1025" s="114"/>
      <c r="S1025" s="15"/>
      <c r="T1025" s="100"/>
      <c r="U1025" s="15"/>
      <c r="V1025" s="15"/>
      <c r="W1025" s="15"/>
      <c r="X1025" s="15"/>
      <c r="Y1025" s="15"/>
      <c r="Z1025" s="15"/>
      <c r="AA1025" s="15"/>
      <c r="AB1025" s="15"/>
      <c r="AC1025" s="15"/>
      <c r="AD1025" s="15"/>
      <c r="AE1025" s="15"/>
      <c r="AF1025" s="15"/>
      <c r="AG1025" s="92"/>
      <c r="AH1025" s="92"/>
      <c r="AI1025" s="92"/>
      <c r="AJ1025" s="92"/>
      <c r="AK1025" s="92"/>
      <c r="AL1025" s="92"/>
      <c r="AM1025" s="92"/>
      <c r="AN1025" s="92"/>
      <c r="AO1025" s="92"/>
      <c r="AP1025" s="92"/>
      <c r="AQ1025" s="92"/>
      <c r="AR1025" s="92"/>
      <c r="AS1025" s="92"/>
      <c r="AT1025" s="92"/>
      <c r="AU1025" s="92"/>
      <c r="AV1025" s="92"/>
      <c r="AW1025" s="92"/>
      <c r="AX1025" s="92"/>
      <c r="AY1025" s="92"/>
      <c r="AZ1025" s="92"/>
      <c r="BA1025" s="92"/>
      <c r="BB1025" s="92"/>
      <c r="BC1025" s="92"/>
      <c r="BD1025" s="92"/>
      <c r="BE1025" s="92"/>
      <c r="BF1025" s="92"/>
      <c r="BG1025" s="92"/>
      <c r="BH1025" s="92"/>
      <c r="BI1025" s="92"/>
      <c r="BJ1025" s="92"/>
      <c r="BK1025" s="92"/>
      <c r="BL1025" s="92"/>
      <c r="BM1025" s="92"/>
      <c r="BN1025" s="92"/>
      <c r="BO1025" s="92"/>
      <c r="BP1025" s="92"/>
      <c r="BQ1025" s="92"/>
      <c r="BR1025" s="92"/>
      <c r="BS1025" s="92"/>
      <c r="BT1025" s="92"/>
      <c r="BU1025" s="92"/>
      <c r="BV1025" s="92"/>
      <c r="BW1025" s="92"/>
      <c r="BX1025" s="92"/>
      <c r="BY1025" s="92"/>
      <c r="BZ1025" s="92"/>
      <c r="CA1025" s="92"/>
      <c r="CB1025" s="92"/>
    </row>
    <row r="1026" spans="1:80" s="78" customFormat="1" ht="12.75" customHeight="1" x14ac:dyDescent="0.3">
      <c r="A1026" s="72"/>
      <c r="B1026" s="15"/>
      <c r="F1026" s="93"/>
      <c r="J1026" s="111"/>
      <c r="L1026" s="100"/>
      <c r="N1026" s="220"/>
      <c r="O1026" s="100"/>
      <c r="P1026" s="100"/>
      <c r="Q1026" s="114"/>
      <c r="S1026" s="15"/>
      <c r="T1026" s="100"/>
      <c r="U1026" s="15"/>
      <c r="V1026" s="15"/>
      <c r="W1026" s="15"/>
      <c r="X1026" s="15"/>
      <c r="Y1026" s="15"/>
      <c r="Z1026" s="15"/>
      <c r="AA1026" s="15"/>
      <c r="AB1026" s="15"/>
      <c r="AC1026" s="15"/>
      <c r="AD1026" s="15"/>
      <c r="AE1026" s="15"/>
      <c r="AF1026" s="15"/>
      <c r="AG1026" s="92"/>
      <c r="AH1026" s="92"/>
      <c r="AI1026" s="92"/>
      <c r="AJ1026" s="92"/>
      <c r="AK1026" s="92"/>
      <c r="AL1026" s="92"/>
      <c r="AM1026" s="92"/>
      <c r="AN1026" s="92"/>
      <c r="AO1026" s="92"/>
      <c r="AP1026" s="92"/>
      <c r="AQ1026" s="92"/>
      <c r="AR1026" s="92"/>
      <c r="AS1026" s="92"/>
      <c r="AT1026" s="92"/>
      <c r="AU1026" s="92"/>
      <c r="AV1026" s="92"/>
      <c r="AW1026" s="92"/>
      <c r="AX1026" s="92"/>
      <c r="AY1026" s="92"/>
      <c r="AZ1026" s="92"/>
      <c r="BA1026" s="92"/>
      <c r="BB1026" s="92"/>
      <c r="BC1026" s="92"/>
      <c r="BD1026" s="92"/>
      <c r="BE1026" s="92"/>
      <c r="BF1026" s="92"/>
      <c r="BG1026" s="92"/>
      <c r="BH1026" s="92"/>
      <c r="BI1026" s="92"/>
      <c r="BJ1026" s="92"/>
      <c r="BK1026" s="92"/>
      <c r="BL1026" s="92"/>
      <c r="BM1026" s="92"/>
      <c r="BN1026" s="92"/>
      <c r="BO1026" s="92"/>
      <c r="BP1026" s="92"/>
      <c r="BQ1026" s="92"/>
      <c r="BR1026" s="92"/>
      <c r="BS1026" s="92"/>
      <c r="BT1026" s="92"/>
      <c r="BU1026" s="92"/>
      <c r="BV1026" s="92"/>
      <c r="BW1026" s="92"/>
      <c r="BX1026" s="92"/>
      <c r="BY1026" s="92"/>
      <c r="BZ1026" s="92"/>
      <c r="CA1026" s="92"/>
      <c r="CB1026" s="92"/>
    </row>
    <row r="1027" spans="1:80" s="78" customFormat="1" ht="12.75" customHeight="1" x14ac:dyDescent="0.3">
      <c r="A1027" s="72"/>
      <c r="B1027" s="15"/>
      <c r="F1027" s="93"/>
      <c r="J1027" s="111"/>
      <c r="L1027" s="100"/>
      <c r="N1027" s="220"/>
      <c r="O1027" s="100"/>
      <c r="P1027" s="100"/>
      <c r="Q1027" s="114"/>
      <c r="S1027" s="15"/>
      <c r="T1027" s="100"/>
      <c r="U1027" s="15"/>
      <c r="V1027" s="15"/>
      <c r="W1027" s="15"/>
      <c r="X1027" s="15"/>
      <c r="Y1027" s="15"/>
      <c r="Z1027" s="15"/>
      <c r="AA1027" s="15"/>
      <c r="AB1027" s="15"/>
      <c r="AC1027" s="15"/>
      <c r="AD1027" s="15"/>
      <c r="AE1027" s="15"/>
      <c r="AF1027" s="15"/>
      <c r="AG1027" s="92"/>
      <c r="AH1027" s="92"/>
      <c r="AI1027" s="92"/>
      <c r="AJ1027" s="92"/>
      <c r="AK1027" s="92"/>
      <c r="AL1027" s="92"/>
      <c r="AM1027" s="92"/>
      <c r="AN1027" s="92"/>
      <c r="AO1027" s="92"/>
      <c r="AP1027" s="92"/>
      <c r="AQ1027" s="92"/>
      <c r="AR1027" s="92"/>
      <c r="AS1027" s="92"/>
      <c r="AT1027" s="92"/>
      <c r="AU1027" s="92"/>
      <c r="AV1027" s="92"/>
      <c r="AW1027" s="92"/>
      <c r="AX1027" s="92"/>
      <c r="AY1027" s="92"/>
      <c r="AZ1027" s="92"/>
      <c r="BA1027" s="92"/>
      <c r="BB1027" s="92"/>
      <c r="BC1027" s="92"/>
      <c r="BD1027" s="92"/>
      <c r="BE1027" s="92"/>
      <c r="BF1027" s="92"/>
      <c r="BG1027" s="92"/>
      <c r="BH1027" s="92"/>
      <c r="BI1027" s="92"/>
      <c r="BJ1027" s="92"/>
      <c r="BK1027" s="92"/>
      <c r="BL1027" s="92"/>
      <c r="BM1027" s="92"/>
      <c r="BN1027" s="92"/>
      <c r="BO1027" s="92"/>
      <c r="BP1027" s="92"/>
      <c r="BQ1027" s="92"/>
      <c r="BR1027" s="92"/>
      <c r="BS1027" s="92"/>
      <c r="BT1027" s="92"/>
      <c r="BU1027" s="92"/>
      <c r="BV1027" s="92"/>
      <c r="BW1027" s="92"/>
      <c r="BX1027" s="92"/>
      <c r="BY1027" s="92"/>
      <c r="BZ1027" s="92"/>
      <c r="CA1027" s="92"/>
      <c r="CB1027" s="92"/>
    </row>
    <row r="1028" spans="1:80" s="78" customFormat="1" ht="12.75" customHeight="1" x14ac:dyDescent="0.3">
      <c r="A1028" s="72"/>
      <c r="B1028" s="15"/>
      <c r="F1028" s="93"/>
      <c r="J1028" s="111"/>
      <c r="L1028" s="100"/>
      <c r="N1028" s="220"/>
      <c r="O1028" s="100"/>
      <c r="P1028" s="100"/>
      <c r="Q1028" s="114"/>
      <c r="S1028" s="15"/>
      <c r="T1028" s="100"/>
      <c r="U1028" s="15"/>
      <c r="V1028" s="15"/>
      <c r="W1028" s="15"/>
      <c r="X1028" s="15"/>
      <c r="Y1028" s="15"/>
      <c r="Z1028" s="15"/>
      <c r="AA1028" s="15"/>
      <c r="AB1028" s="15"/>
      <c r="AC1028" s="15"/>
      <c r="AD1028" s="15"/>
      <c r="AE1028" s="15"/>
      <c r="AF1028" s="15"/>
      <c r="AG1028" s="92"/>
      <c r="AH1028" s="92"/>
      <c r="AI1028" s="92"/>
      <c r="AJ1028" s="92"/>
      <c r="AK1028" s="92"/>
      <c r="AL1028" s="92"/>
      <c r="AM1028" s="92"/>
      <c r="AN1028" s="92"/>
      <c r="AO1028" s="92"/>
      <c r="AP1028" s="92"/>
      <c r="AQ1028" s="92"/>
      <c r="AR1028" s="92"/>
      <c r="AS1028" s="92"/>
      <c r="AT1028" s="92"/>
      <c r="AU1028" s="92"/>
      <c r="AV1028" s="92"/>
      <c r="AW1028" s="92"/>
      <c r="AX1028" s="92"/>
      <c r="AY1028" s="92"/>
      <c r="AZ1028" s="92"/>
      <c r="BA1028" s="92"/>
      <c r="BB1028" s="92"/>
      <c r="BC1028" s="92"/>
      <c r="BD1028" s="92"/>
      <c r="BE1028" s="92"/>
      <c r="BF1028" s="92"/>
      <c r="BG1028" s="92"/>
      <c r="BH1028" s="92"/>
      <c r="BI1028" s="92"/>
      <c r="BJ1028" s="92"/>
      <c r="BK1028" s="92"/>
      <c r="BL1028" s="92"/>
      <c r="BM1028" s="92"/>
      <c r="BN1028" s="92"/>
      <c r="BO1028" s="92"/>
      <c r="BP1028" s="92"/>
      <c r="BQ1028" s="92"/>
      <c r="BR1028" s="92"/>
      <c r="BS1028" s="92"/>
      <c r="BT1028" s="92"/>
      <c r="BU1028" s="92"/>
      <c r="BV1028" s="92"/>
      <c r="BW1028" s="92"/>
      <c r="BX1028" s="92"/>
      <c r="BY1028" s="92"/>
      <c r="BZ1028" s="92"/>
      <c r="CA1028" s="92"/>
      <c r="CB1028" s="92"/>
    </row>
    <row r="1029" spans="1:80" s="78" customFormat="1" ht="12.75" customHeight="1" x14ac:dyDescent="0.3">
      <c r="A1029" s="72"/>
      <c r="B1029" s="15"/>
      <c r="F1029" s="93"/>
      <c r="J1029" s="111"/>
      <c r="L1029" s="100"/>
      <c r="N1029" s="220"/>
      <c r="O1029" s="100"/>
      <c r="P1029" s="100"/>
      <c r="Q1029" s="114"/>
      <c r="S1029" s="15"/>
      <c r="T1029" s="100"/>
      <c r="U1029" s="15"/>
      <c r="V1029" s="15"/>
      <c r="W1029" s="15"/>
      <c r="X1029" s="15"/>
      <c r="Y1029" s="15"/>
      <c r="Z1029" s="15"/>
      <c r="AA1029" s="15"/>
      <c r="AB1029" s="15"/>
      <c r="AC1029" s="15"/>
      <c r="AD1029" s="15"/>
      <c r="AE1029" s="15"/>
      <c r="AF1029" s="15"/>
      <c r="AG1029" s="92"/>
      <c r="AH1029" s="92"/>
      <c r="AI1029" s="92"/>
      <c r="AJ1029" s="92"/>
      <c r="AK1029" s="92"/>
      <c r="AL1029" s="92"/>
      <c r="AM1029" s="92"/>
      <c r="AN1029" s="92"/>
      <c r="AO1029" s="92"/>
      <c r="AP1029" s="92"/>
      <c r="AQ1029" s="92"/>
      <c r="AR1029" s="92"/>
      <c r="AS1029" s="92"/>
      <c r="AT1029" s="92"/>
      <c r="AU1029" s="92"/>
      <c r="AV1029" s="92"/>
      <c r="AW1029" s="92"/>
      <c r="AX1029" s="92"/>
      <c r="AY1029" s="92"/>
      <c r="AZ1029" s="92"/>
      <c r="BA1029" s="92"/>
      <c r="BB1029" s="92"/>
      <c r="BC1029" s="92"/>
      <c r="BD1029" s="92"/>
      <c r="BE1029" s="92"/>
      <c r="BF1029" s="92"/>
      <c r="BG1029" s="92"/>
      <c r="BH1029" s="92"/>
      <c r="BI1029" s="92"/>
      <c r="BJ1029" s="92"/>
      <c r="BK1029" s="92"/>
      <c r="BL1029" s="92"/>
      <c r="BM1029" s="92"/>
      <c r="BN1029" s="92"/>
      <c r="BO1029" s="92"/>
      <c r="BP1029" s="92"/>
      <c r="BQ1029" s="92"/>
      <c r="BR1029" s="92"/>
      <c r="BS1029" s="92"/>
      <c r="BT1029" s="92"/>
      <c r="BU1029" s="92"/>
      <c r="BV1029" s="92"/>
      <c r="BW1029" s="92"/>
      <c r="BX1029" s="92"/>
      <c r="BY1029" s="92"/>
      <c r="BZ1029" s="92"/>
      <c r="CA1029" s="92"/>
      <c r="CB1029" s="92"/>
    </row>
    <row r="1030" spans="1:80" s="78" customFormat="1" ht="12.75" customHeight="1" x14ac:dyDescent="0.3">
      <c r="A1030" s="72"/>
      <c r="B1030" s="15"/>
      <c r="F1030" s="93"/>
      <c r="J1030" s="111"/>
      <c r="L1030" s="100"/>
      <c r="N1030" s="220"/>
      <c r="O1030" s="100"/>
      <c r="P1030" s="100"/>
      <c r="Q1030" s="114"/>
      <c r="S1030" s="15"/>
      <c r="T1030" s="100"/>
      <c r="U1030" s="15"/>
      <c r="V1030" s="15"/>
      <c r="W1030" s="15"/>
      <c r="X1030" s="15"/>
      <c r="Y1030" s="15"/>
      <c r="Z1030" s="15"/>
      <c r="AA1030" s="15"/>
      <c r="AB1030" s="15"/>
      <c r="AC1030" s="15"/>
      <c r="AD1030" s="15"/>
      <c r="AE1030" s="15"/>
      <c r="AF1030" s="15"/>
      <c r="AG1030" s="92"/>
      <c r="AH1030" s="92"/>
      <c r="AI1030" s="92"/>
      <c r="AJ1030" s="92"/>
      <c r="AK1030" s="92"/>
      <c r="AL1030" s="92"/>
      <c r="AM1030" s="92"/>
      <c r="AN1030" s="92"/>
      <c r="AO1030" s="92"/>
      <c r="AP1030" s="92"/>
      <c r="AQ1030" s="92"/>
      <c r="AR1030" s="92"/>
      <c r="AS1030" s="92"/>
      <c r="AT1030" s="92"/>
      <c r="AU1030" s="92"/>
      <c r="AV1030" s="92"/>
      <c r="AW1030" s="92"/>
      <c r="AX1030" s="92"/>
      <c r="AY1030" s="92"/>
      <c r="AZ1030" s="92"/>
      <c r="BA1030" s="92"/>
      <c r="BB1030" s="92"/>
      <c r="BC1030" s="92"/>
      <c r="BD1030" s="92"/>
      <c r="BE1030" s="92"/>
      <c r="BF1030" s="92"/>
      <c r="BG1030" s="92"/>
      <c r="BH1030" s="92"/>
      <c r="BI1030" s="92"/>
      <c r="BJ1030" s="92"/>
      <c r="BK1030" s="92"/>
      <c r="BL1030" s="92"/>
      <c r="BM1030" s="92"/>
      <c r="BN1030" s="92"/>
      <c r="BO1030" s="92"/>
      <c r="BP1030" s="92"/>
      <c r="BQ1030" s="92"/>
      <c r="BR1030" s="92"/>
      <c r="BS1030" s="92"/>
      <c r="BT1030" s="92"/>
      <c r="BU1030" s="92"/>
      <c r="BV1030" s="92"/>
      <c r="BW1030" s="92"/>
      <c r="BX1030" s="92"/>
      <c r="BY1030" s="92"/>
      <c r="BZ1030" s="92"/>
      <c r="CA1030" s="92"/>
      <c r="CB1030" s="92"/>
    </row>
    <row r="1031" spans="1:80" s="78" customFormat="1" ht="12.75" customHeight="1" x14ac:dyDescent="0.3">
      <c r="A1031" s="72"/>
      <c r="B1031" s="15"/>
      <c r="F1031" s="93"/>
      <c r="J1031" s="111"/>
      <c r="L1031" s="100"/>
      <c r="N1031" s="220"/>
      <c r="O1031" s="100"/>
      <c r="P1031" s="100"/>
      <c r="Q1031" s="114"/>
      <c r="S1031" s="15"/>
      <c r="T1031" s="100"/>
      <c r="U1031" s="15"/>
      <c r="V1031" s="15"/>
      <c r="W1031" s="15"/>
      <c r="X1031" s="15"/>
      <c r="Y1031" s="15"/>
      <c r="Z1031" s="15"/>
      <c r="AA1031" s="15"/>
      <c r="AB1031" s="15"/>
      <c r="AC1031" s="15"/>
      <c r="AD1031" s="15"/>
      <c r="AE1031" s="15"/>
      <c r="AF1031" s="15"/>
      <c r="AG1031" s="92"/>
      <c r="AH1031" s="92"/>
      <c r="AI1031" s="92"/>
      <c r="AJ1031" s="92"/>
      <c r="AK1031" s="92"/>
      <c r="AL1031" s="92"/>
      <c r="AM1031" s="92"/>
      <c r="AN1031" s="92"/>
      <c r="AO1031" s="92"/>
      <c r="AP1031" s="92"/>
      <c r="AQ1031" s="92"/>
      <c r="AR1031" s="92"/>
      <c r="AS1031" s="92"/>
      <c r="AT1031" s="92"/>
      <c r="AU1031" s="92"/>
      <c r="AV1031" s="92"/>
      <c r="AW1031" s="92"/>
      <c r="AX1031" s="92"/>
      <c r="AY1031" s="92"/>
      <c r="AZ1031" s="92"/>
      <c r="BA1031" s="92"/>
      <c r="BB1031" s="92"/>
      <c r="BC1031" s="92"/>
      <c r="BD1031" s="92"/>
      <c r="BE1031" s="92"/>
      <c r="BF1031" s="92"/>
      <c r="BG1031" s="92"/>
      <c r="BH1031" s="92"/>
      <c r="BI1031" s="92"/>
      <c r="BJ1031" s="92"/>
      <c r="BK1031" s="92"/>
      <c r="BL1031" s="92"/>
      <c r="BM1031" s="92"/>
      <c r="BN1031" s="92"/>
      <c r="BO1031" s="92"/>
      <c r="BP1031" s="92"/>
      <c r="BQ1031" s="92"/>
      <c r="BR1031" s="92"/>
      <c r="BS1031" s="92"/>
      <c r="BT1031" s="92"/>
      <c r="BU1031" s="92"/>
      <c r="BV1031" s="92"/>
      <c r="BW1031" s="92"/>
      <c r="BX1031" s="92"/>
      <c r="BY1031" s="92"/>
      <c r="BZ1031" s="92"/>
      <c r="CA1031" s="92"/>
      <c r="CB1031" s="92"/>
    </row>
    <row r="1032" spans="1:80" s="78" customFormat="1" ht="12.75" customHeight="1" x14ac:dyDescent="0.3">
      <c r="A1032" s="72"/>
      <c r="B1032" s="15"/>
      <c r="F1032" s="93"/>
      <c r="J1032" s="111"/>
      <c r="L1032" s="100"/>
      <c r="N1032" s="220"/>
      <c r="O1032" s="100"/>
      <c r="P1032" s="100"/>
      <c r="Q1032" s="114"/>
      <c r="S1032" s="15"/>
      <c r="T1032" s="100"/>
      <c r="U1032" s="15"/>
      <c r="V1032" s="15"/>
      <c r="W1032" s="15"/>
      <c r="X1032" s="15"/>
      <c r="Y1032" s="15"/>
      <c r="Z1032" s="15"/>
      <c r="AA1032" s="15"/>
      <c r="AB1032" s="15"/>
      <c r="AC1032" s="15"/>
      <c r="AD1032" s="15"/>
      <c r="AE1032" s="15"/>
      <c r="AF1032" s="15"/>
      <c r="AG1032" s="92"/>
      <c r="AH1032" s="92"/>
      <c r="AI1032" s="92"/>
      <c r="AJ1032" s="92"/>
      <c r="AK1032" s="92"/>
      <c r="AL1032" s="92"/>
      <c r="AM1032" s="92"/>
      <c r="AN1032" s="92"/>
      <c r="AO1032" s="92"/>
      <c r="AP1032" s="92"/>
      <c r="AQ1032" s="92"/>
      <c r="AR1032" s="92"/>
      <c r="AS1032" s="92"/>
      <c r="AT1032" s="92"/>
      <c r="AU1032" s="92"/>
      <c r="AV1032" s="92"/>
      <c r="AW1032" s="92"/>
      <c r="AX1032" s="92"/>
      <c r="AY1032" s="92"/>
      <c r="AZ1032" s="92"/>
      <c r="BA1032" s="92"/>
      <c r="BB1032" s="92"/>
      <c r="BC1032" s="92"/>
      <c r="BD1032" s="92"/>
      <c r="BE1032" s="92"/>
      <c r="BF1032" s="92"/>
      <c r="BG1032" s="92"/>
      <c r="BH1032" s="92"/>
      <c r="BI1032" s="92"/>
      <c r="BJ1032" s="92"/>
      <c r="BK1032" s="92"/>
      <c r="BL1032" s="92"/>
      <c r="BM1032" s="92"/>
      <c r="BN1032" s="92"/>
      <c r="BO1032" s="92"/>
      <c r="BP1032" s="92"/>
      <c r="BQ1032" s="92"/>
      <c r="BR1032" s="92"/>
      <c r="BS1032" s="92"/>
      <c r="BT1032" s="92"/>
      <c r="BU1032" s="92"/>
      <c r="BV1032" s="92"/>
      <c r="BW1032" s="92"/>
      <c r="BX1032" s="92"/>
      <c r="BY1032" s="92"/>
      <c r="BZ1032" s="92"/>
      <c r="CA1032" s="92"/>
      <c r="CB1032" s="92"/>
    </row>
    <row r="1033" spans="1:80" s="78" customFormat="1" ht="12.75" customHeight="1" x14ac:dyDescent="0.3">
      <c r="A1033" s="72"/>
      <c r="B1033" s="15"/>
      <c r="F1033" s="93"/>
      <c r="J1033" s="111"/>
      <c r="L1033" s="100"/>
      <c r="N1033" s="220"/>
      <c r="O1033" s="100"/>
      <c r="P1033" s="100"/>
      <c r="Q1033" s="114"/>
      <c r="S1033" s="15"/>
      <c r="T1033" s="100"/>
      <c r="U1033" s="15"/>
      <c r="V1033" s="15"/>
      <c r="W1033" s="15"/>
      <c r="X1033" s="15"/>
      <c r="Y1033" s="15"/>
      <c r="Z1033" s="15"/>
      <c r="AA1033" s="15"/>
      <c r="AB1033" s="15"/>
      <c r="AC1033" s="15"/>
      <c r="AD1033" s="15"/>
      <c r="AE1033" s="15"/>
      <c r="AF1033" s="15"/>
      <c r="AG1033" s="92"/>
      <c r="AH1033" s="92"/>
      <c r="AI1033" s="92"/>
      <c r="AJ1033" s="92"/>
      <c r="AK1033" s="92"/>
      <c r="AL1033" s="92"/>
      <c r="AM1033" s="92"/>
      <c r="AN1033" s="92"/>
      <c r="AO1033" s="92"/>
      <c r="AP1033" s="92"/>
      <c r="AQ1033" s="92"/>
      <c r="AR1033" s="92"/>
      <c r="AS1033" s="92"/>
      <c r="AT1033" s="92"/>
      <c r="AU1033" s="92"/>
      <c r="AV1033" s="92"/>
      <c r="AW1033" s="92"/>
      <c r="AX1033" s="92"/>
      <c r="AY1033" s="92"/>
      <c r="AZ1033" s="92"/>
      <c r="BA1033" s="92"/>
      <c r="BB1033" s="92"/>
      <c r="BC1033" s="92"/>
      <c r="BD1033" s="92"/>
      <c r="BE1033" s="92"/>
      <c r="BF1033" s="92"/>
      <c r="BG1033" s="92"/>
      <c r="BH1033" s="92"/>
      <c r="BI1033" s="92"/>
      <c r="BJ1033" s="92"/>
      <c r="BK1033" s="92"/>
      <c r="BL1033" s="92"/>
      <c r="BM1033" s="92"/>
      <c r="BN1033" s="92"/>
      <c r="BO1033" s="92"/>
      <c r="BP1033" s="92"/>
      <c r="BQ1033" s="92"/>
      <c r="BR1033" s="92"/>
      <c r="BS1033" s="92"/>
      <c r="BT1033" s="92"/>
      <c r="BU1033" s="92"/>
      <c r="BV1033" s="92"/>
      <c r="BW1033" s="92"/>
      <c r="BX1033" s="92"/>
      <c r="BY1033" s="92"/>
      <c r="BZ1033" s="92"/>
      <c r="CA1033" s="92"/>
      <c r="CB1033" s="92"/>
    </row>
    <row r="1034" spans="1:80" s="78" customFormat="1" ht="12.75" customHeight="1" x14ac:dyDescent="0.3">
      <c r="A1034" s="72"/>
      <c r="B1034" s="15"/>
      <c r="F1034" s="93"/>
      <c r="J1034" s="111"/>
      <c r="L1034" s="100"/>
      <c r="N1034" s="220"/>
      <c r="O1034" s="100"/>
      <c r="P1034" s="100"/>
      <c r="Q1034" s="114"/>
      <c r="S1034" s="15"/>
      <c r="T1034" s="100"/>
      <c r="U1034" s="15"/>
      <c r="V1034" s="15"/>
      <c r="W1034" s="15"/>
      <c r="X1034" s="15"/>
      <c r="Y1034" s="15"/>
      <c r="Z1034" s="15"/>
      <c r="AA1034" s="15"/>
      <c r="AB1034" s="15"/>
      <c r="AC1034" s="15"/>
      <c r="AD1034" s="15"/>
      <c r="AE1034" s="15"/>
      <c r="AF1034" s="15"/>
      <c r="AG1034" s="92"/>
      <c r="AH1034" s="92"/>
      <c r="AI1034" s="92"/>
      <c r="AJ1034" s="92"/>
      <c r="AK1034" s="92"/>
      <c r="AL1034" s="92"/>
      <c r="AM1034" s="92"/>
      <c r="AN1034" s="92"/>
      <c r="AO1034" s="92"/>
      <c r="AP1034" s="92"/>
      <c r="AQ1034" s="92"/>
      <c r="AR1034" s="92"/>
      <c r="AS1034" s="92"/>
      <c r="AT1034" s="92"/>
      <c r="AU1034" s="92"/>
      <c r="AV1034" s="92"/>
      <c r="AW1034" s="92"/>
      <c r="AX1034" s="92"/>
      <c r="AY1034" s="92"/>
      <c r="AZ1034" s="92"/>
      <c r="BA1034" s="92"/>
      <c r="BB1034" s="92"/>
      <c r="BC1034" s="92"/>
      <c r="BD1034" s="92"/>
      <c r="BE1034" s="92"/>
      <c r="BF1034" s="92"/>
      <c r="BG1034" s="92"/>
      <c r="BH1034" s="92"/>
      <c r="BI1034" s="92"/>
      <c r="BJ1034" s="92"/>
      <c r="BK1034" s="92"/>
      <c r="BL1034" s="92"/>
      <c r="BM1034" s="92"/>
      <c r="BN1034" s="92"/>
      <c r="BO1034" s="92"/>
      <c r="BP1034" s="92"/>
      <c r="BQ1034" s="92"/>
      <c r="BR1034" s="92"/>
      <c r="BS1034" s="92"/>
      <c r="BT1034" s="92"/>
      <c r="BU1034" s="92"/>
      <c r="BV1034" s="92"/>
      <c r="BW1034" s="92"/>
      <c r="BX1034" s="92"/>
      <c r="BY1034" s="92"/>
      <c r="BZ1034" s="92"/>
      <c r="CA1034" s="92"/>
      <c r="CB1034" s="92"/>
    </row>
    <row r="1035" spans="1:80" s="78" customFormat="1" ht="12.75" customHeight="1" x14ac:dyDescent="0.3">
      <c r="A1035" s="72"/>
      <c r="B1035" s="15"/>
      <c r="F1035" s="93"/>
      <c r="J1035" s="111"/>
      <c r="L1035" s="100"/>
      <c r="N1035" s="220"/>
      <c r="O1035" s="100"/>
      <c r="P1035" s="100"/>
      <c r="Q1035" s="114"/>
      <c r="S1035" s="15"/>
      <c r="T1035" s="100"/>
      <c r="U1035" s="15"/>
      <c r="V1035" s="15"/>
      <c r="W1035" s="15"/>
      <c r="X1035" s="15"/>
      <c r="Y1035" s="15"/>
      <c r="Z1035" s="15"/>
      <c r="AA1035" s="15"/>
      <c r="AB1035" s="15"/>
      <c r="AC1035" s="15"/>
      <c r="AD1035" s="15"/>
      <c r="AE1035" s="15"/>
      <c r="AF1035" s="15"/>
      <c r="AG1035" s="92"/>
      <c r="AH1035" s="92"/>
      <c r="AI1035" s="92"/>
      <c r="AJ1035" s="92"/>
      <c r="AK1035" s="92"/>
      <c r="AL1035" s="92"/>
      <c r="AM1035" s="92"/>
      <c r="AN1035" s="92"/>
      <c r="AO1035" s="92"/>
      <c r="AP1035" s="92"/>
      <c r="AQ1035" s="92"/>
      <c r="AR1035" s="92"/>
      <c r="AS1035" s="92"/>
      <c r="AT1035" s="92"/>
      <c r="AU1035" s="92"/>
      <c r="AV1035" s="92"/>
      <c r="AW1035" s="92"/>
      <c r="AX1035" s="92"/>
      <c r="AY1035" s="92"/>
      <c r="AZ1035" s="92"/>
      <c r="BA1035" s="92"/>
      <c r="BB1035" s="92"/>
      <c r="BC1035" s="92"/>
      <c r="BD1035" s="92"/>
      <c r="BE1035" s="92"/>
      <c r="BF1035" s="92"/>
      <c r="BG1035" s="92"/>
      <c r="BH1035" s="92"/>
      <c r="BI1035" s="92"/>
      <c r="BJ1035" s="92"/>
      <c r="BK1035" s="92"/>
      <c r="BL1035" s="92"/>
      <c r="BM1035" s="92"/>
      <c r="BN1035" s="92"/>
      <c r="BO1035" s="92"/>
      <c r="BP1035" s="92"/>
      <c r="BQ1035" s="92"/>
      <c r="BR1035" s="92"/>
      <c r="BS1035" s="92"/>
      <c r="BT1035" s="92"/>
      <c r="BU1035" s="92"/>
      <c r="BV1035" s="92"/>
      <c r="BW1035" s="92"/>
      <c r="BX1035" s="92"/>
      <c r="BY1035" s="92"/>
      <c r="BZ1035" s="92"/>
      <c r="CA1035" s="92"/>
      <c r="CB1035" s="92"/>
    </row>
    <row r="1036" spans="1:80" s="78" customFormat="1" ht="12.75" customHeight="1" x14ac:dyDescent="0.3">
      <c r="A1036" s="72"/>
      <c r="B1036" s="15"/>
      <c r="F1036" s="93"/>
      <c r="J1036" s="111"/>
      <c r="L1036" s="100"/>
      <c r="N1036" s="220"/>
      <c r="O1036" s="100"/>
      <c r="P1036" s="100"/>
      <c r="Q1036" s="114"/>
      <c r="S1036" s="15"/>
      <c r="T1036" s="100"/>
      <c r="U1036" s="15"/>
      <c r="V1036" s="15"/>
      <c r="W1036" s="15"/>
      <c r="X1036" s="15"/>
      <c r="Y1036" s="15"/>
      <c r="Z1036" s="15"/>
      <c r="AA1036" s="15"/>
      <c r="AB1036" s="15"/>
      <c r="AC1036" s="15"/>
      <c r="AD1036" s="15"/>
      <c r="AE1036" s="15"/>
      <c r="AF1036" s="15"/>
      <c r="AG1036" s="92"/>
      <c r="AH1036" s="92"/>
      <c r="AI1036" s="92"/>
      <c r="AJ1036" s="92"/>
      <c r="AK1036" s="92"/>
      <c r="AL1036" s="92"/>
      <c r="AM1036" s="92"/>
      <c r="AN1036" s="92"/>
      <c r="AO1036" s="92"/>
      <c r="AP1036" s="92"/>
      <c r="AQ1036" s="92"/>
      <c r="AR1036" s="92"/>
      <c r="AS1036" s="92"/>
      <c r="AT1036" s="92"/>
      <c r="AU1036" s="92"/>
      <c r="AV1036" s="92"/>
      <c r="AW1036" s="92"/>
      <c r="AX1036" s="92"/>
      <c r="AY1036" s="92"/>
      <c r="AZ1036" s="92"/>
      <c r="BA1036" s="92"/>
      <c r="BB1036" s="92"/>
      <c r="BC1036" s="92"/>
      <c r="BD1036" s="92"/>
      <c r="BE1036" s="92"/>
      <c r="BF1036" s="92"/>
      <c r="BG1036" s="92"/>
      <c r="BH1036" s="92"/>
      <c r="BI1036" s="92"/>
      <c r="BJ1036" s="92"/>
      <c r="BK1036" s="92"/>
      <c r="BL1036" s="92"/>
      <c r="BM1036" s="92"/>
      <c r="BN1036" s="92"/>
      <c r="BO1036" s="92"/>
      <c r="BP1036" s="92"/>
      <c r="BQ1036" s="92"/>
      <c r="BR1036" s="92"/>
      <c r="BS1036" s="92"/>
      <c r="BT1036" s="92"/>
      <c r="BU1036" s="92"/>
      <c r="BV1036" s="92"/>
      <c r="BW1036" s="92"/>
      <c r="BX1036" s="92"/>
      <c r="BY1036" s="92"/>
      <c r="BZ1036" s="92"/>
      <c r="CA1036" s="92"/>
      <c r="CB1036" s="92"/>
    </row>
    <row r="1037" spans="1:80" s="78" customFormat="1" ht="12.75" customHeight="1" x14ac:dyDescent="0.3">
      <c r="A1037" s="72"/>
      <c r="B1037" s="15"/>
      <c r="F1037" s="93"/>
      <c r="J1037" s="111"/>
      <c r="L1037" s="100"/>
      <c r="N1037" s="220"/>
      <c r="O1037" s="100"/>
      <c r="P1037" s="100"/>
      <c r="Q1037" s="114"/>
      <c r="S1037" s="15"/>
      <c r="T1037" s="100"/>
      <c r="U1037" s="15"/>
      <c r="V1037" s="15"/>
      <c r="W1037" s="15"/>
      <c r="X1037" s="15"/>
      <c r="Y1037" s="15"/>
      <c r="Z1037" s="15"/>
      <c r="AA1037" s="15"/>
      <c r="AB1037" s="15"/>
      <c r="AC1037" s="15"/>
      <c r="AD1037" s="15"/>
      <c r="AE1037" s="15"/>
      <c r="AF1037" s="15"/>
      <c r="AG1037" s="92"/>
      <c r="AH1037" s="92"/>
      <c r="AI1037" s="92"/>
      <c r="AJ1037" s="92"/>
      <c r="AK1037" s="92"/>
      <c r="AL1037" s="92"/>
      <c r="AM1037" s="92"/>
      <c r="AN1037" s="92"/>
      <c r="AO1037" s="92"/>
      <c r="AP1037" s="92"/>
      <c r="AQ1037" s="92"/>
      <c r="AR1037" s="92"/>
      <c r="AS1037" s="92"/>
      <c r="AT1037" s="92"/>
      <c r="AU1037" s="92"/>
      <c r="AV1037" s="92"/>
      <c r="AW1037" s="92"/>
      <c r="AX1037" s="92"/>
      <c r="AY1037" s="92"/>
      <c r="AZ1037" s="92"/>
      <c r="BA1037" s="92"/>
      <c r="BB1037" s="92"/>
      <c r="BC1037" s="92"/>
      <c r="BD1037" s="92"/>
      <c r="BE1037" s="92"/>
      <c r="BF1037" s="92"/>
      <c r="BG1037" s="92"/>
      <c r="BH1037" s="92"/>
      <c r="BI1037" s="92"/>
      <c r="BJ1037" s="92"/>
      <c r="BK1037" s="92"/>
      <c r="BL1037" s="92"/>
      <c r="BM1037" s="92"/>
      <c r="BN1037" s="92"/>
      <c r="BO1037" s="92"/>
      <c r="BP1037" s="92"/>
      <c r="BQ1037" s="92"/>
      <c r="BR1037" s="92"/>
      <c r="BS1037" s="92"/>
      <c r="BT1037" s="92"/>
      <c r="BU1037" s="92"/>
      <c r="BV1037" s="92"/>
      <c r="BW1037" s="92"/>
      <c r="BX1037" s="92"/>
      <c r="BY1037" s="92"/>
      <c r="BZ1037" s="92"/>
      <c r="CA1037" s="92"/>
      <c r="CB1037" s="92"/>
    </row>
    <row r="1038" spans="1:80" s="78" customFormat="1" ht="12.75" customHeight="1" x14ac:dyDescent="0.3">
      <c r="A1038" s="72"/>
      <c r="B1038" s="15"/>
      <c r="F1038" s="93"/>
      <c r="J1038" s="111"/>
      <c r="L1038" s="100"/>
      <c r="N1038" s="220"/>
      <c r="O1038" s="100"/>
      <c r="P1038" s="100"/>
      <c r="Q1038" s="114"/>
      <c r="S1038" s="15"/>
      <c r="T1038" s="100"/>
      <c r="U1038" s="15"/>
      <c r="V1038" s="15"/>
      <c r="W1038" s="15"/>
      <c r="X1038" s="15"/>
      <c r="Y1038" s="15"/>
      <c r="Z1038" s="15"/>
      <c r="AA1038" s="15"/>
      <c r="AB1038" s="15"/>
      <c r="AC1038" s="15"/>
      <c r="AD1038" s="15"/>
      <c r="AE1038" s="15"/>
      <c r="AF1038" s="15"/>
      <c r="AG1038" s="92"/>
      <c r="AH1038" s="92"/>
      <c r="AI1038" s="92"/>
      <c r="AJ1038" s="92"/>
      <c r="AK1038" s="92"/>
      <c r="AL1038" s="92"/>
      <c r="AM1038" s="92"/>
      <c r="AN1038" s="92"/>
      <c r="AO1038" s="92"/>
      <c r="AP1038" s="92"/>
      <c r="AQ1038" s="92"/>
      <c r="AR1038" s="92"/>
      <c r="AS1038" s="92"/>
      <c r="AT1038" s="92"/>
      <c r="AU1038" s="92"/>
      <c r="AV1038" s="92"/>
      <c r="AW1038" s="92"/>
      <c r="AX1038" s="92"/>
      <c r="AY1038" s="92"/>
      <c r="AZ1038" s="92"/>
      <c r="BA1038" s="92"/>
      <c r="BB1038" s="92"/>
      <c r="BC1038" s="92"/>
      <c r="BD1038" s="92"/>
      <c r="BE1038" s="92"/>
      <c r="BF1038" s="92"/>
      <c r="BG1038" s="92"/>
      <c r="BH1038" s="92"/>
      <c r="BI1038" s="92"/>
      <c r="BJ1038" s="92"/>
      <c r="BK1038" s="92"/>
      <c r="BL1038" s="92"/>
      <c r="BM1038" s="92"/>
      <c r="BN1038" s="92"/>
      <c r="BO1038" s="92"/>
      <c r="BP1038" s="92"/>
      <c r="BQ1038" s="92"/>
      <c r="BR1038" s="92"/>
      <c r="BS1038" s="92"/>
      <c r="BT1038" s="92"/>
      <c r="BU1038" s="92"/>
      <c r="BV1038" s="92"/>
      <c r="BW1038" s="92"/>
      <c r="BX1038" s="92"/>
      <c r="BY1038" s="92"/>
      <c r="BZ1038" s="92"/>
      <c r="CA1038" s="92"/>
      <c r="CB1038" s="92"/>
    </row>
    <row r="1039" spans="1:80" s="78" customFormat="1" ht="12.75" customHeight="1" x14ac:dyDescent="0.3">
      <c r="A1039" s="72"/>
      <c r="B1039" s="15"/>
      <c r="F1039" s="93"/>
      <c r="J1039" s="111"/>
      <c r="L1039" s="100"/>
      <c r="N1039" s="220"/>
      <c r="O1039" s="100"/>
      <c r="P1039" s="100"/>
      <c r="Q1039" s="114"/>
      <c r="S1039" s="15"/>
      <c r="T1039" s="100"/>
      <c r="U1039" s="15"/>
      <c r="V1039" s="15"/>
      <c r="W1039" s="15"/>
      <c r="X1039" s="15"/>
      <c r="Y1039" s="15"/>
      <c r="Z1039" s="15"/>
      <c r="AA1039" s="15"/>
      <c r="AB1039" s="15"/>
      <c r="AC1039" s="15"/>
      <c r="AD1039" s="15"/>
      <c r="AE1039" s="15"/>
      <c r="AF1039" s="15"/>
      <c r="AG1039" s="92"/>
      <c r="AH1039" s="92"/>
      <c r="AI1039" s="92"/>
      <c r="AJ1039" s="92"/>
      <c r="AK1039" s="92"/>
      <c r="AL1039" s="92"/>
      <c r="AM1039" s="92"/>
      <c r="AN1039" s="92"/>
      <c r="AO1039" s="92"/>
      <c r="AP1039" s="92"/>
      <c r="AQ1039" s="92"/>
      <c r="AR1039" s="92"/>
      <c r="AS1039" s="92"/>
      <c r="AT1039" s="92"/>
      <c r="AU1039" s="92"/>
      <c r="AV1039" s="92"/>
      <c r="AW1039" s="92"/>
      <c r="AX1039" s="92"/>
      <c r="AY1039" s="92"/>
      <c r="AZ1039" s="92"/>
      <c r="BA1039" s="92"/>
      <c r="BB1039" s="92"/>
      <c r="BC1039" s="92"/>
      <c r="BD1039" s="92"/>
      <c r="BE1039" s="92"/>
      <c r="BF1039" s="92"/>
      <c r="BG1039" s="92"/>
      <c r="BH1039" s="92"/>
      <c r="BI1039" s="92"/>
      <c r="BJ1039" s="92"/>
      <c r="BK1039" s="92"/>
      <c r="BL1039" s="92"/>
      <c r="BM1039" s="92"/>
      <c r="BN1039" s="92"/>
      <c r="BO1039" s="92"/>
      <c r="BP1039" s="92"/>
      <c r="BQ1039" s="92"/>
      <c r="BR1039" s="92"/>
      <c r="BS1039" s="92"/>
      <c r="BT1039" s="92"/>
      <c r="BU1039" s="92"/>
      <c r="BV1039" s="92"/>
      <c r="BW1039" s="92"/>
      <c r="BX1039" s="92"/>
      <c r="BY1039" s="92"/>
      <c r="BZ1039" s="92"/>
      <c r="CA1039" s="92"/>
      <c r="CB1039" s="92"/>
    </row>
    <row r="1040" spans="1:80" s="78" customFormat="1" ht="12.75" customHeight="1" x14ac:dyDescent="0.3">
      <c r="A1040" s="72"/>
      <c r="B1040" s="15"/>
      <c r="F1040" s="93"/>
      <c r="J1040" s="111"/>
      <c r="L1040" s="100"/>
      <c r="N1040" s="220"/>
      <c r="O1040" s="100"/>
      <c r="P1040" s="100"/>
      <c r="Q1040" s="114"/>
      <c r="S1040" s="15"/>
      <c r="T1040" s="100"/>
      <c r="U1040" s="15"/>
      <c r="V1040" s="15"/>
      <c r="W1040" s="15"/>
      <c r="X1040" s="15"/>
      <c r="Y1040" s="15"/>
      <c r="Z1040" s="15"/>
      <c r="AA1040" s="15"/>
      <c r="AB1040" s="15"/>
      <c r="AC1040" s="15"/>
      <c r="AD1040" s="15"/>
      <c r="AE1040" s="15"/>
      <c r="AF1040" s="15"/>
      <c r="AG1040" s="92"/>
      <c r="AH1040" s="92"/>
      <c r="AI1040" s="92"/>
      <c r="AJ1040" s="92"/>
      <c r="AK1040" s="92"/>
      <c r="AL1040" s="92"/>
      <c r="AM1040" s="92"/>
      <c r="AN1040" s="92"/>
      <c r="AO1040" s="92"/>
      <c r="AP1040" s="92"/>
      <c r="AQ1040" s="92"/>
      <c r="AR1040" s="92"/>
      <c r="AS1040" s="92"/>
      <c r="AT1040" s="92"/>
      <c r="AU1040" s="92"/>
      <c r="AV1040" s="92"/>
      <c r="AW1040" s="92"/>
      <c r="AX1040" s="92"/>
      <c r="AY1040" s="92"/>
      <c r="AZ1040" s="92"/>
      <c r="BA1040" s="92"/>
      <c r="BB1040" s="92"/>
      <c r="BC1040" s="92"/>
      <c r="BD1040" s="92"/>
      <c r="BE1040" s="92"/>
      <c r="BF1040" s="92"/>
      <c r="BG1040" s="92"/>
      <c r="BH1040" s="92"/>
      <c r="BI1040" s="92"/>
      <c r="BJ1040" s="92"/>
      <c r="BK1040" s="92"/>
      <c r="BL1040" s="92"/>
      <c r="BM1040" s="92"/>
      <c r="BN1040" s="92"/>
      <c r="BO1040" s="92"/>
      <c r="BP1040" s="92"/>
      <c r="BQ1040" s="92"/>
      <c r="BR1040" s="92"/>
      <c r="BS1040" s="92"/>
      <c r="BT1040" s="92"/>
      <c r="BU1040" s="92"/>
      <c r="BV1040" s="92"/>
      <c r="BW1040" s="92"/>
      <c r="BX1040" s="92"/>
      <c r="BY1040" s="92"/>
      <c r="BZ1040" s="92"/>
      <c r="CA1040" s="92"/>
      <c r="CB1040" s="92"/>
    </row>
    <row r="1041" spans="1:80" s="78" customFormat="1" ht="12.75" customHeight="1" x14ac:dyDescent="0.3">
      <c r="A1041" s="72"/>
      <c r="B1041" s="15"/>
      <c r="F1041" s="93"/>
      <c r="J1041" s="111"/>
      <c r="L1041" s="100"/>
      <c r="N1041" s="220"/>
      <c r="O1041" s="100"/>
      <c r="P1041" s="100"/>
      <c r="Q1041" s="114"/>
      <c r="S1041" s="15"/>
      <c r="T1041" s="100"/>
      <c r="U1041" s="15"/>
      <c r="V1041" s="15"/>
      <c r="W1041" s="15"/>
      <c r="X1041" s="15"/>
      <c r="Y1041" s="15"/>
      <c r="Z1041" s="15"/>
      <c r="AA1041" s="15"/>
      <c r="AB1041" s="15"/>
      <c r="AC1041" s="15"/>
      <c r="AD1041" s="15"/>
      <c r="AE1041" s="15"/>
      <c r="AF1041" s="15"/>
      <c r="AG1041" s="92"/>
      <c r="AH1041" s="92"/>
      <c r="AI1041" s="92"/>
      <c r="AJ1041" s="92"/>
      <c r="AK1041" s="92"/>
      <c r="AL1041" s="92"/>
      <c r="AM1041" s="92"/>
      <c r="AN1041" s="92"/>
      <c r="AO1041" s="92"/>
      <c r="AP1041" s="92"/>
      <c r="AQ1041" s="92"/>
      <c r="AR1041" s="92"/>
      <c r="AS1041" s="92"/>
      <c r="AT1041" s="92"/>
      <c r="AU1041" s="92"/>
      <c r="AV1041" s="92"/>
      <c r="AW1041" s="92"/>
      <c r="AX1041" s="92"/>
      <c r="AY1041" s="92"/>
      <c r="AZ1041" s="92"/>
      <c r="BA1041" s="92"/>
      <c r="BB1041" s="92"/>
      <c r="BC1041" s="92"/>
      <c r="BD1041" s="92"/>
      <c r="BE1041" s="92"/>
      <c r="BF1041" s="92"/>
      <c r="BG1041" s="92"/>
      <c r="BH1041" s="92"/>
      <c r="BI1041" s="92"/>
      <c r="BJ1041" s="92"/>
      <c r="BK1041" s="92"/>
      <c r="BL1041" s="92"/>
      <c r="BM1041" s="92"/>
      <c r="BN1041" s="92"/>
      <c r="BO1041" s="92"/>
      <c r="BP1041" s="92"/>
      <c r="BQ1041" s="92"/>
      <c r="BR1041" s="92"/>
      <c r="BS1041" s="92"/>
      <c r="BT1041" s="92"/>
      <c r="BU1041" s="92"/>
      <c r="BV1041" s="92"/>
      <c r="BW1041" s="92"/>
      <c r="BX1041" s="92"/>
      <c r="BY1041" s="92"/>
      <c r="BZ1041" s="92"/>
      <c r="CA1041" s="92"/>
      <c r="CB1041" s="92"/>
    </row>
    <row r="1042" spans="1:80" s="78" customFormat="1" ht="12.75" customHeight="1" x14ac:dyDescent="0.3">
      <c r="A1042" s="72"/>
      <c r="B1042" s="15"/>
      <c r="F1042" s="93"/>
      <c r="J1042" s="111"/>
      <c r="L1042" s="100"/>
      <c r="N1042" s="220"/>
      <c r="O1042" s="100"/>
      <c r="P1042" s="100"/>
      <c r="Q1042" s="114"/>
      <c r="S1042" s="15"/>
      <c r="T1042" s="100"/>
      <c r="U1042" s="15"/>
      <c r="V1042" s="15"/>
      <c r="W1042" s="15"/>
      <c r="X1042" s="15"/>
      <c r="Y1042" s="15"/>
      <c r="Z1042" s="15"/>
      <c r="AA1042" s="15"/>
      <c r="AB1042" s="15"/>
      <c r="AC1042" s="15"/>
      <c r="AD1042" s="15"/>
      <c r="AE1042" s="15"/>
      <c r="AF1042" s="15"/>
      <c r="AG1042" s="92"/>
      <c r="AH1042" s="92"/>
      <c r="AI1042" s="92"/>
      <c r="AJ1042" s="92"/>
      <c r="AK1042" s="92"/>
      <c r="AL1042" s="92"/>
      <c r="AM1042" s="92"/>
      <c r="AN1042" s="92"/>
      <c r="AO1042" s="92"/>
      <c r="AP1042" s="92"/>
      <c r="AQ1042" s="92"/>
      <c r="AR1042" s="92"/>
      <c r="AS1042" s="92"/>
      <c r="AT1042" s="92"/>
      <c r="AU1042" s="92"/>
      <c r="AV1042" s="92"/>
      <c r="AW1042" s="92"/>
      <c r="AX1042" s="92"/>
      <c r="AY1042" s="92"/>
      <c r="AZ1042" s="92"/>
      <c r="BA1042" s="92"/>
      <c r="BB1042" s="92"/>
      <c r="BC1042" s="92"/>
      <c r="BD1042" s="92"/>
      <c r="BE1042" s="92"/>
      <c r="BF1042" s="92"/>
      <c r="BG1042" s="92"/>
      <c r="BH1042" s="92"/>
      <c r="BI1042" s="92"/>
      <c r="BJ1042" s="92"/>
      <c r="BK1042" s="92"/>
      <c r="BL1042" s="92"/>
      <c r="BM1042" s="92"/>
      <c r="BN1042" s="92"/>
      <c r="BO1042" s="92"/>
      <c r="BP1042" s="92"/>
      <c r="BQ1042" s="92"/>
      <c r="BR1042" s="92"/>
      <c r="BS1042" s="92"/>
      <c r="BT1042" s="92"/>
      <c r="BU1042" s="92"/>
      <c r="BV1042" s="92"/>
      <c r="BW1042" s="92"/>
      <c r="BX1042" s="92"/>
      <c r="BY1042" s="92"/>
      <c r="BZ1042" s="92"/>
      <c r="CA1042" s="92"/>
      <c r="CB1042" s="92"/>
    </row>
    <row r="1043" spans="1:80" s="78" customFormat="1" ht="12.75" customHeight="1" x14ac:dyDescent="0.3">
      <c r="A1043" s="72"/>
      <c r="B1043" s="15"/>
      <c r="F1043" s="93"/>
      <c r="J1043" s="111"/>
      <c r="L1043" s="100"/>
      <c r="N1043" s="220"/>
      <c r="O1043" s="100"/>
      <c r="P1043" s="100"/>
      <c r="Q1043" s="114"/>
      <c r="S1043" s="15"/>
      <c r="T1043" s="100"/>
      <c r="U1043" s="15"/>
      <c r="V1043" s="15"/>
      <c r="W1043" s="15"/>
      <c r="X1043" s="15"/>
      <c r="Y1043" s="15"/>
      <c r="Z1043" s="15"/>
      <c r="AA1043" s="15"/>
      <c r="AB1043" s="15"/>
      <c r="AC1043" s="15"/>
      <c r="AD1043" s="15"/>
      <c r="AE1043" s="15"/>
      <c r="AF1043" s="15"/>
      <c r="AG1043" s="92"/>
      <c r="AH1043" s="92"/>
      <c r="AI1043" s="92"/>
      <c r="AJ1043" s="92"/>
      <c r="AK1043" s="92"/>
      <c r="AL1043" s="92"/>
      <c r="AM1043" s="92"/>
      <c r="AN1043" s="92"/>
      <c r="AO1043" s="92"/>
      <c r="AP1043" s="92"/>
      <c r="AQ1043" s="92"/>
      <c r="AR1043" s="92"/>
      <c r="AS1043" s="92"/>
      <c r="AT1043" s="92"/>
      <c r="AU1043" s="92"/>
      <c r="AV1043" s="92"/>
      <c r="AW1043" s="92"/>
      <c r="AX1043" s="92"/>
      <c r="AY1043" s="92"/>
      <c r="AZ1043" s="92"/>
      <c r="BA1043" s="92"/>
      <c r="BB1043" s="92"/>
      <c r="BC1043" s="92"/>
      <c r="BD1043" s="92"/>
      <c r="BE1043" s="92"/>
      <c r="BF1043" s="92"/>
      <c r="BG1043" s="92"/>
      <c r="BH1043" s="92"/>
      <c r="BI1043" s="92"/>
      <c r="BJ1043" s="92"/>
      <c r="BK1043" s="92"/>
      <c r="BL1043" s="92"/>
      <c r="BM1043" s="92"/>
      <c r="BN1043" s="92"/>
      <c r="BO1043" s="92"/>
      <c r="BP1043" s="92"/>
      <c r="BQ1043" s="92"/>
      <c r="BR1043" s="92"/>
      <c r="BS1043" s="92"/>
      <c r="BT1043" s="92"/>
      <c r="BU1043" s="92"/>
      <c r="BV1043" s="92"/>
      <c r="BW1043" s="92"/>
      <c r="BX1043" s="92"/>
      <c r="BY1043" s="92"/>
      <c r="BZ1043" s="92"/>
      <c r="CA1043" s="92"/>
      <c r="CB1043" s="92"/>
    </row>
    <row r="1044" spans="1:80" s="78" customFormat="1" ht="12.75" customHeight="1" x14ac:dyDescent="0.3">
      <c r="A1044" s="72"/>
      <c r="B1044" s="15"/>
      <c r="F1044" s="93"/>
      <c r="J1044" s="111"/>
      <c r="L1044" s="100"/>
      <c r="N1044" s="220"/>
      <c r="O1044" s="100"/>
      <c r="P1044" s="100"/>
      <c r="Q1044" s="114"/>
      <c r="S1044" s="15"/>
      <c r="T1044" s="100"/>
      <c r="U1044" s="15"/>
      <c r="V1044" s="15"/>
      <c r="W1044" s="15"/>
      <c r="X1044" s="15"/>
      <c r="Y1044" s="15"/>
      <c r="Z1044" s="15"/>
      <c r="AA1044" s="15"/>
      <c r="AB1044" s="15"/>
      <c r="AC1044" s="15"/>
      <c r="AD1044" s="15"/>
      <c r="AE1044" s="15"/>
      <c r="AF1044" s="15"/>
      <c r="AG1044" s="92"/>
      <c r="AH1044" s="92"/>
      <c r="AI1044" s="92"/>
      <c r="AJ1044" s="92"/>
      <c r="AK1044" s="92"/>
      <c r="AL1044" s="92"/>
      <c r="AM1044" s="92"/>
      <c r="AN1044" s="92"/>
      <c r="AO1044" s="92"/>
      <c r="AP1044" s="92"/>
      <c r="AQ1044" s="92"/>
      <c r="AR1044" s="92"/>
      <c r="AS1044" s="92"/>
      <c r="AT1044" s="92"/>
      <c r="AU1044" s="92"/>
      <c r="AV1044" s="92"/>
      <c r="AW1044" s="92"/>
      <c r="AX1044" s="92"/>
      <c r="AY1044" s="92"/>
      <c r="AZ1044" s="92"/>
      <c r="BA1044" s="92"/>
      <c r="BB1044" s="92"/>
      <c r="BC1044" s="92"/>
      <c r="BD1044" s="92"/>
      <c r="BE1044" s="92"/>
      <c r="BF1044" s="92"/>
      <c r="BG1044" s="92"/>
      <c r="BH1044" s="92"/>
      <c r="BI1044" s="92"/>
      <c r="BJ1044" s="92"/>
      <c r="BK1044" s="92"/>
      <c r="BL1044" s="92"/>
      <c r="BM1044" s="92"/>
      <c r="BN1044" s="92"/>
      <c r="BO1044" s="92"/>
      <c r="BP1044" s="92"/>
      <c r="BQ1044" s="92"/>
      <c r="BR1044" s="92"/>
      <c r="BS1044" s="92"/>
      <c r="BT1044" s="92"/>
      <c r="BU1044" s="92"/>
      <c r="BV1044" s="92"/>
      <c r="BW1044" s="92"/>
      <c r="BX1044" s="92"/>
      <c r="BY1044" s="92"/>
      <c r="BZ1044" s="92"/>
      <c r="CA1044" s="92"/>
      <c r="CB1044" s="92"/>
    </row>
    <row r="1045" spans="1:80" s="78" customFormat="1" ht="12.75" customHeight="1" x14ac:dyDescent="0.3">
      <c r="A1045" s="72"/>
      <c r="B1045" s="15"/>
      <c r="F1045" s="93"/>
      <c r="J1045" s="111"/>
      <c r="L1045" s="100"/>
      <c r="N1045" s="220"/>
      <c r="O1045" s="100"/>
      <c r="P1045" s="100"/>
      <c r="Q1045" s="114"/>
      <c r="S1045" s="15"/>
      <c r="T1045" s="100"/>
      <c r="U1045" s="15"/>
      <c r="V1045" s="15"/>
      <c r="W1045" s="15"/>
      <c r="X1045" s="15"/>
      <c r="Y1045" s="15"/>
      <c r="Z1045" s="15"/>
      <c r="AA1045" s="15"/>
      <c r="AB1045" s="15"/>
      <c r="AC1045" s="15"/>
      <c r="AD1045" s="15"/>
      <c r="AE1045" s="15"/>
      <c r="AF1045" s="15"/>
      <c r="AG1045" s="92"/>
      <c r="AH1045" s="92"/>
      <c r="AI1045" s="92"/>
      <c r="AJ1045" s="92"/>
      <c r="AK1045" s="92"/>
      <c r="AL1045" s="92"/>
      <c r="AM1045" s="92"/>
      <c r="AN1045" s="92"/>
      <c r="AO1045" s="92"/>
      <c r="AP1045" s="92"/>
      <c r="AQ1045" s="92"/>
      <c r="AR1045" s="92"/>
      <c r="AS1045" s="92"/>
      <c r="AT1045" s="92"/>
      <c r="AU1045" s="92"/>
      <c r="AV1045" s="92"/>
      <c r="AW1045" s="92"/>
      <c r="AX1045" s="92"/>
      <c r="AY1045" s="92"/>
      <c r="AZ1045" s="92"/>
      <c r="BA1045" s="92"/>
      <c r="BB1045" s="92"/>
      <c r="BC1045" s="92"/>
      <c r="BD1045" s="92"/>
      <c r="BE1045" s="92"/>
      <c r="BF1045" s="92"/>
      <c r="BG1045" s="92"/>
      <c r="BH1045" s="92"/>
      <c r="BI1045" s="92"/>
      <c r="BJ1045" s="92"/>
      <c r="BK1045" s="92"/>
      <c r="BL1045" s="92"/>
      <c r="BM1045" s="92"/>
      <c r="BN1045" s="92"/>
      <c r="BO1045" s="92"/>
      <c r="BP1045" s="92"/>
      <c r="BQ1045" s="92"/>
      <c r="BR1045" s="92"/>
      <c r="BS1045" s="92"/>
      <c r="BT1045" s="92"/>
      <c r="BU1045" s="92"/>
      <c r="BV1045" s="92"/>
      <c r="BW1045" s="92"/>
      <c r="BX1045" s="92"/>
      <c r="BY1045" s="92"/>
      <c r="BZ1045" s="92"/>
      <c r="CA1045" s="92"/>
      <c r="CB1045" s="92"/>
    </row>
    <row r="1046" spans="1:80" s="78" customFormat="1" ht="12.75" customHeight="1" x14ac:dyDescent="0.3">
      <c r="A1046" s="72"/>
      <c r="B1046" s="15"/>
      <c r="F1046" s="93"/>
      <c r="J1046" s="111"/>
      <c r="L1046" s="100"/>
      <c r="N1046" s="220"/>
      <c r="O1046" s="100"/>
      <c r="P1046" s="100"/>
      <c r="Q1046" s="114"/>
      <c r="S1046" s="15"/>
      <c r="T1046" s="100"/>
      <c r="U1046" s="15"/>
      <c r="V1046" s="15"/>
      <c r="W1046" s="15"/>
      <c r="X1046" s="15"/>
      <c r="Y1046" s="15"/>
      <c r="Z1046" s="15"/>
      <c r="AA1046" s="15"/>
      <c r="AB1046" s="15"/>
      <c r="AC1046" s="15"/>
      <c r="AD1046" s="15"/>
      <c r="AE1046" s="15"/>
      <c r="AF1046" s="15"/>
      <c r="AG1046" s="92"/>
      <c r="AH1046" s="92"/>
      <c r="AI1046" s="92"/>
      <c r="AJ1046" s="92"/>
      <c r="AK1046" s="92"/>
      <c r="AL1046" s="92"/>
      <c r="AM1046" s="92"/>
      <c r="AN1046" s="92"/>
      <c r="AO1046" s="92"/>
      <c r="AP1046" s="92"/>
      <c r="AQ1046" s="92"/>
      <c r="AR1046" s="92"/>
      <c r="AS1046" s="92"/>
      <c r="AT1046" s="92"/>
      <c r="AU1046" s="92"/>
      <c r="AV1046" s="92"/>
      <c r="AW1046" s="92"/>
      <c r="AX1046" s="92"/>
      <c r="AY1046" s="92"/>
      <c r="AZ1046" s="92"/>
      <c r="BA1046" s="92"/>
      <c r="BB1046" s="92"/>
      <c r="BC1046" s="92"/>
      <c r="BD1046" s="92"/>
      <c r="BE1046" s="92"/>
      <c r="BF1046" s="92"/>
      <c r="BG1046" s="92"/>
      <c r="BH1046" s="92"/>
      <c r="BI1046" s="92"/>
      <c r="BJ1046" s="92"/>
      <c r="BK1046" s="92"/>
      <c r="BL1046" s="92"/>
      <c r="BM1046" s="92"/>
      <c r="BN1046" s="92"/>
      <c r="BO1046" s="92"/>
      <c r="BP1046" s="92"/>
      <c r="BQ1046" s="92"/>
      <c r="BR1046" s="92"/>
      <c r="BS1046" s="92"/>
      <c r="BT1046" s="92"/>
      <c r="BU1046" s="92"/>
      <c r="BV1046" s="92"/>
      <c r="BW1046" s="92"/>
      <c r="BX1046" s="92"/>
      <c r="BY1046" s="92"/>
      <c r="BZ1046" s="92"/>
      <c r="CA1046" s="92"/>
      <c r="CB1046" s="92"/>
    </row>
    <row r="1047" spans="1:80" s="78" customFormat="1" ht="12.75" customHeight="1" x14ac:dyDescent="0.3">
      <c r="A1047" s="72"/>
      <c r="B1047" s="15"/>
      <c r="F1047" s="93"/>
      <c r="J1047" s="111"/>
      <c r="L1047" s="100"/>
      <c r="N1047" s="220"/>
      <c r="O1047" s="100"/>
      <c r="P1047" s="100"/>
      <c r="Q1047" s="114"/>
      <c r="S1047" s="15"/>
      <c r="T1047" s="100"/>
      <c r="U1047" s="15"/>
      <c r="V1047" s="15"/>
      <c r="W1047" s="15"/>
      <c r="X1047" s="15"/>
      <c r="Y1047" s="15"/>
      <c r="Z1047" s="15"/>
      <c r="AA1047" s="15"/>
      <c r="AB1047" s="15"/>
      <c r="AC1047" s="15"/>
      <c r="AD1047" s="15"/>
      <c r="AE1047" s="15"/>
      <c r="AF1047" s="15"/>
      <c r="AG1047" s="92"/>
      <c r="AH1047" s="92"/>
      <c r="AI1047" s="92"/>
      <c r="AJ1047" s="92"/>
      <c r="AK1047" s="92"/>
      <c r="AL1047" s="92"/>
      <c r="AM1047" s="92"/>
      <c r="AN1047" s="92"/>
      <c r="AO1047" s="92"/>
      <c r="AP1047" s="92"/>
      <c r="AQ1047" s="92"/>
      <c r="AR1047" s="92"/>
      <c r="AS1047" s="92"/>
      <c r="AT1047" s="92"/>
      <c r="AU1047" s="92"/>
      <c r="AV1047" s="92"/>
      <c r="AW1047" s="92"/>
      <c r="AX1047" s="92"/>
      <c r="AY1047" s="92"/>
      <c r="AZ1047" s="92"/>
      <c r="BA1047" s="92"/>
      <c r="BB1047" s="92"/>
      <c r="BC1047" s="92"/>
      <c r="BD1047" s="92"/>
      <c r="BE1047" s="92"/>
      <c r="BF1047" s="92"/>
      <c r="BG1047" s="92"/>
      <c r="BH1047" s="92"/>
      <c r="BI1047" s="92"/>
      <c r="BJ1047" s="92"/>
      <c r="BK1047" s="92"/>
      <c r="BL1047" s="92"/>
      <c r="BM1047" s="92"/>
      <c r="BN1047" s="92"/>
      <c r="BO1047" s="92"/>
      <c r="BP1047" s="92"/>
      <c r="BQ1047" s="92"/>
      <c r="BR1047" s="92"/>
      <c r="BS1047" s="92"/>
      <c r="BT1047" s="92"/>
      <c r="BU1047" s="92"/>
      <c r="BV1047" s="92"/>
      <c r="BW1047" s="92"/>
      <c r="BX1047" s="92"/>
      <c r="BY1047" s="92"/>
      <c r="BZ1047" s="92"/>
      <c r="CA1047" s="92"/>
      <c r="CB1047" s="92"/>
    </row>
    <row r="1048" spans="1:80" s="78" customFormat="1" ht="12.75" customHeight="1" x14ac:dyDescent="0.3">
      <c r="A1048" s="72"/>
      <c r="B1048" s="15"/>
      <c r="F1048" s="93"/>
      <c r="J1048" s="111"/>
      <c r="L1048" s="100"/>
      <c r="N1048" s="220"/>
      <c r="O1048" s="100"/>
      <c r="P1048" s="100"/>
      <c r="Q1048" s="114"/>
      <c r="S1048" s="15"/>
      <c r="T1048" s="100"/>
      <c r="U1048" s="15"/>
      <c r="V1048" s="15"/>
      <c r="W1048" s="15"/>
      <c r="X1048" s="15"/>
      <c r="Y1048" s="15"/>
      <c r="Z1048" s="15"/>
      <c r="AA1048" s="15"/>
      <c r="AB1048" s="15"/>
      <c r="AC1048" s="15"/>
      <c r="AD1048" s="15"/>
      <c r="AE1048" s="15"/>
      <c r="AF1048" s="15"/>
      <c r="AG1048" s="92"/>
      <c r="AH1048" s="92"/>
      <c r="AI1048" s="92"/>
      <c r="AJ1048" s="92"/>
      <c r="AK1048" s="92"/>
      <c r="AL1048" s="92"/>
      <c r="AM1048" s="92"/>
      <c r="AN1048" s="92"/>
      <c r="AO1048" s="92"/>
      <c r="AP1048" s="92"/>
      <c r="AQ1048" s="92"/>
      <c r="AR1048" s="92"/>
      <c r="AS1048" s="92"/>
      <c r="AT1048" s="92"/>
      <c r="AU1048" s="92"/>
      <c r="AV1048" s="92"/>
      <c r="AW1048" s="92"/>
      <c r="AX1048" s="92"/>
      <c r="AY1048" s="92"/>
      <c r="AZ1048" s="92"/>
      <c r="BA1048" s="92"/>
      <c r="BB1048" s="92"/>
      <c r="BC1048" s="92"/>
      <c r="BD1048" s="92"/>
      <c r="BE1048" s="92"/>
      <c r="BF1048" s="92"/>
      <c r="BG1048" s="92"/>
      <c r="BH1048" s="92"/>
      <c r="BI1048" s="92"/>
      <c r="BJ1048" s="92"/>
      <c r="BK1048" s="92"/>
      <c r="BL1048" s="92"/>
      <c r="BM1048" s="92"/>
      <c r="BN1048" s="92"/>
      <c r="BO1048" s="92"/>
      <c r="BP1048" s="92"/>
      <c r="BQ1048" s="92"/>
      <c r="BR1048" s="92"/>
      <c r="BS1048" s="92"/>
      <c r="BT1048" s="92"/>
      <c r="BU1048" s="92"/>
      <c r="BV1048" s="92"/>
      <c r="BW1048" s="92"/>
      <c r="BX1048" s="92"/>
      <c r="BY1048" s="92"/>
      <c r="BZ1048" s="92"/>
      <c r="CA1048" s="92"/>
      <c r="CB1048" s="92"/>
    </row>
    <row r="1049" spans="1:80" s="78" customFormat="1" ht="12.75" customHeight="1" x14ac:dyDescent="0.3">
      <c r="A1049" s="72"/>
      <c r="B1049" s="15"/>
      <c r="F1049" s="93"/>
      <c r="J1049" s="111"/>
      <c r="L1049" s="100"/>
      <c r="N1049" s="220"/>
      <c r="O1049" s="100"/>
      <c r="P1049" s="100"/>
      <c r="Q1049" s="114"/>
      <c r="S1049" s="15"/>
      <c r="T1049" s="100"/>
      <c r="U1049" s="15"/>
      <c r="V1049" s="15"/>
      <c r="W1049" s="15"/>
      <c r="X1049" s="15"/>
      <c r="Y1049" s="15"/>
      <c r="Z1049" s="15"/>
      <c r="AA1049" s="15"/>
      <c r="AB1049" s="15"/>
      <c r="AC1049" s="15"/>
      <c r="AD1049" s="15"/>
      <c r="AE1049" s="15"/>
      <c r="AF1049" s="15"/>
      <c r="AG1049" s="92"/>
      <c r="AH1049" s="92"/>
      <c r="AI1049" s="92"/>
      <c r="AJ1049" s="92"/>
      <c r="AK1049" s="92"/>
      <c r="AL1049" s="92"/>
      <c r="AM1049" s="92"/>
      <c r="AN1049" s="92"/>
      <c r="AO1049" s="92"/>
      <c r="AP1049" s="92"/>
      <c r="AQ1049" s="92"/>
      <c r="AR1049" s="92"/>
      <c r="AS1049" s="92"/>
      <c r="AT1049" s="92"/>
      <c r="AU1049" s="92"/>
      <c r="AV1049" s="92"/>
      <c r="AW1049" s="92"/>
      <c r="AX1049" s="92"/>
      <c r="AY1049" s="92"/>
      <c r="AZ1049" s="92"/>
      <c r="BA1049" s="92"/>
      <c r="BB1049" s="92"/>
      <c r="BC1049" s="92"/>
      <c r="BD1049" s="92"/>
      <c r="BE1049" s="92"/>
      <c r="BF1049" s="92"/>
      <c r="BG1049" s="92"/>
      <c r="BH1049" s="92"/>
      <c r="BI1049" s="92"/>
      <c r="BJ1049" s="92"/>
      <c r="BK1049" s="92"/>
      <c r="BL1049" s="92"/>
      <c r="BM1049" s="92"/>
      <c r="BN1049" s="92"/>
      <c r="BO1049" s="92"/>
      <c r="BP1049" s="92"/>
      <c r="BQ1049" s="92"/>
      <c r="BR1049" s="92"/>
      <c r="BS1049" s="92"/>
      <c r="BT1049" s="92"/>
      <c r="BU1049" s="92"/>
      <c r="BV1049" s="92"/>
      <c r="BW1049" s="92"/>
      <c r="BX1049" s="92"/>
      <c r="BY1049" s="92"/>
      <c r="BZ1049" s="92"/>
      <c r="CA1049" s="92"/>
      <c r="CB1049" s="92"/>
    </row>
    <row r="1050" spans="1:80" s="78" customFormat="1" ht="12.75" customHeight="1" x14ac:dyDescent="0.3">
      <c r="A1050" s="72"/>
      <c r="B1050" s="15"/>
      <c r="F1050" s="93"/>
      <c r="J1050" s="111"/>
      <c r="L1050" s="100"/>
      <c r="N1050" s="220"/>
      <c r="O1050" s="100"/>
      <c r="P1050" s="100"/>
      <c r="Q1050" s="114"/>
      <c r="S1050" s="15"/>
      <c r="T1050" s="100"/>
      <c r="U1050" s="15"/>
      <c r="V1050" s="15"/>
      <c r="W1050" s="15"/>
      <c r="X1050" s="15"/>
      <c r="Y1050" s="15"/>
      <c r="Z1050" s="15"/>
      <c r="AA1050" s="15"/>
      <c r="AB1050" s="15"/>
      <c r="AC1050" s="15"/>
      <c r="AD1050" s="15"/>
      <c r="AE1050" s="15"/>
      <c r="AF1050" s="15"/>
      <c r="AG1050" s="92"/>
      <c r="AH1050" s="92"/>
      <c r="AI1050" s="92"/>
      <c r="AJ1050" s="92"/>
      <c r="AK1050" s="92"/>
      <c r="AL1050" s="92"/>
      <c r="AM1050" s="92"/>
      <c r="AN1050" s="92"/>
      <c r="AO1050" s="92"/>
      <c r="AP1050" s="92"/>
      <c r="AQ1050" s="92"/>
      <c r="AR1050" s="92"/>
      <c r="AS1050" s="92"/>
      <c r="AT1050" s="92"/>
      <c r="AU1050" s="92"/>
      <c r="AV1050" s="92"/>
      <c r="AW1050" s="92"/>
      <c r="AX1050" s="92"/>
      <c r="AY1050" s="92"/>
      <c r="AZ1050" s="92"/>
      <c r="BA1050" s="92"/>
      <c r="BB1050" s="92"/>
      <c r="BC1050" s="92"/>
      <c r="BD1050" s="92"/>
      <c r="BE1050" s="92"/>
      <c r="BF1050" s="92"/>
      <c r="BG1050" s="92"/>
      <c r="BH1050" s="92"/>
      <c r="BI1050" s="92"/>
      <c r="BJ1050" s="92"/>
      <c r="BK1050" s="92"/>
      <c r="BL1050" s="92"/>
      <c r="BM1050" s="92"/>
      <c r="BN1050" s="92"/>
      <c r="BO1050" s="92"/>
      <c r="BP1050" s="92"/>
      <c r="BQ1050" s="92"/>
      <c r="BR1050" s="92"/>
      <c r="BS1050" s="92"/>
      <c r="BT1050" s="92"/>
      <c r="BU1050" s="92"/>
      <c r="BV1050" s="92"/>
      <c r="BW1050" s="92"/>
      <c r="BX1050" s="92"/>
      <c r="BY1050" s="92"/>
      <c r="BZ1050" s="92"/>
      <c r="CA1050" s="92"/>
      <c r="CB1050" s="92"/>
    </row>
    <row r="1051" spans="1:80" s="78" customFormat="1" ht="12.75" customHeight="1" x14ac:dyDescent="0.3">
      <c r="A1051" s="72"/>
      <c r="B1051" s="15"/>
      <c r="F1051" s="93"/>
      <c r="J1051" s="111"/>
      <c r="L1051" s="100"/>
      <c r="N1051" s="220"/>
      <c r="O1051" s="100"/>
      <c r="P1051" s="100"/>
      <c r="Q1051" s="114"/>
      <c r="S1051" s="15"/>
      <c r="T1051" s="100"/>
      <c r="U1051" s="15"/>
      <c r="V1051" s="15"/>
      <c r="W1051" s="15"/>
      <c r="X1051" s="15"/>
      <c r="Y1051" s="15"/>
      <c r="Z1051" s="15"/>
      <c r="AA1051" s="15"/>
      <c r="AB1051" s="15"/>
      <c r="AC1051" s="15"/>
      <c r="AD1051" s="15"/>
      <c r="AE1051" s="15"/>
      <c r="AF1051" s="15"/>
      <c r="AG1051" s="92"/>
      <c r="AH1051" s="92"/>
      <c r="AI1051" s="92"/>
      <c r="AJ1051" s="92"/>
      <c r="AK1051" s="92"/>
      <c r="AL1051" s="92"/>
      <c r="AM1051" s="92"/>
      <c r="AN1051" s="92"/>
      <c r="AO1051" s="92"/>
      <c r="AP1051" s="92"/>
      <c r="AQ1051" s="92"/>
      <c r="AR1051" s="92"/>
      <c r="AS1051" s="92"/>
      <c r="AT1051" s="92"/>
      <c r="AU1051" s="92"/>
      <c r="AV1051" s="92"/>
      <c r="AW1051" s="92"/>
      <c r="AX1051" s="92"/>
      <c r="AY1051" s="92"/>
      <c r="AZ1051" s="92"/>
      <c r="BA1051" s="92"/>
      <c r="BB1051" s="92"/>
      <c r="BC1051" s="92"/>
      <c r="BD1051" s="92"/>
      <c r="BE1051" s="92"/>
      <c r="BF1051" s="92"/>
      <c r="BG1051" s="92"/>
      <c r="BH1051" s="92"/>
      <c r="BI1051" s="92"/>
      <c r="BJ1051" s="92"/>
      <c r="BK1051" s="92"/>
      <c r="BL1051" s="92"/>
      <c r="BM1051" s="92"/>
      <c r="BN1051" s="92"/>
      <c r="BO1051" s="92"/>
      <c r="BP1051" s="92"/>
      <c r="BQ1051" s="92"/>
      <c r="BR1051" s="92"/>
      <c r="BS1051" s="92"/>
      <c r="BT1051" s="92"/>
      <c r="BU1051" s="92"/>
      <c r="BV1051" s="92"/>
      <c r="BW1051" s="92"/>
      <c r="BX1051" s="92"/>
      <c r="BY1051" s="92"/>
      <c r="BZ1051" s="92"/>
      <c r="CA1051" s="92"/>
      <c r="CB1051" s="92"/>
    </row>
    <row r="1052" spans="1:80" s="78" customFormat="1" ht="12.75" customHeight="1" x14ac:dyDescent="0.3">
      <c r="A1052" s="72"/>
      <c r="B1052" s="15"/>
      <c r="F1052" s="93"/>
      <c r="J1052" s="111"/>
      <c r="L1052" s="100"/>
      <c r="N1052" s="220"/>
      <c r="O1052" s="100"/>
      <c r="P1052" s="100"/>
      <c r="Q1052" s="114"/>
      <c r="S1052" s="15"/>
      <c r="T1052" s="100"/>
      <c r="U1052" s="15"/>
      <c r="V1052" s="15"/>
      <c r="W1052" s="15"/>
      <c r="X1052" s="15"/>
      <c r="Y1052" s="15"/>
      <c r="Z1052" s="15"/>
      <c r="AA1052" s="15"/>
      <c r="AB1052" s="15"/>
      <c r="AC1052" s="15"/>
      <c r="AD1052" s="15"/>
      <c r="AE1052" s="15"/>
      <c r="AF1052" s="15"/>
      <c r="AG1052" s="92"/>
      <c r="AH1052" s="92"/>
      <c r="AI1052" s="92"/>
      <c r="AJ1052" s="92"/>
      <c r="AK1052" s="92"/>
      <c r="AL1052" s="92"/>
      <c r="AM1052" s="92"/>
      <c r="AN1052" s="92"/>
      <c r="AO1052" s="92"/>
      <c r="AP1052" s="92"/>
      <c r="AQ1052" s="92"/>
      <c r="AR1052" s="92"/>
      <c r="AS1052" s="92"/>
      <c r="AT1052" s="92"/>
      <c r="AU1052" s="92"/>
      <c r="AV1052" s="92"/>
      <c r="AW1052" s="92"/>
      <c r="AX1052" s="92"/>
      <c r="AY1052" s="92"/>
      <c r="AZ1052" s="92"/>
      <c r="BA1052" s="92"/>
      <c r="BB1052" s="92"/>
      <c r="BC1052" s="92"/>
      <c r="BD1052" s="92"/>
      <c r="BE1052" s="92"/>
      <c r="BF1052" s="92"/>
      <c r="BG1052" s="92"/>
      <c r="BH1052" s="92"/>
      <c r="BI1052" s="92"/>
      <c r="BJ1052" s="92"/>
      <c r="BK1052" s="92"/>
      <c r="BL1052" s="92"/>
      <c r="BM1052" s="92"/>
      <c r="BN1052" s="92"/>
      <c r="BO1052" s="92"/>
      <c r="BP1052" s="92"/>
      <c r="BQ1052" s="92"/>
      <c r="BR1052" s="92"/>
      <c r="BS1052" s="92"/>
      <c r="BT1052" s="92"/>
      <c r="BU1052" s="92"/>
      <c r="BV1052" s="92"/>
      <c r="BW1052" s="92"/>
      <c r="BX1052" s="92"/>
      <c r="BY1052" s="92"/>
      <c r="BZ1052" s="92"/>
      <c r="CA1052" s="92"/>
      <c r="CB1052" s="92"/>
    </row>
    <row r="1053" spans="1:80" s="78" customFormat="1" ht="12.75" customHeight="1" x14ac:dyDescent="0.3">
      <c r="A1053" s="72"/>
      <c r="B1053" s="15"/>
      <c r="F1053" s="93"/>
      <c r="J1053" s="111"/>
      <c r="L1053" s="100"/>
      <c r="N1053" s="220"/>
      <c r="O1053" s="100"/>
      <c r="P1053" s="100"/>
      <c r="Q1053" s="114"/>
      <c r="S1053" s="15"/>
      <c r="T1053" s="100"/>
      <c r="U1053" s="15"/>
      <c r="V1053" s="15"/>
      <c r="W1053" s="15"/>
      <c r="X1053" s="15"/>
      <c r="Y1053" s="15"/>
      <c r="Z1053" s="15"/>
      <c r="AA1053" s="15"/>
      <c r="AB1053" s="15"/>
      <c r="AC1053" s="15"/>
      <c r="AD1053" s="15"/>
      <c r="AE1053" s="15"/>
      <c r="AF1053" s="15"/>
      <c r="AG1053" s="92"/>
      <c r="AH1053" s="92"/>
      <c r="AI1053" s="92"/>
      <c r="AJ1053" s="92"/>
      <c r="AK1053" s="92"/>
      <c r="AL1053" s="92"/>
      <c r="AM1053" s="92"/>
      <c r="AN1053" s="92"/>
      <c r="AO1053" s="92"/>
      <c r="AP1053" s="92"/>
      <c r="AQ1053" s="92"/>
      <c r="AR1053" s="92"/>
      <c r="AS1053" s="92"/>
      <c r="AT1053" s="92"/>
      <c r="AU1053" s="92"/>
      <c r="AV1053" s="92"/>
      <c r="AW1053" s="92"/>
      <c r="AX1053" s="92"/>
      <c r="AY1053" s="92"/>
      <c r="AZ1053" s="92"/>
      <c r="BA1053" s="92"/>
      <c r="BB1053" s="92"/>
      <c r="BC1053" s="92"/>
      <c r="BD1053" s="92"/>
      <c r="BE1053" s="92"/>
      <c r="BF1053" s="92"/>
      <c r="BG1053" s="92"/>
      <c r="BH1053" s="92"/>
      <c r="BI1053" s="92"/>
      <c r="BJ1053" s="92"/>
      <c r="BK1053" s="92"/>
      <c r="BL1053" s="92"/>
      <c r="BM1053" s="92"/>
      <c r="BN1053" s="92"/>
      <c r="BO1053" s="92"/>
      <c r="BP1053" s="92"/>
      <c r="BQ1053" s="92"/>
      <c r="BR1053" s="92"/>
      <c r="BS1053" s="92"/>
      <c r="BT1053" s="92"/>
      <c r="BU1053" s="92"/>
      <c r="BV1053" s="92"/>
      <c r="BW1053" s="92"/>
      <c r="BX1053" s="92"/>
      <c r="BY1053" s="92"/>
      <c r="BZ1053" s="92"/>
      <c r="CA1053" s="92"/>
      <c r="CB1053" s="92"/>
    </row>
    <row r="1054" spans="1:80" s="78" customFormat="1" ht="12.75" customHeight="1" x14ac:dyDescent="0.3">
      <c r="A1054" s="72"/>
      <c r="B1054" s="15"/>
      <c r="F1054" s="93"/>
      <c r="J1054" s="111"/>
      <c r="L1054" s="100"/>
      <c r="N1054" s="220"/>
      <c r="O1054" s="100"/>
      <c r="P1054" s="100"/>
      <c r="Q1054" s="114"/>
      <c r="S1054" s="15"/>
      <c r="T1054" s="100"/>
      <c r="U1054" s="15"/>
      <c r="V1054" s="15"/>
      <c r="W1054" s="15"/>
      <c r="X1054" s="15"/>
      <c r="Y1054" s="15"/>
      <c r="Z1054" s="15"/>
      <c r="AA1054" s="15"/>
      <c r="AB1054" s="15"/>
      <c r="AC1054" s="15"/>
      <c r="AD1054" s="15"/>
      <c r="AE1054" s="15"/>
      <c r="AF1054" s="15"/>
      <c r="AG1054" s="92"/>
      <c r="AH1054" s="92"/>
      <c r="AI1054" s="92"/>
      <c r="AJ1054" s="92"/>
      <c r="AK1054" s="92"/>
      <c r="AL1054" s="92"/>
      <c r="AM1054" s="92"/>
      <c r="AN1054" s="92"/>
      <c r="AO1054" s="92"/>
      <c r="AP1054" s="92"/>
      <c r="AQ1054" s="92"/>
      <c r="AR1054" s="92"/>
      <c r="AS1054" s="92"/>
      <c r="AT1054" s="92"/>
      <c r="AU1054" s="92"/>
      <c r="AV1054" s="92"/>
      <c r="AW1054" s="92"/>
      <c r="AX1054" s="92"/>
      <c r="AY1054" s="92"/>
      <c r="AZ1054" s="92"/>
      <c r="BA1054" s="92"/>
      <c r="BB1054" s="92"/>
      <c r="BC1054" s="92"/>
      <c r="BD1054" s="92"/>
      <c r="BE1054" s="92"/>
      <c r="BF1054" s="92"/>
      <c r="BG1054" s="92"/>
      <c r="BH1054" s="92"/>
      <c r="BI1054" s="92"/>
      <c r="BJ1054" s="92"/>
      <c r="BK1054" s="92"/>
      <c r="BL1054" s="92"/>
      <c r="BM1054" s="92"/>
      <c r="BN1054" s="92"/>
      <c r="BO1054" s="92"/>
      <c r="BP1054" s="92"/>
      <c r="BQ1054" s="92"/>
      <c r="BR1054" s="92"/>
      <c r="BS1054" s="92"/>
      <c r="BT1054" s="92"/>
      <c r="BU1054" s="92"/>
      <c r="BV1054" s="92"/>
      <c r="BW1054" s="92"/>
      <c r="BX1054" s="92"/>
      <c r="BY1054" s="92"/>
      <c r="BZ1054" s="92"/>
      <c r="CA1054" s="92"/>
      <c r="CB1054" s="92"/>
    </row>
    <row r="1055" spans="1:80" s="78" customFormat="1" ht="12.75" customHeight="1" x14ac:dyDescent="0.3">
      <c r="A1055" s="72"/>
      <c r="B1055" s="15"/>
      <c r="F1055" s="93"/>
      <c r="J1055" s="111"/>
      <c r="L1055" s="100"/>
      <c r="N1055" s="220"/>
      <c r="O1055" s="100"/>
      <c r="P1055" s="100"/>
      <c r="Q1055" s="114"/>
      <c r="S1055" s="15"/>
      <c r="T1055" s="100"/>
      <c r="U1055" s="15"/>
      <c r="V1055" s="15"/>
      <c r="W1055" s="15"/>
      <c r="X1055" s="15"/>
      <c r="Y1055" s="15"/>
      <c r="Z1055" s="15"/>
      <c r="AA1055" s="15"/>
      <c r="AB1055" s="15"/>
      <c r="AC1055" s="15"/>
      <c r="AD1055" s="15"/>
      <c r="AE1055" s="15"/>
      <c r="AF1055" s="15"/>
      <c r="AG1055" s="92"/>
      <c r="AH1055" s="92"/>
      <c r="AI1055" s="92"/>
      <c r="AJ1055" s="92"/>
      <c r="AK1055" s="92"/>
      <c r="AL1055" s="92"/>
      <c r="AM1055" s="92"/>
      <c r="AN1055" s="92"/>
      <c r="AO1055" s="92"/>
      <c r="AP1055" s="92"/>
      <c r="AQ1055" s="92"/>
      <c r="AR1055" s="92"/>
      <c r="AS1055" s="92"/>
      <c r="AT1055" s="92"/>
      <c r="AU1055" s="92"/>
      <c r="AV1055" s="92"/>
      <c r="AW1055" s="92"/>
      <c r="AX1055" s="92"/>
      <c r="AY1055" s="92"/>
      <c r="AZ1055" s="92"/>
      <c r="BA1055" s="92"/>
      <c r="BB1055" s="92"/>
      <c r="BC1055" s="92"/>
      <c r="BD1055" s="92"/>
      <c r="BE1055" s="92"/>
      <c r="BF1055" s="92"/>
      <c r="BG1055" s="92"/>
      <c r="BH1055" s="92"/>
      <c r="BI1055" s="92"/>
      <c r="BJ1055" s="92"/>
      <c r="BK1055" s="92"/>
      <c r="BL1055" s="92"/>
      <c r="BM1055" s="92"/>
      <c r="BN1055" s="92"/>
      <c r="BO1055" s="92"/>
      <c r="BP1055" s="92"/>
      <c r="BQ1055" s="92"/>
      <c r="BR1055" s="92"/>
      <c r="BS1055" s="92"/>
      <c r="BT1055" s="92"/>
      <c r="BU1055" s="92"/>
      <c r="BV1055" s="92"/>
      <c r="BW1055" s="92"/>
      <c r="BX1055" s="92"/>
      <c r="BY1055" s="92"/>
      <c r="BZ1055" s="92"/>
      <c r="CA1055" s="92"/>
      <c r="CB1055" s="92"/>
    </row>
    <row r="1056" spans="1:80" s="78" customFormat="1" ht="12.75" customHeight="1" x14ac:dyDescent="0.3">
      <c r="A1056" s="72"/>
      <c r="B1056" s="15"/>
      <c r="F1056" s="93"/>
      <c r="J1056" s="111"/>
      <c r="L1056" s="100"/>
      <c r="N1056" s="220"/>
      <c r="O1056" s="100"/>
      <c r="P1056" s="100"/>
      <c r="Q1056" s="114"/>
      <c r="S1056" s="15"/>
      <c r="T1056" s="100"/>
      <c r="U1056" s="15"/>
      <c r="V1056" s="15"/>
      <c r="W1056" s="15"/>
      <c r="X1056" s="15"/>
      <c r="Y1056" s="15"/>
      <c r="Z1056" s="15"/>
      <c r="AA1056" s="15"/>
      <c r="AB1056" s="15"/>
      <c r="AC1056" s="15"/>
      <c r="AD1056" s="15"/>
      <c r="AE1056" s="15"/>
      <c r="AF1056" s="15"/>
      <c r="AG1056" s="92"/>
      <c r="AH1056" s="92"/>
      <c r="AI1056" s="92"/>
      <c r="AJ1056" s="92"/>
      <c r="AK1056" s="92"/>
      <c r="AL1056" s="92"/>
      <c r="AM1056" s="92"/>
      <c r="AN1056" s="92"/>
      <c r="AO1056" s="92"/>
      <c r="AP1056" s="92"/>
      <c r="AQ1056" s="92"/>
      <c r="AR1056" s="92"/>
      <c r="AS1056" s="92"/>
      <c r="AT1056" s="92"/>
      <c r="AU1056" s="92"/>
      <c r="AV1056" s="92"/>
      <c r="AW1056" s="92"/>
      <c r="AX1056" s="92"/>
      <c r="AY1056" s="92"/>
      <c r="AZ1056" s="92"/>
      <c r="BA1056" s="92"/>
      <c r="BB1056" s="92"/>
      <c r="BC1056" s="92"/>
      <c r="BD1056" s="92"/>
      <c r="BE1056" s="92"/>
      <c r="BF1056" s="92"/>
      <c r="BG1056" s="92"/>
      <c r="BH1056" s="92"/>
      <c r="BI1056" s="92"/>
      <c r="BJ1056" s="92"/>
      <c r="BK1056" s="92"/>
      <c r="BL1056" s="92"/>
      <c r="BM1056" s="92"/>
      <c r="BN1056" s="92"/>
      <c r="BO1056" s="92"/>
      <c r="BP1056" s="92"/>
      <c r="BQ1056" s="92"/>
      <c r="BR1056" s="92"/>
      <c r="BS1056" s="92"/>
      <c r="BT1056" s="92"/>
      <c r="BU1056" s="92"/>
      <c r="BV1056" s="92"/>
      <c r="BW1056" s="92"/>
      <c r="BX1056" s="92"/>
      <c r="BY1056" s="92"/>
      <c r="BZ1056" s="92"/>
      <c r="CA1056" s="92"/>
      <c r="CB1056" s="92"/>
    </row>
    <row r="1057" spans="1:80" s="78" customFormat="1" ht="12.75" customHeight="1" x14ac:dyDescent="0.3">
      <c r="A1057" s="72"/>
      <c r="B1057" s="15"/>
      <c r="F1057" s="93"/>
      <c r="J1057" s="111"/>
      <c r="L1057" s="100"/>
      <c r="N1057" s="220"/>
      <c r="O1057" s="100"/>
      <c r="P1057" s="100"/>
      <c r="Q1057" s="114"/>
      <c r="S1057" s="15"/>
      <c r="T1057" s="100"/>
      <c r="U1057" s="15"/>
      <c r="V1057" s="15"/>
      <c r="W1057" s="15"/>
      <c r="X1057" s="15"/>
      <c r="Y1057" s="15"/>
      <c r="Z1057" s="15"/>
      <c r="AA1057" s="15"/>
      <c r="AB1057" s="15"/>
      <c r="AC1057" s="15"/>
      <c r="AD1057" s="15"/>
      <c r="AE1057" s="15"/>
      <c r="AF1057" s="15"/>
      <c r="AG1057" s="92"/>
      <c r="AH1057" s="92"/>
      <c r="AI1057" s="92"/>
      <c r="AJ1057" s="92"/>
      <c r="AK1057" s="92"/>
      <c r="AL1057" s="92"/>
      <c r="AM1057" s="92"/>
      <c r="AN1057" s="92"/>
      <c r="AO1057" s="92"/>
      <c r="AP1057" s="92"/>
      <c r="AQ1057" s="92"/>
      <c r="AR1057" s="92"/>
      <c r="AS1057" s="92"/>
      <c r="AT1057" s="92"/>
      <c r="AU1057" s="92"/>
      <c r="AV1057" s="92"/>
      <c r="AW1057" s="92"/>
      <c r="AX1057" s="92"/>
      <c r="AY1057" s="92"/>
      <c r="AZ1057" s="92"/>
      <c r="BA1057" s="92"/>
      <c r="BB1057" s="92"/>
      <c r="BC1057" s="92"/>
      <c r="BD1057" s="92"/>
      <c r="BE1057" s="92"/>
      <c r="BF1057" s="92"/>
      <c r="BG1057" s="92"/>
      <c r="BH1057" s="92"/>
      <c r="BI1057" s="92"/>
      <c r="BJ1057" s="92"/>
      <c r="BK1057" s="92"/>
      <c r="BL1057" s="92"/>
      <c r="BM1057" s="92"/>
      <c r="BN1057" s="92"/>
      <c r="BO1057" s="92"/>
      <c r="BP1057" s="92"/>
      <c r="BQ1057" s="92"/>
      <c r="BR1057" s="92"/>
      <c r="BS1057" s="92"/>
      <c r="BT1057" s="92"/>
      <c r="BU1057" s="92"/>
      <c r="BV1057" s="92"/>
      <c r="BW1057" s="92"/>
      <c r="BX1057" s="92"/>
      <c r="BY1057" s="92"/>
      <c r="BZ1057" s="92"/>
      <c r="CA1057" s="92"/>
      <c r="CB1057" s="92"/>
    </row>
    <row r="1058" spans="1:80" s="78" customFormat="1" ht="12.75" customHeight="1" x14ac:dyDescent="0.3">
      <c r="A1058" s="72"/>
      <c r="B1058" s="15"/>
      <c r="F1058" s="93"/>
      <c r="J1058" s="111"/>
      <c r="L1058" s="100"/>
      <c r="N1058" s="220"/>
      <c r="O1058" s="100"/>
      <c r="P1058" s="100"/>
      <c r="Q1058" s="114"/>
      <c r="S1058" s="15"/>
      <c r="T1058" s="100"/>
      <c r="U1058" s="15"/>
      <c r="V1058" s="15"/>
      <c r="W1058" s="15"/>
      <c r="X1058" s="15"/>
      <c r="Y1058" s="15"/>
      <c r="Z1058" s="15"/>
      <c r="AA1058" s="15"/>
      <c r="AB1058" s="15"/>
      <c r="AC1058" s="15"/>
      <c r="AD1058" s="15"/>
      <c r="AE1058" s="15"/>
      <c r="AF1058" s="15"/>
      <c r="AG1058" s="92"/>
      <c r="AH1058" s="92"/>
      <c r="AI1058" s="92"/>
      <c r="AJ1058" s="92"/>
      <c r="AK1058" s="92"/>
      <c r="AL1058" s="92"/>
      <c r="AM1058" s="92"/>
      <c r="AN1058" s="92"/>
      <c r="AO1058" s="92"/>
      <c r="AP1058" s="92"/>
      <c r="AQ1058" s="92"/>
      <c r="AR1058" s="92"/>
      <c r="AS1058" s="92"/>
      <c r="AT1058" s="92"/>
      <c r="AU1058" s="92"/>
      <c r="AV1058" s="92"/>
      <c r="AW1058" s="92"/>
      <c r="AX1058" s="92"/>
      <c r="AY1058" s="92"/>
      <c r="AZ1058" s="92"/>
      <c r="BA1058" s="92"/>
      <c r="BB1058" s="92"/>
      <c r="BC1058" s="92"/>
      <c r="BD1058" s="92"/>
      <c r="BE1058" s="92"/>
      <c r="BF1058" s="92"/>
      <c r="BG1058" s="92"/>
      <c r="BH1058" s="92"/>
      <c r="BI1058" s="92"/>
      <c r="BJ1058" s="92"/>
      <c r="BK1058" s="92"/>
      <c r="BL1058" s="92"/>
      <c r="BM1058" s="92"/>
      <c r="BN1058" s="92"/>
      <c r="BO1058" s="92"/>
      <c r="BP1058" s="92"/>
      <c r="BQ1058" s="92"/>
      <c r="BR1058" s="92"/>
      <c r="BS1058" s="92"/>
      <c r="BT1058" s="92"/>
      <c r="BU1058" s="92"/>
      <c r="BV1058" s="92"/>
      <c r="BW1058" s="92"/>
      <c r="BX1058" s="92"/>
      <c r="BY1058" s="92"/>
      <c r="BZ1058" s="92"/>
      <c r="CA1058" s="92"/>
      <c r="CB1058" s="92"/>
    </row>
    <row r="1059" spans="1:80" s="78" customFormat="1" ht="12.75" customHeight="1" x14ac:dyDescent="0.3">
      <c r="A1059" s="72"/>
      <c r="B1059" s="15"/>
      <c r="F1059" s="93"/>
      <c r="J1059" s="111"/>
      <c r="L1059" s="100"/>
      <c r="N1059" s="220"/>
      <c r="O1059" s="100"/>
      <c r="P1059" s="100"/>
      <c r="Q1059" s="114"/>
      <c r="S1059" s="15"/>
      <c r="T1059" s="100"/>
      <c r="U1059" s="15"/>
      <c r="V1059" s="15"/>
      <c r="W1059" s="15"/>
      <c r="X1059" s="15"/>
      <c r="Y1059" s="15"/>
      <c r="Z1059" s="15"/>
      <c r="AA1059" s="15"/>
      <c r="AB1059" s="15"/>
      <c r="AC1059" s="15"/>
      <c r="AD1059" s="15"/>
      <c r="AE1059" s="15"/>
      <c r="AF1059" s="15"/>
      <c r="AG1059" s="92"/>
      <c r="AH1059" s="92"/>
      <c r="AI1059" s="92"/>
      <c r="AJ1059" s="92"/>
      <c r="AK1059" s="92"/>
      <c r="AL1059" s="92"/>
      <c r="AM1059" s="92"/>
      <c r="AN1059" s="92"/>
      <c r="AO1059" s="92"/>
      <c r="AP1059" s="92"/>
      <c r="AQ1059" s="92"/>
      <c r="AR1059" s="92"/>
      <c r="AS1059" s="92"/>
      <c r="AT1059" s="92"/>
      <c r="AU1059" s="92"/>
      <c r="AV1059" s="92"/>
      <c r="AW1059" s="92"/>
      <c r="AX1059" s="92"/>
      <c r="AY1059" s="92"/>
      <c r="AZ1059" s="92"/>
      <c r="BA1059" s="92"/>
      <c r="BB1059" s="92"/>
      <c r="BC1059" s="92"/>
      <c r="BD1059" s="92"/>
      <c r="BE1059" s="92"/>
      <c r="BF1059" s="92"/>
      <c r="BG1059" s="92"/>
      <c r="BH1059" s="92"/>
      <c r="BI1059" s="92"/>
      <c r="BJ1059" s="92"/>
      <c r="BK1059" s="92"/>
      <c r="BL1059" s="92"/>
      <c r="BM1059" s="92"/>
      <c r="BN1059" s="92"/>
      <c r="BO1059" s="92"/>
      <c r="BP1059" s="92"/>
      <c r="BQ1059" s="92"/>
      <c r="BR1059" s="92"/>
      <c r="BS1059" s="92"/>
      <c r="BT1059" s="92"/>
      <c r="BU1059" s="92"/>
      <c r="BV1059" s="92"/>
      <c r="BW1059" s="92"/>
      <c r="BX1059" s="92"/>
      <c r="BY1059" s="92"/>
      <c r="BZ1059" s="92"/>
      <c r="CA1059" s="92"/>
      <c r="CB1059" s="92"/>
    </row>
    <row r="1060" spans="1:80" s="78" customFormat="1" ht="12.75" customHeight="1" x14ac:dyDescent="0.3">
      <c r="A1060" s="72"/>
      <c r="B1060" s="15"/>
      <c r="F1060" s="93"/>
      <c r="J1060" s="111"/>
      <c r="L1060" s="100"/>
      <c r="N1060" s="220"/>
      <c r="O1060" s="100"/>
      <c r="P1060" s="100"/>
      <c r="Q1060" s="114"/>
      <c r="S1060" s="15"/>
      <c r="T1060" s="100"/>
      <c r="U1060" s="15"/>
      <c r="V1060" s="15"/>
      <c r="W1060" s="15"/>
      <c r="X1060" s="15"/>
      <c r="Y1060" s="15"/>
      <c r="Z1060" s="15"/>
      <c r="AA1060" s="15"/>
      <c r="AB1060" s="15"/>
      <c r="AC1060" s="15"/>
      <c r="AD1060" s="15"/>
      <c r="AE1060" s="15"/>
      <c r="AF1060" s="15"/>
      <c r="AG1060" s="92"/>
      <c r="AH1060" s="92"/>
      <c r="AI1060" s="92"/>
      <c r="AJ1060" s="92"/>
      <c r="AK1060" s="92"/>
      <c r="AL1060" s="92"/>
      <c r="AM1060" s="92"/>
      <c r="AN1060" s="92"/>
      <c r="AO1060" s="92"/>
      <c r="AP1060" s="92"/>
      <c r="AQ1060" s="92"/>
      <c r="AR1060" s="92"/>
      <c r="AS1060" s="92"/>
      <c r="AT1060" s="92"/>
      <c r="AU1060" s="92"/>
      <c r="AV1060" s="92"/>
      <c r="AW1060" s="92"/>
      <c r="AX1060" s="92"/>
      <c r="AY1060" s="92"/>
      <c r="AZ1060" s="92"/>
      <c r="BA1060" s="92"/>
      <c r="BB1060" s="92"/>
      <c r="BC1060" s="92"/>
      <c r="BD1060" s="92"/>
      <c r="BE1060" s="92"/>
      <c r="BF1060" s="92"/>
      <c r="BG1060" s="92"/>
      <c r="BH1060" s="92"/>
      <c r="BI1060" s="92"/>
      <c r="BJ1060" s="92"/>
      <c r="BK1060" s="92"/>
      <c r="BL1060" s="92"/>
      <c r="BM1060" s="92"/>
      <c r="BN1060" s="92"/>
      <c r="BO1060" s="92"/>
      <c r="BP1060" s="92"/>
      <c r="BQ1060" s="92"/>
      <c r="BR1060" s="92"/>
      <c r="BS1060" s="92"/>
      <c r="BT1060" s="92"/>
      <c r="BU1060" s="92"/>
      <c r="BV1060" s="92"/>
      <c r="BW1060" s="92"/>
      <c r="BX1060" s="92"/>
      <c r="BY1060" s="92"/>
      <c r="BZ1060" s="92"/>
      <c r="CA1060" s="92"/>
      <c r="CB1060" s="92"/>
    </row>
    <row r="1061" spans="1:80" s="78" customFormat="1" ht="12.75" customHeight="1" x14ac:dyDescent="0.3">
      <c r="A1061" s="72"/>
      <c r="B1061" s="15"/>
      <c r="F1061" s="93"/>
      <c r="J1061" s="111"/>
      <c r="L1061" s="100"/>
      <c r="N1061" s="220"/>
      <c r="O1061" s="100"/>
      <c r="P1061" s="100"/>
      <c r="Q1061" s="114"/>
      <c r="S1061" s="15"/>
      <c r="T1061" s="100"/>
      <c r="U1061" s="15"/>
      <c r="V1061" s="15"/>
      <c r="W1061" s="15"/>
      <c r="X1061" s="15"/>
      <c r="Y1061" s="15"/>
      <c r="Z1061" s="15"/>
      <c r="AA1061" s="15"/>
      <c r="AB1061" s="15"/>
      <c r="AC1061" s="15"/>
      <c r="AD1061" s="15"/>
      <c r="AE1061" s="15"/>
      <c r="AF1061" s="15"/>
      <c r="AG1061" s="92"/>
      <c r="AH1061" s="92"/>
      <c r="AI1061" s="92"/>
      <c r="AJ1061" s="92"/>
      <c r="AK1061" s="92"/>
      <c r="AL1061" s="92"/>
      <c r="AM1061" s="92"/>
      <c r="AN1061" s="92"/>
      <c r="AO1061" s="92"/>
      <c r="AP1061" s="92"/>
      <c r="AQ1061" s="92"/>
      <c r="AR1061" s="92"/>
      <c r="AS1061" s="92"/>
      <c r="AT1061" s="92"/>
      <c r="AU1061" s="92"/>
      <c r="AV1061" s="92"/>
      <c r="AW1061" s="92"/>
      <c r="AX1061" s="92"/>
      <c r="AY1061" s="92"/>
      <c r="AZ1061" s="92"/>
      <c r="BA1061" s="92"/>
      <c r="BB1061" s="92"/>
      <c r="BC1061" s="92"/>
      <c r="BD1061" s="92"/>
      <c r="BE1061" s="92"/>
      <c r="BF1061" s="92"/>
      <c r="BG1061" s="92"/>
      <c r="BH1061" s="92"/>
      <c r="BI1061" s="92"/>
      <c r="BJ1061" s="92"/>
      <c r="BK1061" s="92"/>
      <c r="BL1061" s="92"/>
      <c r="BM1061" s="92"/>
      <c r="BN1061" s="92"/>
      <c r="BO1061" s="92"/>
      <c r="BP1061" s="92"/>
      <c r="BQ1061" s="92"/>
      <c r="BR1061" s="92"/>
      <c r="BS1061" s="92"/>
      <c r="BT1061" s="92"/>
      <c r="BU1061" s="92"/>
      <c r="BV1061" s="92"/>
      <c r="BW1061" s="92"/>
      <c r="BX1061" s="92"/>
      <c r="BY1061" s="92"/>
      <c r="BZ1061" s="92"/>
      <c r="CA1061" s="92"/>
      <c r="CB1061" s="92"/>
    </row>
    <row r="1062" spans="1:80" s="78" customFormat="1" ht="12.75" customHeight="1" x14ac:dyDescent="0.3">
      <c r="A1062" s="72"/>
      <c r="B1062" s="15"/>
      <c r="F1062" s="93"/>
      <c r="J1062" s="111"/>
      <c r="L1062" s="100"/>
      <c r="N1062" s="220"/>
      <c r="O1062" s="100"/>
      <c r="P1062" s="100"/>
      <c r="Q1062" s="114"/>
      <c r="S1062" s="15"/>
      <c r="T1062" s="100"/>
      <c r="U1062" s="15"/>
      <c r="V1062" s="15"/>
      <c r="W1062" s="15"/>
      <c r="X1062" s="15"/>
      <c r="Y1062" s="15"/>
      <c r="Z1062" s="15"/>
      <c r="AA1062" s="15"/>
      <c r="AB1062" s="15"/>
      <c r="AC1062" s="15"/>
      <c r="AD1062" s="15"/>
      <c r="AE1062" s="15"/>
      <c r="AF1062" s="15"/>
      <c r="AG1062" s="92"/>
      <c r="AH1062" s="92"/>
      <c r="AI1062" s="92"/>
      <c r="AJ1062" s="92"/>
      <c r="AK1062" s="92"/>
      <c r="AL1062" s="92"/>
      <c r="AM1062" s="92"/>
      <c r="AN1062" s="92"/>
      <c r="AO1062" s="92"/>
      <c r="AP1062" s="92"/>
      <c r="AQ1062" s="92"/>
      <c r="AR1062" s="92"/>
      <c r="AS1062" s="92"/>
      <c r="AT1062" s="92"/>
      <c r="AU1062" s="92"/>
      <c r="AV1062" s="92"/>
      <c r="AW1062" s="92"/>
      <c r="AX1062" s="92"/>
      <c r="AY1062" s="92"/>
      <c r="AZ1062" s="92"/>
      <c r="BA1062" s="92"/>
      <c r="BB1062" s="92"/>
      <c r="BC1062" s="92"/>
      <c r="BD1062" s="92"/>
      <c r="BE1062" s="92"/>
      <c r="BF1062" s="92"/>
      <c r="BG1062" s="92"/>
      <c r="BH1062" s="92"/>
      <c r="BI1062" s="92"/>
      <c r="BJ1062" s="92"/>
      <c r="BK1062" s="92"/>
      <c r="BL1062" s="92"/>
      <c r="BM1062" s="92"/>
      <c r="BN1062" s="92"/>
      <c r="BO1062" s="92"/>
      <c r="BP1062" s="92"/>
      <c r="BQ1062" s="92"/>
      <c r="BR1062" s="92"/>
      <c r="BS1062" s="92"/>
      <c r="BT1062" s="92"/>
      <c r="BU1062" s="92"/>
      <c r="BV1062" s="92"/>
      <c r="BW1062" s="92"/>
      <c r="BX1062" s="92"/>
      <c r="BY1062" s="92"/>
      <c r="BZ1062" s="92"/>
      <c r="CA1062" s="92"/>
      <c r="CB1062" s="92"/>
    </row>
    <row r="1063" spans="1:80" s="78" customFormat="1" ht="12.75" customHeight="1" x14ac:dyDescent="0.3">
      <c r="A1063" s="72"/>
      <c r="B1063" s="15"/>
      <c r="F1063" s="93"/>
      <c r="J1063" s="111"/>
      <c r="L1063" s="100"/>
      <c r="N1063" s="220"/>
      <c r="O1063" s="100"/>
      <c r="P1063" s="100"/>
      <c r="Q1063" s="114"/>
      <c r="S1063" s="15"/>
      <c r="T1063" s="100"/>
      <c r="U1063" s="15"/>
      <c r="V1063" s="15"/>
      <c r="W1063" s="15"/>
      <c r="X1063" s="15"/>
      <c r="Y1063" s="15"/>
      <c r="Z1063" s="15"/>
      <c r="AA1063" s="15"/>
      <c r="AB1063" s="15"/>
      <c r="AC1063" s="15"/>
      <c r="AD1063" s="15"/>
      <c r="AE1063" s="15"/>
      <c r="AF1063" s="15"/>
      <c r="AG1063" s="92"/>
      <c r="AH1063" s="92"/>
      <c r="AI1063" s="92"/>
      <c r="AJ1063" s="92"/>
      <c r="AK1063" s="92"/>
      <c r="AL1063" s="92"/>
      <c r="AM1063" s="92"/>
      <c r="AN1063" s="92"/>
      <c r="AO1063" s="92"/>
      <c r="AP1063" s="92"/>
      <c r="AQ1063" s="92"/>
      <c r="AR1063" s="92"/>
      <c r="AS1063" s="92"/>
      <c r="AT1063" s="92"/>
      <c r="AU1063" s="92"/>
      <c r="AV1063" s="92"/>
      <c r="AW1063" s="92"/>
      <c r="AX1063" s="92"/>
      <c r="AY1063" s="92"/>
      <c r="AZ1063" s="92"/>
      <c r="BA1063" s="92"/>
      <c r="BB1063" s="92"/>
      <c r="BC1063" s="92"/>
      <c r="BD1063" s="92"/>
      <c r="BE1063" s="92"/>
      <c r="BF1063" s="92"/>
      <c r="BG1063" s="92"/>
      <c r="BH1063" s="92"/>
      <c r="BI1063" s="92"/>
      <c r="BJ1063" s="92"/>
      <c r="BK1063" s="92"/>
      <c r="BL1063" s="92"/>
      <c r="BM1063" s="92"/>
      <c r="BN1063" s="92"/>
      <c r="BO1063" s="92"/>
      <c r="BP1063" s="92"/>
      <c r="BQ1063" s="92"/>
      <c r="BR1063" s="92"/>
      <c r="BS1063" s="92"/>
      <c r="BT1063" s="92"/>
      <c r="BU1063" s="92"/>
      <c r="BV1063" s="92"/>
      <c r="BW1063" s="92"/>
      <c r="BX1063" s="92"/>
      <c r="BY1063" s="92"/>
      <c r="BZ1063" s="92"/>
      <c r="CA1063" s="92"/>
      <c r="CB1063" s="92"/>
    </row>
    <row r="1064" spans="1:80" s="78" customFormat="1" ht="12.75" customHeight="1" x14ac:dyDescent="0.3">
      <c r="A1064" s="72"/>
      <c r="B1064" s="15"/>
      <c r="F1064" s="93"/>
      <c r="J1064" s="111"/>
      <c r="L1064" s="100"/>
      <c r="N1064" s="220"/>
      <c r="O1064" s="100"/>
      <c r="P1064" s="100"/>
      <c r="Q1064" s="114"/>
      <c r="S1064" s="15"/>
      <c r="T1064" s="100"/>
      <c r="U1064" s="15"/>
      <c r="V1064" s="15"/>
      <c r="W1064" s="15"/>
      <c r="X1064" s="15"/>
      <c r="Y1064" s="15"/>
      <c r="Z1064" s="15"/>
      <c r="AA1064" s="15"/>
      <c r="AB1064" s="15"/>
      <c r="AC1064" s="15"/>
      <c r="AD1064" s="15"/>
      <c r="AE1064" s="15"/>
      <c r="AF1064" s="15"/>
      <c r="AG1064" s="92"/>
      <c r="AH1064" s="92"/>
      <c r="AI1064" s="92"/>
      <c r="AJ1064" s="92"/>
      <c r="AK1064" s="92"/>
      <c r="AL1064" s="92"/>
      <c r="AM1064" s="92"/>
      <c r="AN1064" s="92"/>
      <c r="AO1064" s="92"/>
      <c r="AP1064" s="92"/>
      <c r="AQ1064" s="92"/>
      <c r="AR1064" s="92"/>
      <c r="AS1064" s="92"/>
      <c r="AT1064" s="92"/>
      <c r="AU1064" s="92"/>
      <c r="AV1064" s="92"/>
      <c r="AW1064" s="92"/>
      <c r="AX1064" s="92"/>
      <c r="AY1064" s="92"/>
      <c r="AZ1064" s="92"/>
      <c r="BA1064" s="92"/>
      <c r="BB1064" s="92"/>
      <c r="BC1064" s="92"/>
      <c r="BD1064" s="92"/>
      <c r="BE1064" s="92"/>
      <c r="BF1064" s="92"/>
      <c r="BG1064" s="92"/>
      <c r="BH1064" s="92"/>
      <c r="BI1064" s="92"/>
      <c r="BJ1064" s="92"/>
      <c r="BK1064" s="92"/>
      <c r="BL1064" s="92"/>
      <c r="BM1064" s="92"/>
      <c r="BN1064" s="92"/>
      <c r="BO1064" s="92"/>
      <c r="BP1064" s="92"/>
      <c r="BQ1064" s="92"/>
      <c r="BR1064" s="92"/>
      <c r="BS1064" s="92"/>
      <c r="BT1064" s="92"/>
      <c r="BU1064" s="92"/>
      <c r="BV1064" s="92"/>
      <c r="BW1064" s="92"/>
      <c r="BX1064" s="92"/>
      <c r="BY1064" s="92"/>
      <c r="BZ1064" s="92"/>
      <c r="CA1064" s="92"/>
      <c r="CB1064" s="92"/>
    </row>
    <row r="1065" spans="1:80" s="78" customFormat="1" ht="12.75" customHeight="1" x14ac:dyDescent="0.3">
      <c r="A1065" s="72"/>
      <c r="B1065" s="15"/>
      <c r="F1065" s="93"/>
      <c r="J1065" s="111"/>
      <c r="L1065" s="100"/>
      <c r="N1065" s="220"/>
      <c r="O1065" s="100"/>
      <c r="P1065" s="100"/>
      <c r="Q1065" s="114"/>
      <c r="S1065" s="15"/>
      <c r="T1065" s="100"/>
      <c r="U1065" s="15"/>
      <c r="V1065" s="15"/>
      <c r="W1065" s="15"/>
      <c r="X1065" s="15"/>
      <c r="Y1065" s="15"/>
      <c r="Z1065" s="15"/>
      <c r="AA1065" s="15"/>
      <c r="AB1065" s="15"/>
      <c r="AC1065" s="15"/>
      <c r="AD1065" s="15"/>
      <c r="AE1065" s="15"/>
      <c r="AF1065" s="15"/>
      <c r="AG1065" s="92"/>
      <c r="AH1065" s="92"/>
      <c r="AI1065" s="92"/>
      <c r="AJ1065" s="92"/>
      <c r="AK1065" s="92"/>
      <c r="AL1065" s="92"/>
      <c r="AM1065" s="92"/>
      <c r="AN1065" s="92"/>
      <c r="AO1065" s="92"/>
      <c r="AP1065" s="92"/>
      <c r="AQ1065" s="92"/>
      <c r="AR1065" s="92"/>
      <c r="AS1065" s="92"/>
      <c r="AT1065" s="92"/>
      <c r="AU1065" s="92"/>
      <c r="AV1065" s="92"/>
      <c r="AW1065" s="92"/>
      <c r="AX1065" s="92"/>
      <c r="AY1065" s="92"/>
      <c r="AZ1065" s="92"/>
      <c r="BA1065" s="92"/>
      <c r="BB1065" s="92"/>
      <c r="BC1065" s="92"/>
      <c r="BD1065" s="92"/>
      <c r="BE1065" s="92"/>
      <c r="BF1065" s="92"/>
      <c r="BG1065" s="92"/>
      <c r="BH1065" s="92"/>
      <c r="BI1065" s="92"/>
      <c r="BJ1065" s="92"/>
      <c r="BK1065" s="92"/>
      <c r="BL1065" s="92"/>
      <c r="BM1065" s="92"/>
      <c r="BN1065" s="92"/>
      <c r="BO1065" s="92"/>
      <c r="BP1065" s="92"/>
      <c r="BQ1065" s="92"/>
      <c r="BR1065" s="92"/>
      <c r="BS1065" s="92"/>
      <c r="BT1065" s="92"/>
      <c r="BU1065" s="92"/>
      <c r="BV1065" s="92"/>
      <c r="BW1065" s="92"/>
      <c r="BX1065" s="92"/>
      <c r="BY1065" s="92"/>
      <c r="BZ1065" s="92"/>
      <c r="CA1065" s="92"/>
      <c r="CB1065" s="92"/>
    </row>
    <row r="1066" spans="1:80" s="78" customFormat="1" ht="12.75" customHeight="1" x14ac:dyDescent="0.3">
      <c r="A1066" s="72"/>
      <c r="B1066" s="15"/>
      <c r="F1066" s="93"/>
      <c r="J1066" s="111"/>
      <c r="L1066" s="100"/>
      <c r="N1066" s="220"/>
      <c r="O1066" s="100"/>
      <c r="P1066" s="100"/>
      <c r="Q1066" s="114"/>
      <c r="S1066" s="15"/>
      <c r="T1066" s="100"/>
      <c r="U1066" s="15"/>
      <c r="V1066" s="15"/>
      <c r="W1066" s="15"/>
      <c r="X1066" s="15"/>
      <c r="Y1066" s="15"/>
      <c r="Z1066" s="15"/>
      <c r="AA1066" s="15"/>
      <c r="AB1066" s="15"/>
      <c r="AC1066" s="15"/>
      <c r="AD1066" s="15"/>
      <c r="AE1066" s="15"/>
      <c r="AF1066" s="15"/>
      <c r="AG1066" s="92"/>
      <c r="AH1066" s="92"/>
      <c r="AI1066" s="92"/>
      <c r="AJ1066" s="92"/>
      <c r="AK1066" s="92"/>
      <c r="AL1066" s="92"/>
      <c r="AM1066" s="92"/>
      <c r="AN1066" s="92"/>
      <c r="AO1066" s="92"/>
      <c r="AP1066" s="92"/>
      <c r="AQ1066" s="92"/>
      <c r="AR1066" s="92"/>
      <c r="AS1066" s="92"/>
      <c r="AT1066" s="92"/>
      <c r="AU1066" s="92"/>
      <c r="AV1066" s="92"/>
      <c r="AW1066" s="92"/>
      <c r="AX1066" s="92"/>
      <c r="AY1066" s="92"/>
      <c r="AZ1066" s="92"/>
      <c r="BA1066" s="92"/>
      <c r="BB1066" s="92"/>
      <c r="BC1066" s="92"/>
      <c r="BD1066" s="92"/>
      <c r="BE1066" s="92"/>
      <c r="BF1066" s="92"/>
      <c r="BG1066" s="92"/>
      <c r="BH1066" s="92"/>
      <c r="BI1066" s="92"/>
      <c r="BJ1066" s="92"/>
      <c r="BK1066" s="92"/>
      <c r="BL1066" s="92"/>
      <c r="BM1066" s="92"/>
      <c r="BN1066" s="92"/>
      <c r="BO1066" s="92"/>
      <c r="BP1066" s="92"/>
      <c r="BQ1066" s="92"/>
      <c r="BR1066" s="92"/>
      <c r="BS1066" s="92"/>
      <c r="BT1066" s="92"/>
      <c r="BU1066" s="92"/>
      <c r="BV1066" s="92"/>
      <c r="BW1066" s="92"/>
      <c r="BX1066" s="92"/>
      <c r="BY1066" s="92"/>
      <c r="BZ1066" s="92"/>
      <c r="CA1066" s="92"/>
      <c r="CB1066" s="92"/>
    </row>
    <row r="1067" spans="1:80" s="78" customFormat="1" ht="12.75" customHeight="1" x14ac:dyDescent="0.3">
      <c r="A1067" s="72"/>
      <c r="B1067" s="15"/>
      <c r="F1067" s="93"/>
      <c r="J1067" s="111"/>
      <c r="L1067" s="100"/>
      <c r="N1067" s="220"/>
      <c r="O1067" s="100"/>
      <c r="P1067" s="100"/>
      <c r="Q1067" s="114"/>
      <c r="S1067" s="15"/>
      <c r="T1067" s="100"/>
      <c r="U1067" s="15"/>
      <c r="V1067" s="15"/>
      <c r="W1067" s="15"/>
      <c r="X1067" s="15"/>
      <c r="Y1067" s="15"/>
      <c r="Z1067" s="15"/>
      <c r="AA1067" s="15"/>
      <c r="AB1067" s="15"/>
      <c r="AC1067" s="15"/>
      <c r="AD1067" s="15"/>
      <c r="AE1067" s="15"/>
      <c r="AF1067" s="15"/>
      <c r="AG1067" s="92"/>
      <c r="AH1067" s="92"/>
      <c r="AI1067" s="92"/>
      <c r="AJ1067" s="92"/>
      <c r="AK1067" s="92"/>
      <c r="AL1067" s="92"/>
      <c r="AM1067" s="92"/>
      <c r="AN1067" s="92"/>
      <c r="AO1067" s="92"/>
      <c r="AP1067" s="92"/>
      <c r="AQ1067" s="92"/>
      <c r="AR1067" s="92"/>
      <c r="AS1067" s="92"/>
      <c r="AT1067" s="92"/>
      <c r="AU1067" s="92"/>
      <c r="AV1067" s="92"/>
      <c r="AW1067" s="92"/>
      <c r="AX1067" s="92"/>
      <c r="AY1067" s="92"/>
      <c r="AZ1067" s="92"/>
      <c r="BA1067" s="92"/>
      <c r="BB1067" s="92"/>
      <c r="BC1067" s="92"/>
      <c r="BD1067" s="92"/>
      <c r="BE1067" s="92"/>
      <c r="BF1067" s="92"/>
      <c r="BG1067" s="92"/>
      <c r="BH1067" s="92"/>
      <c r="BI1067" s="92"/>
      <c r="BJ1067" s="92"/>
      <c r="BK1067" s="92"/>
      <c r="BL1067" s="92"/>
      <c r="BM1067" s="92"/>
      <c r="BN1067" s="92"/>
      <c r="BO1067" s="92"/>
      <c r="BP1067" s="92"/>
      <c r="BQ1067" s="92"/>
      <c r="BR1067" s="92"/>
      <c r="BS1067" s="92"/>
      <c r="BT1067" s="92"/>
      <c r="BU1067" s="92"/>
      <c r="BV1067" s="92"/>
      <c r="BW1067" s="92"/>
      <c r="BX1067" s="92"/>
      <c r="BY1067" s="92"/>
      <c r="BZ1067" s="92"/>
      <c r="CA1067" s="92"/>
      <c r="CB1067" s="92"/>
    </row>
    <row r="1068" spans="1:80" s="78" customFormat="1" ht="12.75" customHeight="1" x14ac:dyDescent="0.3">
      <c r="A1068" s="72"/>
      <c r="B1068" s="15"/>
      <c r="F1068" s="93"/>
      <c r="J1068" s="111"/>
      <c r="L1068" s="100"/>
      <c r="N1068" s="220"/>
      <c r="O1068" s="100"/>
      <c r="P1068" s="100"/>
      <c r="Q1068" s="114"/>
      <c r="S1068" s="15"/>
      <c r="T1068" s="100"/>
      <c r="U1068" s="15"/>
      <c r="V1068" s="15"/>
      <c r="W1068" s="15"/>
      <c r="X1068" s="15"/>
      <c r="Y1068" s="15"/>
      <c r="Z1068" s="15"/>
      <c r="AA1068" s="15"/>
      <c r="AB1068" s="15"/>
      <c r="AC1068" s="15"/>
      <c r="AD1068" s="15"/>
      <c r="AE1068" s="15"/>
      <c r="AF1068" s="15"/>
      <c r="AG1068" s="92"/>
      <c r="AH1068" s="92"/>
      <c r="AI1068" s="92"/>
      <c r="AJ1068" s="92"/>
      <c r="AK1068" s="92"/>
      <c r="AL1068" s="92"/>
      <c r="AM1068" s="92"/>
      <c r="AN1068" s="92"/>
      <c r="AO1068" s="92"/>
      <c r="AP1068" s="92"/>
      <c r="AQ1068" s="92"/>
      <c r="AR1068" s="92"/>
      <c r="AS1068" s="92"/>
      <c r="AT1068" s="92"/>
      <c r="AU1068" s="92"/>
      <c r="AV1068" s="92"/>
      <c r="AW1068" s="92"/>
      <c r="AX1068" s="92"/>
      <c r="AY1068" s="92"/>
      <c r="AZ1068" s="92"/>
      <c r="BA1068" s="92"/>
      <c r="BB1068" s="92"/>
      <c r="BC1068" s="92"/>
      <c r="BD1068" s="92"/>
      <c r="BE1068" s="92"/>
      <c r="BF1068" s="92"/>
      <c r="BG1068" s="92"/>
      <c r="BH1068" s="92"/>
      <c r="BI1068" s="92"/>
      <c r="BJ1068" s="92"/>
      <c r="BK1068" s="92"/>
      <c r="BL1068" s="92"/>
      <c r="BM1068" s="92"/>
      <c r="BN1068" s="92"/>
      <c r="BO1068" s="92"/>
      <c r="BP1068" s="92"/>
      <c r="BQ1068" s="92"/>
      <c r="BR1068" s="92"/>
      <c r="BS1068" s="92"/>
      <c r="BT1068" s="92"/>
      <c r="BU1068" s="92"/>
      <c r="BV1068" s="92"/>
      <c r="BW1068" s="92"/>
      <c r="BX1068" s="92"/>
      <c r="BY1068" s="92"/>
      <c r="BZ1068" s="92"/>
      <c r="CA1068" s="92"/>
      <c r="CB1068" s="92"/>
    </row>
    <row r="1069" spans="1:80" s="78" customFormat="1" ht="12.75" customHeight="1" x14ac:dyDescent="0.3">
      <c r="A1069" s="72"/>
      <c r="B1069" s="15"/>
      <c r="F1069" s="93"/>
      <c r="J1069" s="111"/>
      <c r="L1069" s="100"/>
      <c r="N1069" s="220"/>
      <c r="O1069" s="100"/>
      <c r="P1069" s="100"/>
      <c r="Q1069" s="114"/>
      <c r="S1069" s="15"/>
      <c r="T1069" s="100"/>
      <c r="U1069" s="15"/>
      <c r="V1069" s="15"/>
      <c r="W1069" s="15"/>
      <c r="X1069" s="15"/>
      <c r="Y1069" s="15"/>
      <c r="Z1069" s="15"/>
      <c r="AA1069" s="15"/>
      <c r="AB1069" s="15"/>
      <c r="AC1069" s="15"/>
      <c r="AD1069" s="15"/>
      <c r="AE1069" s="15"/>
      <c r="AF1069" s="15"/>
      <c r="AG1069" s="92"/>
      <c r="AH1069" s="92"/>
      <c r="AI1069" s="92"/>
      <c r="AJ1069" s="92"/>
      <c r="AK1069" s="92"/>
      <c r="AL1069" s="92"/>
      <c r="AM1069" s="92"/>
      <c r="AN1069" s="92"/>
      <c r="AO1069" s="92"/>
      <c r="AP1069" s="92"/>
      <c r="AQ1069" s="92"/>
      <c r="AR1069" s="92"/>
      <c r="AS1069" s="92"/>
      <c r="AT1069" s="92"/>
      <c r="AU1069" s="92"/>
      <c r="AV1069" s="92"/>
      <c r="AW1069" s="92"/>
      <c r="AX1069" s="92"/>
      <c r="AY1069" s="92"/>
      <c r="AZ1069" s="92"/>
      <c r="BA1069" s="92"/>
      <c r="BB1069" s="92"/>
      <c r="BC1069" s="92"/>
      <c r="BD1069" s="92"/>
      <c r="BE1069" s="92"/>
      <c r="BF1069" s="92"/>
      <c r="BG1069" s="92"/>
      <c r="BH1069" s="92"/>
      <c r="BI1069" s="92"/>
      <c r="BJ1069" s="92"/>
      <c r="BK1069" s="92"/>
      <c r="BL1069" s="92"/>
      <c r="BM1069" s="92"/>
      <c r="BN1069" s="92"/>
      <c r="BO1069" s="92"/>
      <c r="BP1069" s="92"/>
      <c r="BQ1069" s="92"/>
      <c r="BR1069" s="92"/>
      <c r="BS1069" s="92"/>
      <c r="BT1069" s="92"/>
      <c r="BU1069" s="92"/>
      <c r="BV1069" s="92"/>
      <c r="BW1069" s="92"/>
      <c r="BX1069" s="92"/>
      <c r="BY1069" s="92"/>
      <c r="BZ1069" s="92"/>
      <c r="CA1069" s="92"/>
      <c r="CB1069" s="92"/>
    </row>
    <row r="1070" spans="1:80" s="78" customFormat="1" ht="12.75" customHeight="1" x14ac:dyDescent="0.3">
      <c r="A1070" s="72"/>
      <c r="B1070" s="15"/>
      <c r="F1070" s="93"/>
      <c r="J1070" s="111"/>
      <c r="L1070" s="100"/>
      <c r="N1070" s="220"/>
      <c r="O1070" s="100"/>
      <c r="P1070" s="100"/>
      <c r="Q1070" s="114"/>
      <c r="S1070" s="15"/>
      <c r="T1070" s="100"/>
      <c r="U1070" s="15"/>
      <c r="V1070" s="15"/>
      <c r="W1070" s="15"/>
      <c r="X1070" s="15"/>
      <c r="Y1070" s="15"/>
      <c r="Z1070" s="15"/>
      <c r="AA1070" s="15"/>
      <c r="AB1070" s="15"/>
      <c r="AC1070" s="15"/>
      <c r="AD1070" s="15"/>
      <c r="AE1070" s="15"/>
      <c r="AF1070" s="15"/>
      <c r="AG1070" s="92"/>
      <c r="AH1070" s="92"/>
      <c r="AI1070" s="92"/>
      <c r="AJ1070" s="92"/>
      <c r="AK1070" s="92"/>
      <c r="AL1070" s="92"/>
      <c r="AM1070" s="92"/>
      <c r="AN1070" s="92"/>
      <c r="AO1070" s="92"/>
      <c r="AP1070" s="92"/>
      <c r="AQ1070" s="92"/>
      <c r="AR1070" s="92"/>
      <c r="AS1070" s="92"/>
      <c r="AT1070" s="92"/>
      <c r="AU1070" s="92"/>
      <c r="AV1070" s="92"/>
      <c r="AW1070" s="92"/>
      <c r="AX1070" s="92"/>
      <c r="AY1070" s="92"/>
      <c r="AZ1070" s="92"/>
      <c r="BA1070" s="92"/>
      <c r="BB1070" s="92"/>
      <c r="BC1070" s="92"/>
      <c r="BD1070" s="92"/>
      <c r="BE1070" s="92"/>
      <c r="BF1070" s="92"/>
      <c r="BG1070" s="92"/>
      <c r="BH1070" s="92"/>
      <c r="BI1070" s="92"/>
      <c r="BJ1070" s="92"/>
      <c r="BK1070" s="92"/>
      <c r="BL1070" s="92"/>
      <c r="BM1070" s="92"/>
      <c r="BN1070" s="92"/>
      <c r="BO1070" s="92"/>
      <c r="BP1070" s="92"/>
      <c r="BQ1070" s="92"/>
      <c r="BR1070" s="92"/>
      <c r="BS1070" s="92"/>
      <c r="BT1070" s="92"/>
      <c r="BU1070" s="92"/>
      <c r="BV1070" s="92"/>
      <c r="BW1070" s="92"/>
      <c r="BX1070" s="92"/>
      <c r="BY1070" s="92"/>
      <c r="BZ1070" s="92"/>
      <c r="CA1070" s="92"/>
      <c r="CB1070" s="92"/>
    </row>
    <row r="1071" spans="1:80" s="78" customFormat="1" ht="12.75" customHeight="1" x14ac:dyDescent="0.3">
      <c r="A1071" s="72"/>
      <c r="B1071" s="15"/>
      <c r="F1071" s="93"/>
      <c r="J1071" s="111"/>
      <c r="L1071" s="100"/>
      <c r="N1071" s="220"/>
      <c r="O1071" s="100"/>
      <c r="P1071" s="100"/>
      <c r="Q1071" s="114"/>
      <c r="S1071" s="15"/>
      <c r="T1071" s="100"/>
      <c r="U1071" s="15"/>
      <c r="V1071" s="15"/>
      <c r="W1071" s="15"/>
      <c r="X1071" s="15"/>
      <c r="Y1071" s="15"/>
      <c r="Z1071" s="15"/>
      <c r="AA1071" s="15"/>
      <c r="AB1071" s="15"/>
      <c r="AC1071" s="15"/>
      <c r="AD1071" s="15"/>
      <c r="AE1071" s="15"/>
      <c r="AF1071" s="15"/>
      <c r="AG1071" s="92"/>
      <c r="AH1071" s="92"/>
      <c r="AI1071" s="92"/>
      <c r="AJ1071" s="92"/>
      <c r="AK1071" s="92"/>
      <c r="AL1071" s="92"/>
      <c r="AM1071" s="92"/>
      <c r="AN1071" s="92"/>
      <c r="AO1071" s="92"/>
      <c r="AP1071" s="92"/>
      <c r="AQ1071" s="92"/>
      <c r="AR1071" s="92"/>
      <c r="AS1071" s="92"/>
      <c r="AT1071" s="92"/>
      <c r="AU1071" s="92"/>
      <c r="AV1071" s="92"/>
      <c r="AW1071" s="92"/>
      <c r="AX1071" s="92"/>
      <c r="AY1071" s="92"/>
      <c r="AZ1071" s="92"/>
      <c r="BA1071" s="92"/>
      <c r="BB1071" s="92"/>
      <c r="BC1071" s="92"/>
      <c r="BD1071" s="92"/>
      <c r="BE1071" s="92"/>
      <c r="BF1071" s="92"/>
      <c r="BG1071" s="92"/>
      <c r="BH1071" s="92"/>
      <c r="BI1071" s="92"/>
      <c r="BJ1071" s="92"/>
      <c r="BK1071" s="92"/>
      <c r="BL1071" s="92"/>
      <c r="BM1071" s="92"/>
      <c r="BN1071" s="92"/>
      <c r="BO1071" s="92"/>
      <c r="BP1071" s="92"/>
      <c r="BQ1071" s="92"/>
      <c r="BR1071" s="92"/>
      <c r="BS1071" s="92"/>
      <c r="BT1071" s="92"/>
      <c r="BU1071" s="92"/>
      <c r="BV1071" s="92"/>
      <c r="BW1071" s="92"/>
      <c r="BX1071" s="92"/>
      <c r="BY1071" s="92"/>
      <c r="BZ1071" s="92"/>
      <c r="CA1071" s="92"/>
      <c r="CB1071" s="92"/>
    </row>
    <row r="1072" spans="1:80" s="78" customFormat="1" ht="12.75" customHeight="1" x14ac:dyDescent="0.3">
      <c r="A1072" s="72"/>
      <c r="B1072" s="15"/>
      <c r="F1072" s="93"/>
      <c r="J1072" s="111"/>
      <c r="L1072" s="100"/>
      <c r="N1072" s="220"/>
      <c r="O1072" s="100"/>
      <c r="P1072" s="100"/>
      <c r="Q1072" s="114"/>
      <c r="S1072" s="15"/>
      <c r="T1072" s="100"/>
      <c r="U1072" s="15"/>
      <c r="V1072" s="15"/>
      <c r="W1072" s="15"/>
      <c r="X1072" s="15"/>
      <c r="Y1072" s="15"/>
      <c r="Z1072" s="15"/>
      <c r="AA1072" s="15"/>
      <c r="AB1072" s="15"/>
      <c r="AC1072" s="15"/>
      <c r="AD1072" s="15"/>
      <c r="AE1072" s="15"/>
      <c r="AF1072" s="15"/>
      <c r="AG1072" s="92"/>
      <c r="AH1072" s="92"/>
      <c r="AI1072" s="92"/>
      <c r="AJ1072" s="92"/>
      <c r="AK1072" s="92"/>
      <c r="AL1072" s="92"/>
      <c r="AM1072" s="92"/>
      <c r="AN1072" s="92"/>
      <c r="AO1072" s="92"/>
      <c r="AP1072" s="92"/>
      <c r="AQ1072" s="92"/>
      <c r="AR1072" s="92"/>
      <c r="AS1072" s="92"/>
      <c r="AT1072" s="92"/>
      <c r="AU1072" s="92"/>
      <c r="AV1072" s="92"/>
      <c r="AW1072" s="92"/>
      <c r="AX1072" s="92"/>
      <c r="AY1072" s="92"/>
      <c r="AZ1072" s="92"/>
      <c r="BA1072" s="92"/>
      <c r="BB1072" s="92"/>
      <c r="BC1072" s="92"/>
      <c r="BD1072" s="92"/>
      <c r="BE1072" s="92"/>
      <c r="BF1072" s="92"/>
      <c r="BG1072" s="92"/>
      <c r="BH1072" s="92"/>
      <c r="BI1072" s="92"/>
      <c r="BJ1072" s="92"/>
      <c r="BK1072" s="92"/>
      <c r="BL1072" s="92"/>
      <c r="BM1072" s="92"/>
      <c r="BN1072" s="92"/>
      <c r="BO1072" s="92"/>
      <c r="BP1072" s="92"/>
      <c r="BQ1072" s="92"/>
      <c r="BR1072" s="92"/>
      <c r="BS1072" s="92"/>
      <c r="BT1072" s="92"/>
      <c r="BU1072" s="92"/>
      <c r="BV1072" s="92"/>
      <c r="BW1072" s="92"/>
      <c r="BX1072" s="92"/>
      <c r="BY1072" s="92"/>
      <c r="BZ1072" s="92"/>
      <c r="CA1072" s="92"/>
      <c r="CB1072" s="92"/>
    </row>
    <row r="1073" spans="1:80" s="78" customFormat="1" ht="12.75" customHeight="1" x14ac:dyDescent="0.3">
      <c r="A1073" s="72"/>
      <c r="B1073" s="15"/>
      <c r="F1073" s="93"/>
      <c r="J1073" s="111"/>
      <c r="L1073" s="100"/>
      <c r="N1073" s="220"/>
      <c r="O1073" s="100"/>
      <c r="P1073" s="100"/>
      <c r="Q1073" s="114"/>
      <c r="S1073" s="15"/>
      <c r="T1073" s="100"/>
      <c r="U1073" s="15"/>
      <c r="V1073" s="15"/>
      <c r="W1073" s="15"/>
      <c r="X1073" s="15"/>
      <c r="Y1073" s="15"/>
      <c r="Z1073" s="15"/>
      <c r="AA1073" s="15"/>
      <c r="AB1073" s="15"/>
      <c r="AC1073" s="15"/>
      <c r="AD1073" s="15"/>
      <c r="AE1073" s="15"/>
      <c r="AF1073" s="15"/>
      <c r="AG1073" s="92"/>
      <c r="AH1073" s="92"/>
      <c r="AI1073" s="92"/>
      <c r="AJ1073" s="92"/>
      <c r="AK1073" s="92"/>
      <c r="AL1073" s="92"/>
      <c r="AM1073" s="92"/>
      <c r="AN1073" s="92"/>
      <c r="AO1073" s="92"/>
      <c r="AP1073" s="92"/>
      <c r="AQ1073" s="92"/>
      <c r="AR1073" s="92"/>
      <c r="AS1073" s="92"/>
      <c r="AT1073" s="92"/>
      <c r="AU1073" s="92"/>
      <c r="AV1073" s="92"/>
      <c r="AW1073" s="92"/>
      <c r="AX1073" s="92"/>
      <c r="AY1073" s="92"/>
      <c r="AZ1073" s="92"/>
      <c r="BA1073" s="92"/>
      <c r="BB1073" s="92"/>
      <c r="BC1073" s="92"/>
      <c r="BD1073" s="92"/>
      <c r="BE1073" s="92"/>
      <c r="BF1073" s="92"/>
      <c r="BG1073" s="92"/>
      <c r="BH1073" s="92"/>
      <c r="BI1073" s="92"/>
      <c r="BJ1073" s="92"/>
      <c r="BK1073" s="92"/>
      <c r="BL1073" s="92"/>
      <c r="BM1073" s="92"/>
      <c r="BN1073" s="92"/>
      <c r="BO1073" s="92"/>
      <c r="BP1073" s="92"/>
      <c r="BQ1073" s="92"/>
      <c r="BR1073" s="92"/>
      <c r="BS1073" s="92"/>
      <c r="BT1073" s="92"/>
      <c r="BU1073" s="92"/>
      <c r="BV1073" s="92"/>
      <c r="BW1073" s="92"/>
      <c r="BX1073" s="92"/>
      <c r="BY1073" s="92"/>
      <c r="BZ1073" s="92"/>
      <c r="CA1073" s="92"/>
      <c r="CB1073" s="92"/>
    </row>
    <row r="1074" spans="1:80" s="78" customFormat="1" ht="12.75" customHeight="1" x14ac:dyDescent="0.3">
      <c r="A1074" s="72"/>
      <c r="B1074" s="15"/>
      <c r="F1074" s="93"/>
      <c r="J1074" s="111"/>
      <c r="L1074" s="100"/>
      <c r="N1074" s="220"/>
      <c r="O1074" s="100"/>
      <c r="P1074" s="100"/>
      <c r="Q1074" s="114"/>
      <c r="S1074" s="15"/>
      <c r="T1074" s="100"/>
      <c r="U1074" s="15"/>
      <c r="V1074" s="15"/>
      <c r="W1074" s="15"/>
      <c r="X1074" s="15"/>
      <c r="Y1074" s="15"/>
      <c r="Z1074" s="15"/>
      <c r="AA1074" s="15"/>
      <c r="AB1074" s="15"/>
      <c r="AC1074" s="15"/>
      <c r="AD1074" s="15"/>
      <c r="AE1074" s="15"/>
      <c r="AF1074" s="15"/>
      <c r="AG1074" s="92"/>
      <c r="AH1074" s="92"/>
      <c r="AI1074" s="92"/>
      <c r="AJ1074" s="92"/>
      <c r="AK1074" s="92"/>
      <c r="AL1074" s="92"/>
      <c r="AM1074" s="92"/>
      <c r="AN1074" s="92"/>
      <c r="AO1074" s="92"/>
      <c r="AP1074" s="92"/>
      <c r="AQ1074" s="92"/>
      <c r="AR1074" s="92"/>
      <c r="AS1074" s="92"/>
      <c r="AT1074" s="92"/>
      <c r="AU1074" s="92"/>
      <c r="AV1074" s="92"/>
      <c r="AW1074" s="92"/>
      <c r="AX1074" s="92"/>
      <c r="AY1074" s="92"/>
      <c r="AZ1074" s="92"/>
      <c r="BA1074" s="92"/>
      <c r="BB1074" s="92"/>
      <c r="BC1074" s="92"/>
      <c r="BD1074" s="92"/>
      <c r="BE1074" s="92"/>
      <c r="BF1074" s="92"/>
      <c r="BG1074" s="92"/>
      <c r="BH1074" s="92"/>
      <c r="BI1074" s="92"/>
      <c r="BJ1074" s="92"/>
      <c r="BK1074" s="92"/>
      <c r="BL1074" s="92"/>
      <c r="BM1074" s="92"/>
      <c r="BN1074" s="92"/>
      <c r="BO1074" s="92"/>
      <c r="BP1074" s="92"/>
      <c r="BQ1074" s="92"/>
      <c r="BR1074" s="92"/>
      <c r="BS1074" s="92"/>
      <c r="BT1074" s="92"/>
      <c r="BU1074" s="92"/>
      <c r="BV1074" s="92"/>
      <c r="BW1074" s="92"/>
      <c r="BX1074" s="92"/>
      <c r="BY1074" s="92"/>
      <c r="BZ1074" s="92"/>
      <c r="CA1074" s="92"/>
      <c r="CB1074" s="92"/>
    </row>
    <row r="1075" spans="1:80" s="78" customFormat="1" ht="12.75" customHeight="1" x14ac:dyDescent="0.3">
      <c r="A1075" s="72"/>
      <c r="B1075" s="15"/>
      <c r="F1075" s="93"/>
      <c r="J1075" s="111"/>
      <c r="L1075" s="100"/>
      <c r="N1075" s="220"/>
      <c r="O1075" s="100"/>
      <c r="P1075" s="100"/>
      <c r="Q1075" s="114"/>
      <c r="S1075" s="15"/>
      <c r="T1075" s="100"/>
      <c r="U1075" s="15"/>
      <c r="V1075" s="15"/>
      <c r="W1075" s="15"/>
      <c r="X1075" s="15"/>
      <c r="Y1075" s="15"/>
      <c r="Z1075" s="15"/>
      <c r="AA1075" s="15"/>
      <c r="AB1075" s="15"/>
      <c r="AC1075" s="15"/>
      <c r="AD1075" s="15"/>
      <c r="AE1075" s="15"/>
      <c r="AF1075" s="15"/>
      <c r="AG1075" s="92"/>
      <c r="AH1075" s="92"/>
      <c r="AI1075" s="92"/>
      <c r="AJ1075" s="92"/>
      <c r="AK1075" s="92"/>
      <c r="AL1075" s="92"/>
      <c r="AM1075" s="92"/>
      <c r="AN1075" s="92"/>
      <c r="AO1075" s="92"/>
      <c r="AP1075" s="92"/>
      <c r="AQ1075" s="92"/>
      <c r="AR1075" s="92"/>
      <c r="AS1075" s="92"/>
      <c r="AT1075" s="92"/>
      <c r="AU1075" s="92"/>
      <c r="AV1075" s="92"/>
      <c r="AW1075" s="92"/>
      <c r="AX1075" s="92"/>
      <c r="AY1075" s="92"/>
      <c r="AZ1075" s="92"/>
      <c r="BA1075" s="92"/>
      <c r="BB1075" s="92"/>
      <c r="BC1075" s="92"/>
      <c r="BD1075" s="92"/>
      <c r="BE1075" s="92"/>
      <c r="BF1075" s="92"/>
      <c r="BG1075" s="92"/>
      <c r="BH1075" s="92"/>
      <c r="BI1075" s="92"/>
      <c r="BJ1075" s="92"/>
      <c r="BK1075" s="92"/>
      <c r="BL1075" s="92"/>
      <c r="BM1075" s="92"/>
      <c r="BN1075" s="92"/>
      <c r="BO1075" s="92"/>
      <c r="BP1075" s="92"/>
      <c r="BQ1075" s="92"/>
      <c r="BR1075" s="92"/>
      <c r="BS1075" s="92"/>
      <c r="BT1075" s="92"/>
      <c r="BU1075" s="92"/>
      <c r="BV1075" s="92"/>
      <c r="BW1075" s="92"/>
      <c r="BX1075" s="92"/>
      <c r="BY1075" s="92"/>
      <c r="BZ1075" s="92"/>
      <c r="CA1075" s="92"/>
      <c r="CB1075" s="92"/>
    </row>
    <row r="1076" spans="1:80" s="78" customFormat="1" ht="12.75" customHeight="1" x14ac:dyDescent="0.3">
      <c r="A1076" s="72"/>
      <c r="B1076" s="15"/>
      <c r="F1076" s="93"/>
      <c r="J1076" s="111"/>
      <c r="L1076" s="100"/>
      <c r="N1076" s="220"/>
      <c r="O1076" s="100"/>
      <c r="P1076" s="100"/>
      <c r="Q1076" s="114"/>
      <c r="S1076" s="15"/>
      <c r="T1076" s="100"/>
      <c r="U1076" s="15"/>
      <c r="V1076" s="15"/>
      <c r="W1076" s="15"/>
      <c r="X1076" s="15"/>
      <c r="Y1076" s="15"/>
      <c r="Z1076" s="15"/>
      <c r="AA1076" s="15"/>
      <c r="AB1076" s="15"/>
      <c r="AC1076" s="15"/>
      <c r="AD1076" s="15"/>
      <c r="AE1076" s="15"/>
      <c r="AF1076" s="15"/>
      <c r="AG1076" s="92"/>
      <c r="AH1076" s="92"/>
      <c r="AI1076" s="92"/>
      <c r="AJ1076" s="92"/>
      <c r="AK1076" s="92"/>
      <c r="AL1076" s="92"/>
      <c r="AM1076" s="92"/>
      <c r="AN1076" s="92"/>
      <c r="AO1076" s="92"/>
      <c r="AP1076" s="92"/>
      <c r="AQ1076" s="92"/>
      <c r="AR1076" s="92"/>
      <c r="AS1076" s="92"/>
      <c r="AT1076" s="92"/>
      <c r="AU1076" s="92"/>
      <c r="AV1076" s="92"/>
      <c r="AW1076" s="92"/>
      <c r="AX1076" s="92"/>
      <c r="AY1076" s="92"/>
      <c r="AZ1076" s="92"/>
      <c r="BA1076" s="92"/>
      <c r="BB1076" s="92"/>
      <c r="BC1076" s="92"/>
      <c r="BD1076" s="92"/>
      <c r="BE1076" s="92"/>
      <c r="BF1076" s="92"/>
      <c r="BG1076" s="92"/>
      <c r="BH1076" s="92"/>
      <c r="BI1076" s="92"/>
      <c r="BJ1076" s="92"/>
      <c r="BK1076" s="92"/>
      <c r="BL1076" s="92"/>
      <c r="BM1076" s="92"/>
      <c r="BN1076" s="92"/>
      <c r="BO1076" s="92"/>
      <c r="BP1076" s="92"/>
      <c r="BQ1076" s="92"/>
      <c r="BR1076" s="92"/>
      <c r="BS1076" s="92"/>
      <c r="BT1076" s="92"/>
      <c r="BU1076" s="92"/>
      <c r="BV1076" s="92"/>
      <c r="BW1076" s="92"/>
      <c r="BX1076" s="92"/>
      <c r="BY1076" s="92"/>
      <c r="BZ1076" s="92"/>
      <c r="CA1076" s="92"/>
      <c r="CB1076" s="92"/>
    </row>
    <row r="1077" spans="1:80" s="78" customFormat="1" ht="12.75" customHeight="1" x14ac:dyDescent="0.3">
      <c r="A1077" s="72"/>
      <c r="B1077" s="15"/>
      <c r="F1077" s="93"/>
      <c r="J1077" s="111"/>
      <c r="L1077" s="100"/>
      <c r="N1077" s="220"/>
      <c r="O1077" s="100"/>
      <c r="P1077" s="100"/>
      <c r="Q1077" s="114"/>
      <c r="S1077" s="15"/>
      <c r="T1077" s="100"/>
      <c r="U1077" s="15"/>
      <c r="V1077" s="15"/>
      <c r="W1077" s="15"/>
      <c r="X1077" s="15"/>
      <c r="Y1077" s="15"/>
      <c r="Z1077" s="15"/>
      <c r="AA1077" s="15"/>
      <c r="AB1077" s="15"/>
      <c r="AC1077" s="15"/>
      <c r="AD1077" s="15"/>
      <c r="AE1077" s="15"/>
      <c r="AF1077" s="15"/>
      <c r="AG1077" s="92"/>
      <c r="AH1077" s="92"/>
      <c r="AI1077" s="92"/>
      <c r="AJ1077" s="92"/>
      <c r="AK1077" s="92"/>
      <c r="AL1077" s="92"/>
      <c r="AM1077" s="92"/>
      <c r="AN1077" s="92"/>
      <c r="AO1077" s="92"/>
      <c r="AP1077" s="92"/>
      <c r="AQ1077" s="92"/>
      <c r="AR1077" s="92"/>
      <c r="AS1077" s="92"/>
      <c r="AT1077" s="92"/>
      <c r="AU1077" s="92"/>
      <c r="AV1077" s="92"/>
      <c r="AW1077" s="92"/>
      <c r="AX1077" s="92"/>
      <c r="AY1077" s="92"/>
      <c r="AZ1077" s="92"/>
      <c r="BA1077" s="92"/>
      <c r="BB1077" s="92"/>
      <c r="BC1077" s="92"/>
      <c r="BD1077" s="92"/>
      <c r="BE1077" s="92"/>
      <c r="BF1077" s="92"/>
      <c r="BG1077" s="92"/>
      <c r="BH1077" s="92"/>
      <c r="BI1077" s="92"/>
      <c r="BJ1077" s="92"/>
      <c r="BK1077" s="92"/>
      <c r="BL1077" s="92"/>
      <c r="BM1077" s="92"/>
      <c r="BN1077" s="92"/>
      <c r="BO1077" s="92"/>
      <c r="BP1077" s="92"/>
      <c r="BQ1077" s="92"/>
      <c r="BR1077" s="92"/>
      <c r="BS1077" s="92"/>
      <c r="BT1077" s="92"/>
      <c r="BU1077" s="92"/>
      <c r="BV1077" s="92"/>
      <c r="BW1077" s="92"/>
      <c r="BX1077" s="92"/>
      <c r="BY1077" s="92"/>
      <c r="BZ1077" s="92"/>
      <c r="CA1077" s="92"/>
      <c r="CB1077" s="92"/>
    </row>
    <row r="1078" spans="1:80" s="78" customFormat="1" ht="12.75" customHeight="1" x14ac:dyDescent="0.3">
      <c r="A1078" s="72"/>
      <c r="B1078" s="15"/>
      <c r="F1078" s="93"/>
      <c r="J1078" s="111"/>
      <c r="L1078" s="100"/>
      <c r="N1078" s="220"/>
      <c r="O1078" s="100"/>
      <c r="P1078" s="100"/>
      <c r="Q1078" s="114"/>
      <c r="S1078" s="15"/>
      <c r="T1078" s="100"/>
      <c r="U1078" s="15"/>
      <c r="V1078" s="15"/>
      <c r="W1078" s="15"/>
      <c r="X1078" s="15"/>
      <c r="Y1078" s="15"/>
      <c r="Z1078" s="15"/>
      <c r="AA1078" s="15"/>
      <c r="AB1078" s="15"/>
      <c r="AC1078" s="15"/>
      <c r="AD1078" s="15"/>
      <c r="AE1078" s="15"/>
      <c r="AF1078" s="15"/>
      <c r="AG1078" s="92"/>
      <c r="AH1078" s="92"/>
      <c r="AI1078" s="92"/>
      <c r="AJ1078" s="92"/>
      <c r="AK1078" s="92"/>
      <c r="AL1078" s="92"/>
      <c r="AM1078" s="92"/>
      <c r="AN1078" s="92"/>
      <c r="AO1078" s="92"/>
      <c r="AP1078" s="92"/>
      <c r="AQ1078" s="92"/>
      <c r="AR1078" s="92"/>
      <c r="AS1078" s="92"/>
      <c r="AT1078" s="92"/>
      <c r="AU1078" s="92"/>
      <c r="AV1078" s="92"/>
      <c r="AW1078" s="92"/>
      <c r="AX1078" s="92"/>
      <c r="AY1078" s="92"/>
      <c r="AZ1078" s="92"/>
      <c r="BA1078" s="92"/>
      <c r="BB1078" s="92"/>
      <c r="BC1078" s="92"/>
      <c r="BD1078" s="92"/>
      <c r="BE1078" s="92"/>
      <c r="BF1078" s="92"/>
      <c r="BG1078" s="92"/>
      <c r="BH1078" s="92"/>
      <c r="BI1078" s="92"/>
      <c r="BJ1078" s="92"/>
      <c r="BK1078" s="92"/>
      <c r="BL1078" s="92"/>
      <c r="BM1078" s="92"/>
      <c r="BN1078" s="92"/>
      <c r="BO1078" s="92"/>
      <c r="BP1078" s="92"/>
      <c r="BQ1078" s="92"/>
      <c r="BR1078" s="92"/>
      <c r="BS1078" s="92"/>
      <c r="BT1078" s="92"/>
      <c r="BU1078" s="92"/>
      <c r="BV1078" s="92"/>
      <c r="BW1078" s="92"/>
      <c r="BX1078" s="92"/>
      <c r="BY1078" s="92"/>
      <c r="BZ1078" s="92"/>
      <c r="CA1078" s="92"/>
      <c r="CB1078" s="92"/>
    </row>
    <row r="1079" spans="1:80" s="78" customFormat="1" ht="12.75" customHeight="1" x14ac:dyDescent="0.3">
      <c r="A1079" s="72"/>
      <c r="B1079" s="15"/>
      <c r="F1079" s="93"/>
      <c r="J1079" s="111"/>
      <c r="L1079" s="100"/>
      <c r="N1079" s="220"/>
      <c r="O1079" s="100"/>
      <c r="P1079" s="100"/>
      <c r="Q1079" s="114"/>
      <c r="S1079" s="15"/>
      <c r="T1079" s="100"/>
      <c r="U1079" s="15"/>
      <c r="V1079" s="15"/>
      <c r="W1079" s="15"/>
      <c r="X1079" s="15"/>
      <c r="Y1079" s="15"/>
      <c r="Z1079" s="15"/>
      <c r="AA1079" s="15"/>
      <c r="AB1079" s="15"/>
      <c r="AC1079" s="15"/>
      <c r="AD1079" s="15"/>
      <c r="AE1079" s="15"/>
      <c r="AF1079" s="15"/>
      <c r="AG1079" s="92"/>
      <c r="AH1079" s="92"/>
      <c r="AI1079" s="92"/>
      <c r="AJ1079" s="92"/>
      <c r="AK1079" s="92"/>
      <c r="AL1079" s="92"/>
      <c r="AM1079" s="92"/>
      <c r="AN1079" s="92"/>
      <c r="AO1079" s="92"/>
      <c r="AP1079" s="92"/>
      <c r="AQ1079" s="92"/>
      <c r="AR1079" s="92"/>
      <c r="AS1079" s="92"/>
      <c r="AT1079" s="92"/>
      <c r="AU1079" s="92"/>
      <c r="AV1079" s="92"/>
      <c r="AW1079" s="92"/>
      <c r="AX1079" s="92"/>
      <c r="AY1079" s="92"/>
      <c r="AZ1079" s="92"/>
      <c r="BA1079" s="92"/>
      <c r="BB1079" s="92"/>
      <c r="BC1079" s="92"/>
      <c r="BD1079" s="92"/>
      <c r="BE1079" s="92"/>
      <c r="BF1079" s="92"/>
      <c r="BG1079" s="92"/>
      <c r="BH1079" s="92"/>
      <c r="BI1079" s="92"/>
      <c r="BJ1079" s="92"/>
      <c r="BK1079" s="92"/>
      <c r="BL1079" s="92"/>
      <c r="BM1079" s="92"/>
      <c r="BN1079" s="92"/>
      <c r="BO1079" s="92"/>
      <c r="BP1079" s="92"/>
      <c r="BQ1079" s="92"/>
      <c r="BR1079" s="92"/>
      <c r="BS1079" s="92"/>
      <c r="BT1079" s="92"/>
      <c r="BU1079" s="92"/>
      <c r="BV1079" s="92"/>
      <c r="BW1079" s="92"/>
      <c r="BX1079" s="92"/>
      <c r="BY1079" s="92"/>
      <c r="BZ1079" s="92"/>
      <c r="CA1079" s="92"/>
      <c r="CB1079" s="92"/>
    </row>
    <row r="1080" spans="1:80" s="78" customFormat="1" ht="12.75" customHeight="1" x14ac:dyDescent="0.3">
      <c r="A1080" s="72"/>
      <c r="B1080" s="15"/>
      <c r="F1080" s="93"/>
      <c r="J1080" s="111"/>
      <c r="L1080" s="100"/>
      <c r="N1080" s="220"/>
      <c r="O1080" s="100"/>
      <c r="P1080" s="100"/>
      <c r="Q1080" s="114"/>
      <c r="S1080" s="15"/>
      <c r="T1080" s="100"/>
      <c r="U1080" s="15"/>
      <c r="V1080" s="15"/>
      <c r="W1080" s="15"/>
      <c r="X1080" s="15"/>
      <c r="Y1080" s="15"/>
      <c r="Z1080" s="15"/>
      <c r="AA1080" s="15"/>
      <c r="AB1080" s="15"/>
      <c r="AC1080" s="15"/>
      <c r="AD1080" s="15"/>
      <c r="AE1080" s="15"/>
      <c r="AF1080" s="15"/>
      <c r="AG1080" s="92"/>
      <c r="AH1080" s="92"/>
      <c r="AI1080" s="92"/>
      <c r="AJ1080" s="92"/>
      <c r="AK1080" s="92"/>
      <c r="AL1080" s="92"/>
      <c r="AM1080" s="92"/>
      <c r="AN1080" s="92"/>
      <c r="AO1080" s="92"/>
      <c r="AP1080" s="92"/>
      <c r="AQ1080" s="92"/>
      <c r="AR1080" s="92"/>
      <c r="AS1080" s="92"/>
      <c r="AT1080" s="92"/>
      <c r="AU1080" s="92"/>
      <c r="AV1080" s="92"/>
      <c r="AW1080" s="92"/>
      <c r="AX1080" s="92"/>
      <c r="AY1080" s="92"/>
      <c r="AZ1080" s="92"/>
      <c r="BA1080" s="92"/>
      <c r="BB1080" s="92"/>
      <c r="BC1080" s="92"/>
      <c r="BD1080" s="92"/>
      <c r="BE1080" s="92"/>
      <c r="BF1080" s="92"/>
      <c r="BG1080" s="92"/>
      <c r="BH1080" s="92"/>
      <c r="BI1080" s="92"/>
      <c r="BJ1080" s="92"/>
      <c r="BK1080" s="92"/>
      <c r="BL1080" s="92"/>
      <c r="BM1080" s="92"/>
      <c r="BN1080" s="92"/>
      <c r="BO1080" s="92"/>
      <c r="BP1080" s="92"/>
      <c r="BQ1080" s="92"/>
      <c r="BR1080" s="92"/>
      <c r="BS1080" s="92"/>
      <c r="BT1080" s="92"/>
      <c r="BU1080" s="92"/>
      <c r="BV1080" s="92"/>
      <c r="BW1080" s="92"/>
      <c r="BX1080" s="92"/>
      <c r="BY1080" s="92"/>
      <c r="BZ1080" s="92"/>
      <c r="CA1080" s="92"/>
      <c r="CB1080" s="92"/>
    </row>
    <row r="1081" spans="1:80" s="78" customFormat="1" ht="12.75" customHeight="1" x14ac:dyDescent="0.3">
      <c r="A1081" s="72"/>
      <c r="B1081" s="15"/>
      <c r="F1081" s="93"/>
      <c r="J1081" s="111"/>
      <c r="L1081" s="100"/>
      <c r="N1081" s="220"/>
      <c r="O1081" s="100"/>
      <c r="P1081" s="100"/>
      <c r="Q1081" s="114"/>
      <c r="S1081" s="15"/>
      <c r="T1081" s="100"/>
      <c r="U1081" s="15"/>
      <c r="V1081" s="15"/>
      <c r="W1081" s="15"/>
      <c r="X1081" s="15"/>
      <c r="Y1081" s="15"/>
      <c r="Z1081" s="15"/>
      <c r="AA1081" s="15"/>
      <c r="AB1081" s="15"/>
      <c r="AC1081" s="15"/>
      <c r="AD1081" s="15"/>
      <c r="AE1081" s="15"/>
      <c r="AF1081" s="15"/>
      <c r="AG1081" s="92"/>
      <c r="AH1081" s="92"/>
      <c r="AI1081" s="92"/>
      <c r="AJ1081" s="92"/>
      <c r="AK1081" s="92"/>
      <c r="AL1081" s="92"/>
      <c r="AM1081" s="92"/>
      <c r="AN1081" s="92"/>
      <c r="AO1081" s="92"/>
      <c r="AP1081" s="92"/>
      <c r="AQ1081" s="92"/>
      <c r="AR1081" s="92"/>
      <c r="AS1081" s="92"/>
      <c r="AT1081" s="92"/>
      <c r="AU1081" s="92"/>
      <c r="AV1081" s="92"/>
      <c r="AW1081" s="92"/>
      <c r="AX1081" s="92"/>
      <c r="AY1081" s="92"/>
      <c r="AZ1081" s="92"/>
      <c r="BA1081" s="92"/>
      <c r="BB1081" s="92"/>
      <c r="BC1081" s="92"/>
      <c r="BD1081" s="92"/>
      <c r="BE1081" s="92"/>
      <c r="BF1081" s="92"/>
      <c r="BG1081" s="92"/>
      <c r="BH1081" s="92"/>
      <c r="BI1081" s="92"/>
      <c r="BJ1081" s="92"/>
      <c r="BK1081" s="92"/>
      <c r="BL1081" s="92"/>
      <c r="BM1081" s="92"/>
      <c r="BN1081" s="92"/>
      <c r="BO1081" s="92"/>
      <c r="BP1081" s="92"/>
      <c r="BQ1081" s="92"/>
      <c r="BR1081" s="92"/>
      <c r="BS1081" s="92"/>
      <c r="BT1081" s="92"/>
      <c r="BU1081" s="92"/>
      <c r="BV1081" s="92"/>
      <c r="BW1081" s="92"/>
      <c r="BX1081" s="92"/>
      <c r="BY1081" s="92"/>
      <c r="BZ1081" s="92"/>
      <c r="CA1081" s="92"/>
      <c r="CB1081" s="92"/>
    </row>
    <row r="1082" spans="1:80" s="78" customFormat="1" ht="12.75" customHeight="1" x14ac:dyDescent="0.3">
      <c r="A1082" s="72"/>
      <c r="B1082" s="15"/>
      <c r="F1082" s="93"/>
      <c r="J1082" s="111"/>
      <c r="L1082" s="100"/>
      <c r="N1082" s="220"/>
      <c r="O1082" s="100"/>
      <c r="P1082" s="100"/>
      <c r="Q1082" s="114"/>
      <c r="S1082" s="15"/>
      <c r="T1082" s="100"/>
      <c r="U1082" s="15"/>
      <c r="V1082" s="15"/>
      <c r="W1082" s="15"/>
      <c r="X1082" s="15"/>
      <c r="Y1082" s="15"/>
      <c r="Z1082" s="15"/>
      <c r="AA1082" s="15"/>
      <c r="AB1082" s="15"/>
      <c r="AC1082" s="15"/>
      <c r="AD1082" s="15"/>
      <c r="AE1082" s="15"/>
      <c r="AF1082" s="15"/>
      <c r="AG1082" s="92"/>
      <c r="AH1082" s="92"/>
      <c r="AI1082" s="92"/>
      <c r="AJ1082" s="92"/>
      <c r="AK1082" s="92"/>
      <c r="AL1082" s="92"/>
      <c r="AM1082" s="92"/>
      <c r="AN1082" s="92"/>
      <c r="AO1082" s="92"/>
      <c r="AP1082" s="92"/>
      <c r="AQ1082" s="92"/>
      <c r="AR1082" s="92"/>
      <c r="AS1082" s="92"/>
      <c r="AT1082" s="92"/>
      <c r="AU1082" s="92"/>
      <c r="AV1082" s="92"/>
      <c r="AW1082" s="92"/>
      <c r="AX1082" s="92"/>
      <c r="AY1082" s="92"/>
      <c r="AZ1082" s="92"/>
      <c r="BA1082" s="92"/>
      <c r="BB1082" s="92"/>
      <c r="BC1082" s="92"/>
      <c r="BD1082" s="92"/>
      <c r="BE1082" s="92"/>
      <c r="BF1082" s="92"/>
      <c r="BG1082" s="92"/>
      <c r="BH1082" s="92"/>
      <c r="BI1082" s="92"/>
      <c r="BJ1082" s="92"/>
      <c r="BK1082" s="92"/>
      <c r="BL1082" s="92"/>
      <c r="BM1082" s="92"/>
      <c r="BN1082" s="92"/>
      <c r="BO1082" s="92"/>
      <c r="BP1082" s="92"/>
      <c r="BQ1082" s="92"/>
      <c r="BR1082" s="92"/>
      <c r="BS1082" s="92"/>
      <c r="BT1082" s="92"/>
      <c r="BU1082" s="92"/>
      <c r="BV1082" s="92"/>
      <c r="BW1082" s="92"/>
      <c r="BX1082" s="92"/>
      <c r="BY1082" s="92"/>
      <c r="BZ1082" s="92"/>
      <c r="CA1082" s="92"/>
      <c r="CB1082" s="92"/>
    </row>
    <row r="1083" spans="1:80" s="78" customFormat="1" ht="12.75" customHeight="1" x14ac:dyDescent="0.3">
      <c r="A1083" s="72"/>
      <c r="B1083" s="15"/>
      <c r="F1083" s="93"/>
      <c r="J1083" s="111"/>
      <c r="L1083" s="100"/>
      <c r="N1083" s="220"/>
      <c r="O1083" s="100"/>
      <c r="P1083" s="100"/>
      <c r="Q1083" s="114"/>
      <c r="S1083" s="15"/>
      <c r="T1083" s="100"/>
      <c r="U1083" s="15"/>
      <c r="V1083" s="15"/>
      <c r="W1083" s="15"/>
      <c r="X1083" s="15"/>
      <c r="Y1083" s="15"/>
      <c r="Z1083" s="15"/>
      <c r="AA1083" s="15"/>
      <c r="AB1083" s="15"/>
      <c r="AC1083" s="15"/>
      <c r="AD1083" s="15"/>
      <c r="AE1083" s="15"/>
      <c r="AF1083" s="15"/>
      <c r="AG1083" s="92"/>
      <c r="AH1083" s="92"/>
      <c r="AI1083" s="92"/>
      <c r="AJ1083" s="92"/>
      <c r="AK1083" s="92"/>
      <c r="AL1083" s="92"/>
      <c r="AM1083" s="92"/>
      <c r="AN1083" s="92"/>
      <c r="AO1083" s="92"/>
      <c r="AP1083" s="92"/>
      <c r="AQ1083" s="92"/>
      <c r="AR1083" s="92"/>
      <c r="AS1083" s="92"/>
      <c r="AT1083" s="92"/>
      <c r="AU1083" s="92"/>
      <c r="AV1083" s="92"/>
      <c r="AW1083" s="92"/>
      <c r="AX1083" s="92"/>
      <c r="AY1083" s="92"/>
      <c r="AZ1083" s="92"/>
      <c r="BA1083" s="92"/>
      <c r="BB1083" s="92"/>
      <c r="BC1083" s="92"/>
      <c r="BD1083" s="92"/>
      <c r="BE1083" s="92"/>
      <c r="BF1083" s="92"/>
      <c r="BG1083" s="92"/>
      <c r="BH1083" s="92"/>
      <c r="BI1083" s="92"/>
      <c r="BJ1083" s="92"/>
      <c r="BK1083" s="92"/>
      <c r="BL1083" s="92"/>
      <c r="BM1083" s="92"/>
      <c r="BN1083" s="92"/>
      <c r="BO1083" s="92"/>
      <c r="BP1083" s="92"/>
      <c r="BQ1083" s="92"/>
      <c r="BR1083" s="92"/>
      <c r="BS1083" s="92"/>
      <c r="BT1083" s="92"/>
      <c r="BU1083" s="92"/>
      <c r="BV1083" s="92"/>
      <c r="BW1083" s="92"/>
      <c r="BX1083" s="92"/>
      <c r="BY1083" s="92"/>
      <c r="BZ1083" s="92"/>
      <c r="CA1083" s="92"/>
      <c r="CB1083" s="92"/>
    </row>
    <row r="1084" spans="1:80" s="78" customFormat="1" ht="12.75" customHeight="1" x14ac:dyDescent="0.3">
      <c r="A1084" s="72"/>
      <c r="B1084" s="15"/>
      <c r="F1084" s="93"/>
      <c r="J1084" s="111"/>
      <c r="L1084" s="100"/>
      <c r="N1084" s="220"/>
      <c r="O1084" s="100"/>
      <c r="P1084" s="100"/>
      <c r="Q1084" s="114"/>
      <c r="S1084" s="15"/>
      <c r="T1084" s="100"/>
      <c r="U1084" s="15"/>
      <c r="V1084" s="15"/>
      <c r="W1084" s="15"/>
      <c r="X1084" s="15"/>
      <c r="Y1084" s="15"/>
      <c r="Z1084" s="15"/>
      <c r="AA1084" s="15"/>
      <c r="AB1084" s="15"/>
      <c r="AC1084" s="15"/>
      <c r="AD1084" s="15"/>
      <c r="AE1084" s="15"/>
      <c r="AF1084" s="15"/>
      <c r="AG1084" s="92"/>
      <c r="AH1084" s="92"/>
      <c r="AI1084" s="92"/>
      <c r="AJ1084" s="92"/>
      <c r="AK1084" s="92"/>
      <c r="AL1084" s="92"/>
      <c r="AM1084" s="92"/>
      <c r="AN1084" s="92"/>
      <c r="AO1084" s="92"/>
      <c r="AP1084" s="92"/>
      <c r="AQ1084" s="92"/>
      <c r="AR1084" s="92"/>
      <c r="AS1084" s="92"/>
      <c r="AT1084" s="92"/>
      <c r="AU1084" s="92"/>
      <c r="AV1084" s="92"/>
      <c r="AW1084" s="92"/>
      <c r="AX1084" s="92"/>
      <c r="AY1084" s="92"/>
      <c r="AZ1084" s="92"/>
      <c r="BA1084" s="92"/>
      <c r="BB1084" s="92"/>
      <c r="BC1084" s="92"/>
      <c r="BD1084" s="92"/>
      <c r="BE1084" s="92"/>
      <c r="BF1084" s="92"/>
      <c r="BG1084" s="92"/>
      <c r="BH1084" s="92"/>
      <c r="BI1084" s="92"/>
      <c r="BJ1084" s="92"/>
      <c r="BK1084" s="92"/>
      <c r="BL1084" s="92"/>
      <c r="BM1084" s="92"/>
      <c r="BN1084" s="92"/>
      <c r="BO1084" s="92"/>
      <c r="BP1084" s="92"/>
      <c r="BQ1084" s="92"/>
      <c r="BR1084" s="92"/>
      <c r="BS1084" s="92"/>
      <c r="BT1084" s="92"/>
      <c r="BU1084" s="92"/>
      <c r="BV1084" s="92"/>
      <c r="BW1084" s="92"/>
      <c r="BX1084" s="92"/>
      <c r="BY1084" s="92"/>
      <c r="BZ1084" s="92"/>
      <c r="CA1084" s="92"/>
      <c r="CB1084" s="92"/>
    </row>
    <row r="1085" spans="1:80" s="78" customFormat="1" ht="12.75" customHeight="1" x14ac:dyDescent="0.3">
      <c r="A1085" s="72"/>
      <c r="B1085" s="15"/>
      <c r="F1085" s="93"/>
      <c r="J1085" s="111"/>
      <c r="L1085" s="100"/>
      <c r="N1085" s="220"/>
      <c r="O1085" s="100"/>
      <c r="P1085" s="100"/>
      <c r="Q1085" s="114"/>
      <c r="S1085" s="15"/>
      <c r="T1085" s="100"/>
      <c r="U1085" s="15"/>
      <c r="V1085" s="15"/>
      <c r="W1085" s="15"/>
      <c r="X1085" s="15"/>
      <c r="Y1085" s="15"/>
      <c r="Z1085" s="15"/>
      <c r="AA1085" s="15"/>
      <c r="AB1085" s="15"/>
      <c r="AC1085" s="15"/>
      <c r="AD1085" s="15"/>
      <c r="AE1085" s="15"/>
      <c r="AF1085" s="15"/>
      <c r="AG1085" s="92"/>
      <c r="AH1085" s="92"/>
      <c r="AI1085" s="92"/>
      <c r="AJ1085" s="92"/>
      <c r="AK1085" s="92"/>
      <c r="AL1085" s="92"/>
      <c r="AM1085" s="92"/>
      <c r="AN1085" s="92"/>
      <c r="AO1085" s="92"/>
      <c r="AP1085" s="92"/>
      <c r="AQ1085" s="92"/>
      <c r="AR1085" s="92"/>
      <c r="AS1085" s="92"/>
      <c r="AT1085" s="92"/>
      <c r="AU1085" s="92"/>
      <c r="AV1085" s="92"/>
      <c r="AW1085" s="92"/>
      <c r="AX1085" s="92"/>
      <c r="AY1085" s="92"/>
      <c r="AZ1085" s="92"/>
      <c r="BA1085" s="92"/>
      <c r="BB1085" s="92"/>
      <c r="BC1085" s="92"/>
      <c r="BD1085" s="92"/>
      <c r="BE1085" s="92"/>
      <c r="BF1085" s="92"/>
      <c r="BG1085" s="92"/>
      <c r="BH1085" s="92"/>
      <c r="BI1085" s="92"/>
      <c r="BJ1085" s="92"/>
      <c r="BK1085" s="92"/>
      <c r="BL1085" s="92"/>
      <c r="BM1085" s="92"/>
      <c r="BN1085" s="92"/>
      <c r="BO1085" s="92"/>
      <c r="BP1085" s="92"/>
      <c r="BQ1085" s="92"/>
      <c r="BR1085" s="92"/>
      <c r="BS1085" s="92"/>
      <c r="BT1085" s="92"/>
      <c r="BU1085" s="92"/>
      <c r="BV1085" s="92"/>
      <c r="BW1085" s="92"/>
      <c r="BX1085" s="92"/>
      <c r="BY1085" s="92"/>
      <c r="BZ1085" s="92"/>
      <c r="CA1085" s="92"/>
      <c r="CB1085" s="92"/>
    </row>
    <row r="1086" spans="1:80" s="78" customFormat="1" ht="12.75" customHeight="1" x14ac:dyDescent="0.3">
      <c r="A1086" s="72"/>
      <c r="B1086" s="15"/>
      <c r="F1086" s="93"/>
      <c r="J1086" s="111"/>
      <c r="L1086" s="100"/>
      <c r="N1086" s="220"/>
      <c r="O1086" s="100"/>
      <c r="P1086" s="100"/>
      <c r="Q1086" s="114"/>
      <c r="S1086" s="15"/>
      <c r="T1086" s="100"/>
      <c r="U1086" s="15"/>
      <c r="V1086" s="15"/>
      <c r="W1086" s="15"/>
      <c r="X1086" s="15"/>
      <c r="Y1086" s="15"/>
      <c r="Z1086" s="15"/>
      <c r="AA1086" s="15"/>
      <c r="AB1086" s="15"/>
      <c r="AC1086" s="15"/>
      <c r="AD1086" s="15"/>
      <c r="AE1086" s="15"/>
      <c r="AF1086" s="15"/>
      <c r="AG1086" s="92"/>
      <c r="AH1086" s="92"/>
      <c r="AI1086" s="92"/>
      <c r="AJ1086" s="92"/>
      <c r="AK1086" s="92"/>
      <c r="AL1086" s="92"/>
      <c r="AM1086" s="92"/>
      <c r="AN1086" s="92"/>
      <c r="AO1086" s="92"/>
      <c r="AP1086" s="92"/>
      <c r="AQ1086" s="92"/>
      <c r="AR1086" s="92"/>
      <c r="AS1086" s="92"/>
      <c r="AT1086" s="92"/>
      <c r="AU1086" s="92"/>
      <c r="AV1086" s="92"/>
      <c r="AW1086" s="92"/>
      <c r="AX1086" s="92"/>
      <c r="AY1086" s="92"/>
      <c r="AZ1086" s="92"/>
      <c r="BA1086" s="92"/>
      <c r="BB1086" s="92"/>
      <c r="BC1086" s="92"/>
      <c r="BD1086" s="92"/>
      <c r="BE1086" s="92"/>
      <c r="BF1086" s="92"/>
      <c r="BG1086" s="92"/>
      <c r="BH1086" s="92"/>
      <c r="BI1086" s="92"/>
      <c r="BJ1086" s="92"/>
      <c r="BK1086" s="92"/>
      <c r="BL1086" s="92"/>
      <c r="BM1086" s="92"/>
      <c r="BN1086" s="92"/>
      <c r="BO1086" s="92"/>
      <c r="BP1086" s="92"/>
      <c r="BQ1086" s="92"/>
      <c r="BR1086" s="92"/>
      <c r="BS1086" s="92"/>
      <c r="BT1086" s="92"/>
      <c r="BU1086" s="92"/>
      <c r="BV1086" s="92"/>
      <c r="BW1086" s="92"/>
      <c r="BX1086" s="92"/>
      <c r="BY1086" s="92"/>
      <c r="BZ1086" s="92"/>
      <c r="CA1086" s="92"/>
      <c r="CB1086" s="92"/>
    </row>
    <row r="1087" spans="1:80" s="78" customFormat="1" ht="12.75" customHeight="1" x14ac:dyDescent="0.3">
      <c r="A1087" s="72"/>
      <c r="B1087" s="15"/>
      <c r="F1087" s="93"/>
      <c r="J1087" s="111"/>
      <c r="L1087" s="100"/>
      <c r="N1087" s="220"/>
      <c r="O1087" s="100"/>
      <c r="P1087" s="100"/>
      <c r="Q1087" s="114"/>
      <c r="S1087" s="15"/>
      <c r="T1087" s="100"/>
      <c r="U1087" s="15"/>
      <c r="V1087" s="15"/>
      <c r="W1087" s="15"/>
      <c r="X1087" s="15"/>
      <c r="Y1087" s="15"/>
      <c r="Z1087" s="15"/>
      <c r="AA1087" s="15"/>
      <c r="AB1087" s="15"/>
      <c r="AC1087" s="15"/>
      <c r="AD1087" s="15"/>
      <c r="AE1087" s="15"/>
      <c r="AF1087" s="15"/>
      <c r="AG1087" s="92"/>
      <c r="AH1087" s="92"/>
      <c r="AI1087" s="92"/>
      <c r="AJ1087" s="92"/>
      <c r="AK1087" s="92"/>
      <c r="AL1087" s="92"/>
      <c r="AM1087" s="92"/>
      <c r="AN1087" s="92"/>
      <c r="AO1087" s="92"/>
      <c r="AP1087" s="92"/>
      <c r="AQ1087" s="92"/>
      <c r="AR1087" s="92"/>
      <c r="AS1087" s="92"/>
      <c r="AT1087" s="92"/>
      <c r="AU1087" s="92"/>
      <c r="AV1087" s="92"/>
      <c r="AW1087" s="92"/>
      <c r="AX1087" s="92"/>
      <c r="AY1087" s="92"/>
      <c r="AZ1087" s="92"/>
      <c r="BA1087" s="92"/>
      <c r="BB1087" s="92"/>
      <c r="BC1087" s="92"/>
      <c r="BD1087" s="92"/>
      <c r="BE1087" s="92"/>
      <c r="BF1087" s="92"/>
      <c r="BG1087" s="92"/>
      <c r="BH1087" s="92"/>
      <c r="BI1087" s="92"/>
      <c r="BJ1087" s="92"/>
      <c r="BK1087" s="92"/>
      <c r="BL1087" s="92"/>
      <c r="BM1087" s="92"/>
      <c r="BN1087" s="92"/>
      <c r="BO1087" s="92"/>
      <c r="BP1087" s="92"/>
      <c r="BQ1087" s="92"/>
      <c r="BR1087" s="92"/>
      <c r="BS1087" s="92"/>
      <c r="BT1087" s="92"/>
      <c r="BU1087" s="92"/>
      <c r="BV1087" s="92"/>
      <c r="BW1087" s="92"/>
      <c r="BX1087" s="92"/>
      <c r="BY1087" s="92"/>
      <c r="BZ1087" s="92"/>
      <c r="CA1087" s="92"/>
      <c r="CB1087" s="92"/>
    </row>
    <row r="1088" spans="1:80" s="78" customFormat="1" ht="12.75" customHeight="1" x14ac:dyDescent="0.3">
      <c r="A1088" s="72"/>
      <c r="B1088" s="15"/>
      <c r="F1088" s="93"/>
      <c r="J1088" s="111"/>
      <c r="L1088" s="100"/>
      <c r="N1088" s="220"/>
      <c r="O1088" s="100"/>
      <c r="P1088" s="100"/>
      <c r="Q1088" s="114"/>
      <c r="S1088" s="15"/>
      <c r="T1088" s="100"/>
      <c r="U1088" s="15"/>
      <c r="V1088" s="15"/>
      <c r="W1088" s="15"/>
      <c r="X1088" s="15"/>
      <c r="Y1088" s="15"/>
      <c r="Z1088" s="15"/>
      <c r="AA1088" s="15"/>
      <c r="AB1088" s="15"/>
      <c r="AC1088" s="15"/>
      <c r="AD1088" s="15"/>
      <c r="AE1088" s="15"/>
      <c r="AF1088" s="15"/>
      <c r="AG1088" s="92"/>
      <c r="AH1088" s="92"/>
      <c r="AI1088" s="92"/>
      <c r="AJ1088" s="92"/>
      <c r="AK1088" s="92"/>
      <c r="AL1088" s="92"/>
      <c r="AM1088" s="92"/>
      <c r="AN1088" s="92"/>
      <c r="AO1088" s="92"/>
      <c r="AP1088" s="92"/>
      <c r="AQ1088" s="92"/>
      <c r="AR1088" s="92"/>
      <c r="AS1088" s="92"/>
      <c r="AT1088" s="92"/>
      <c r="AU1088" s="92"/>
      <c r="AV1088" s="92"/>
      <c r="AW1088" s="92"/>
      <c r="AX1088" s="92"/>
      <c r="AY1088" s="92"/>
      <c r="AZ1088" s="92"/>
      <c r="BA1088" s="92"/>
      <c r="BB1088" s="92"/>
      <c r="BC1088" s="92"/>
      <c r="BD1088" s="92"/>
      <c r="BE1088" s="92"/>
      <c r="BF1088" s="92"/>
      <c r="BG1088" s="92"/>
      <c r="BH1088" s="92"/>
      <c r="BI1088" s="92"/>
      <c r="BJ1088" s="92"/>
      <c r="BK1088" s="92"/>
      <c r="BL1088" s="92"/>
      <c r="BM1088" s="92"/>
      <c r="BN1088" s="92"/>
      <c r="BO1088" s="92"/>
      <c r="BP1088" s="92"/>
      <c r="BQ1088" s="92"/>
      <c r="BR1088" s="92"/>
      <c r="BS1088" s="92"/>
      <c r="BT1088" s="92"/>
      <c r="BU1088" s="92"/>
      <c r="BV1088" s="92"/>
      <c r="BW1088" s="92"/>
      <c r="BX1088" s="92"/>
      <c r="BY1088" s="92"/>
      <c r="BZ1088" s="92"/>
      <c r="CA1088" s="92"/>
      <c r="CB1088" s="92"/>
    </row>
    <row r="1089" spans="1:80" s="78" customFormat="1" ht="12.75" customHeight="1" x14ac:dyDescent="0.3">
      <c r="A1089" s="72"/>
      <c r="B1089" s="15"/>
      <c r="F1089" s="93"/>
      <c r="J1089" s="111"/>
      <c r="L1089" s="100"/>
      <c r="N1089" s="220"/>
      <c r="O1089" s="100"/>
      <c r="P1089" s="100"/>
      <c r="Q1089" s="114"/>
      <c r="S1089" s="15"/>
      <c r="T1089" s="100"/>
      <c r="U1089" s="15"/>
      <c r="V1089" s="15"/>
      <c r="W1089" s="15"/>
      <c r="X1089" s="15"/>
      <c r="Y1089" s="15"/>
      <c r="Z1089" s="15"/>
      <c r="AA1089" s="15"/>
      <c r="AB1089" s="15"/>
      <c r="AC1089" s="15"/>
      <c r="AD1089" s="15"/>
      <c r="AE1089" s="15"/>
      <c r="AF1089" s="15"/>
      <c r="AG1089" s="92"/>
      <c r="AH1089" s="92"/>
      <c r="AI1089" s="92"/>
      <c r="AJ1089" s="92"/>
      <c r="AK1089" s="92"/>
      <c r="AL1089" s="92"/>
      <c r="AM1089" s="92"/>
      <c r="AN1089" s="92"/>
      <c r="AO1089" s="92"/>
      <c r="AP1089" s="92"/>
      <c r="AQ1089" s="92"/>
      <c r="AR1089" s="92"/>
      <c r="AS1089" s="92"/>
      <c r="AT1089" s="92"/>
      <c r="AU1089" s="92"/>
      <c r="AV1089" s="92"/>
      <c r="AW1089" s="92"/>
      <c r="AX1089" s="92"/>
      <c r="AY1089" s="92"/>
      <c r="AZ1089" s="92"/>
      <c r="BA1089" s="92"/>
      <c r="BB1089" s="92"/>
      <c r="BC1089" s="92"/>
      <c r="BD1089" s="92"/>
      <c r="BE1089" s="92"/>
      <c r="BF1089" s="92"/>
      <c r="BG1089" s="92"/>
      <c r="BH1089" s="92"/>
      <c r="BI1089" s="92"/>
      <c r="BJ1089" s="92"/>
      <c r="BK1089" s="92"/>
      <c r="BL1089" s="92"/>
      <c r="BM1089" s="92"/>
      <c r="BN1089" s="92"/>
      <c r="BO1089" s="92"/>
      <c r="BP1089" s="92"/>
      <c r="BQ1089" s="92"/>
      <c r="BR1089" s="92"/>
      <c r="BS1089" s="92"/>
      <c r="BT1089" s="92"/>
      <c r="BU1089" s="92"/>
      <c r="BV1089" s="92"/>
      <c r="BW1089" s="92"/>
      <c r="BX1089" s="92"/>
      <c r="BY1089" s="92"/>
      <c r="BZ1089" s="92"/>
      <c r="CA1089" s="92"/>
      <c r="CB1089" s="92"/>
    </row>
    <row r="1090" spans="1:80" s="78" customFormat="1" ht="12.75" customHeight="1" x14ac:dyDescent="0.3">
      <c r="A1090" s="72"/>
      <c r="B1090" s="15"/>
      <c r="F1090" s="93"/>
      <c r="J1090" s="111"/>
      <c r="L1090" s="100"/>
      <c r="N1090" s="220"/>
      <c r="O1090" s="100"/>
      <c r="P1090" s="100"/>
      <c r="Q1090" s="114"/>
      <c r="S1090" s="15"/>
      <c r="T1090" s="100"/>
      <c r="U1090" s="15"/>
      <c r="V1090" s="15"/>
      <c r="W1090" s="15"/>
      <c r="X1090" s="15"/>
      <c r="Y1090" s="15"/>
      <c r="Z1090" s="15"/>
      <c r="AA1090" s="15"/>
      <c r="AB1090" s="15"/>
      <c r="AC1090" s="15"/>
      <c r="AD1090" s="15"/>
      <c r="AE1090" s="15"/>
      <c r="AF1090" s="15"/>
      <c r="AG1090" s="92"/>
      <c r="AH1090" s="92"/>
      <c r="AI1090" s="92"/>
      <c r="AJ1090" s="92"/>
      <c r="AK1090" s="92"/>
      <c r="AL1090" s="92"/>
      <c r="AM1090" s="92"/>
      <c r="AN1090" s="92"/>
      <c r="AO1090" s="92"/>
      <c r="AP1090" s="92"/>
      <c r="AQ1090" s="92"/>
      <c r="AR1090" s="92"/>
      <c r="AS1090" s="92"/>
      <c r="AT1090" s="92"/>
      <c r="AU1090" s="92"/>
      <c r="AV1090" s="92"/>
      <c r="AW1090" s="92"/>
      <c r="AX1090" s="92"/>
      <c r="AY1090" s="92"/>
      <c r="AZ1090" s="92"/>
      <c r="BA1090" s="92"/>
      <c r="BB1090" s="92"/>
      <c r="BC1090" s="92"/>
      <c r="BD1090" s="92"/>
      <c r="BE1090" s="92"/>
      <c r="BF1090" s="92"/>
      <c r="BG1090" s="92"/>
      <c r="BH1090" s="92"/>
      <c r="BI1090" s="92"/>
      <c r="BJ1090" s="92"/>
      <c r="BK1090" s="92"/>
      <c r="BL1090" s="92"/>
      <c r="BM1090" s="92"/>
      <c r="BN1090" s="92"/>
      <c r="BO1090" s="92"/>
      <c r="BP1090" s="92"/>
      <c r="BQ1090" s="92"/>
      <c r="BR1090" s="92"/>
      <c r="BS1090" s="92"/>
      <c r="BT1090" s="92"/>
      <c r="BU1090" s="92"/>
      <c r="BV1090" s="92"/>
      <c r="BW1090" s="92"/>
      <c r="BX1090" s="92"/>
      <c r="BY1090" s="92"/>
      <c r="BZ1090" s="92"/>
      <c r="CA1090" s="92"/>
      <c r="CB1090" s="92"/>
    </row>
    <row r="1091" spans="1:80" s="78" customFormat="1" ht="12.75" customHeight="1" x14ac:dyDescent="0.3">
      <c r="A1091" s="72"/>
      <c r="B1091" s="15"/>
      <c r="F1091" s="93"/>
      <c r="J1091" s="111"/>
      <c r="L1091" s="100"/>
      <c r="N1091" s="220"/>
      <c r="O1091" s="100"/>
      <c r="P1091" s="100"/>
      <c r="Q1091" s="114"/>
      <c r="S1091" s="15"/>
      <c r="T1091" s="100"/>
      <c r="U1091" s="15"/>
      <c r="V1091" s="15"/>
      <c r="W1091" s="15"/>
      <c r="X1091" s="15"/>
      <c r="Y1091" s="15"/>
      <c r="Z1091" s="15"/>
      <c r="AA1091" s="15"/>
      <c r="AB1091" s="15"/>
      <c r="AC1091" s="15"/>
      <c r="AD1091" s="15"/>
      <c r="AE1091" s="15"/>
      <c r="AF1091" s="15"/>
      <c r="AG1091" s="92"/>
      <c r="AH1091" s="92"/>
      <c r="AI1091" s="92"/>
      <c r="AJ1091" s="92"/>
      <c r="AK1091" s="92"/>
      <c r="AL1091" s="92"/>
      <c r="AM1091" s="92"/>
      <c r="AN1091" s="92"/>
      <c r="AO1091" s="92"/>
      <c r="AP1091" s="92"/>
      <c r="AQ1091" s="92"/>
      <c r="AR1091" s="92"/>
      <c r="AS1091" s="92"/>
      <c r="AT1091" s="92"/>
      <c r="AU1091" s="92"/>
      <c r="AV1091" s="92"/>
      <c r="AW1091" s="92"/>
      <c r="AX1091" s="92"/>
      <c r="AY1091" s="92"/>
      <c r="AZ1091" s="92"/>
      <c r="BA1091" s="92"/>
      <c r="BB1091" s="92"/>
      <c r="BC1091" s="92"/>
      <c r="BD1091" s="92"/>
      <c r="BE1091" s="92"/>
      <c r="BF1091" s="92"/>
      <c r="BG1091" s="92"/>
      <c r="BH1091" s="92"/>
      <c r="BI1091" s="92"/>
      <c r="BJ1091" s="92"/>
      <c r="BK1091" s="92"/>
      <c r="BL1091" s="92"/>
      <c r="BM1091" s="92"/>
      <c r="BN1091" s="92"/>
      <c r="BO1091" s="92"/>
      <c r="BP1091" s="92"/>
      <c r="BQ1091" s="92"/>
      <c r="BR1091" s="92"/>
      <c r="BS1091" s="92"/>
      <c r="BT1091" s="92"/>
      <c r="BU1091" s="92"/>
      <c r="BV1091" s="92"/>
      <c r="BW1091" s="92"/>
      <c r="BX1091" s="92"/>
      <c r="BY1091" s="92"/>
      <c r="BZ1091" s="92"/>
      <c r="CA1091" s="92"/>
      <c r="CB1091" s="92"/>
    </row>
    <row r="1092" spans="1:80" s="78" customFormat="1" ht="12.75" customHeight="1" x14ac:dyDescent="0.3">
      <c r="A1092" s="72"/>
      <c r="B1092" s="15"/>
      <c r="F1092" s="93"/>
      <c r="J1092" s="111"/>
      <c r="L1092" s="100"/>
      <c r="N1092" s="220"/>
      <c r="O1092" s="100"/>
      <c r="P1092" s="100"/>
      <c r="Q1092" s="114"/>
      <c r="S1092" s="15"/>
      <c r="T1092" s="100"/>
      <c r="U1092" s="15"/>
      <c r="V1092" s="15"/>
      <c r="W1092" s="15"/>
      <c r="X1092" s="15"/>
      <c r="Y1092" s="15"/>
      <c r="Z1092" s="15"/>
      <c r="AA1092" s="15"/>
      <c r="AB1092" s="15"/>
      <c r="AC1092" s="15"/>
      <c r="AD1092" s="15"/>
      <c r="AE1092" s="15"/>
      <c r="AF1092" s="15"/>
      <c r="AG1092" s="92"/>
      <c r="AH1092" s="92"/>
      <c r="AI1092" s="92"/>
      <c r="AJ1092" s="92"/>
      <c r="AK1092" s="92"/>
      <c r="AL1092" s="92"/>
      <c r="AM1092" s="92"/>
      <c r="AN1092" s="92"/>
      <c r="AO1092" s="92"/>
      <c r="AP1092" s="92"/>
      <c r="AQ1092" s="92"/>
      <c r="AR1092" s="92"/>
      <c r="AS1092" s="92"/>
      <c r="AT1092" s="92"/>
      <c r="AU1092" s="92"/>
      <c r="AV1092" s="92"/>
      <c r="AW1092" s="92"/>
      <c r="AX1092" s="92"/>
      <c r="AY1092" s="92"/>
      <c r="AZ1092" s="92"/>
      <c r="BA1092" s="92"/>
      <c r="BB1092" s="92"/>
      <c r="BC1092" s="92"/>
      <c r="BD1092" s="92"/>
      <c r="BE1092" s="92"/>
      <c r="BF1092" s="92"/>
      <c r="BG1092" s="92"/>
      <c r="BH1092" s="92"/>
      <c r="BI1092" s="92"/>
      <c r="BJ1092" s="92"/>
      <c r="BK1092" s="92"/>
      <c r="BL1092" s="92"/>
      <c r="BM1092" s="92"/>
      <c r="BN1092" s="92"/>
      <c r="BO1092" s="92"/>
      <c r="BP1092" s="92"/>
      <c r="BQ1092" s="92"/>
      <c r="BR1092" s="92"/>
      <c r="BS1092" s="92"/>
      <c r="BT1092" s="92"/>
      <c r="BU1092" s="92"/>
      <c r="BV1092" s="92"/>
      <c r="BW1092" s="92"/>
      <c r="BX1092" s="92"/>
      <c r="BY1092" s="92"/>
      <c r="BZ1092" s="92"/>
      <c r="CA1092" s="92"/>
      <c r="CB1092" s="92"/>
    </row>
    <row r="1093" spans="1:80" s="78" customFormat="1" ht="12.75" customHeight="1" x14ac:dyDescent="0.3">
      <c r="A1093" s="72"/>
      <c r="B1093" s="15"/>
      <c r="F1093" s="93"/>
      <c r="J1093" s="111"/>
      <c r="L1093" s="100"/>
      <c r="N1093" s="220"/>
      <c r="O1093" s="100"/>
      <c r="P1093" s="100"/>
      <c r="Q1093" s="114"/>
      <c r="S1093" s="15"/>
      <c r="T1093" s="100"/>
      <c r="U1093" s="15"/>
      <c r="V1093" s="15"/>
      <c r="W1093" s="15"/>
      <c r="X1093" s="15"/>
      <c r="Y1093" s="15"/>
      <c r="Z1093" s="15"/>
      <c r="AA1093" s="15"/>
      <c r="AB1093" s="15"/>
      <c r="AC1093" s="15"/>
      <c r="AD1093" s="15"/>
      <c r="AE1093" s="15"/>
      <c r="AF1093" s="15"/>
      <c r="AG1093" s="92"/>
      <c r="AH1093" s="92"/>
      <c r="AI1093" s="92"/>
      <c r="AJ1093" s="92"/>
      <c r="AK1093" s="92"/>
      <c r="AL1093" s="92"/>
      <c r="AM1093" s="92"/>
      <c r="AN1093" s="92"/>
      <c r="AO1093" s="92"/>
      <c r="AP1093" s="92"/>
      <c r="AQ1093" s="92"/>
      <c r="AR1093" s="92"/>
      <c r="AS1093" s="92"/>
      <c r="AT1093" s="92"/>
      <c r="AU1093" s="92"/>
      <c r="AV1093" s="92"/>
      <c r="AW1093" s="92"/>
      <c r="AX1093" s="92"/>
      <c r="AY1093" s="92"/>
      <c r="AZ1093" s="92"/>
      <c r="BA1093" s="92"/>
      <c r="BB1093" s="92"/>
      <c r="BC1093" s="92"/>
      <c r="BD1093" s="92"/>
      <c r="BE1093" s="92"/>
      <c r="BF1093" s="92"/>
      <c r="BG1093" s="92"/>
      <c r="BH1093" s="92"/>
      <c r="BI1093" s="92"/>
      <c r="BJ1093" s="92"/>
      <c r="BK1093" s="92"/>
      <c r="BL1093" s="92"/>
      <c r="BM1093" s="92"/>
      <c r="BN1093" s="92"/>
      <c r="BO1093" s="92"/>
      <c r="BP1093" s="92"/>
      <c r="BQ1093" s="92"/>
      <c r="BR1093" s="92"/>
      <c r="BS1093" s="92"/>
      <c r="BT1093" s="92"/>
      <c r="BU1093" s="92"/>
      <c r="BV1093" s="92"/>
      <c r="BW1093" s="92"/>
      <c r="BX1093" s="92"/>
      <c r="BY1093" s="92"/>
      <c r="BZ1093" s="92"/>
      <c r="CA1093" s="92"/>
      <c r="CB1093" s="92"/>
    </row>
    <row r="1094" spans="1:80" s="78" customFormat="1" ht="12.75" customHeight="1" x14ac:dyDescent="0.3">
      <c r="A1094" s="72"/>
      <c r="B1094" s="15"/>
      <c r="F1094" s="93"/>
      <c r="J1094" s="111"/>
      <c r="L1094" s="100"/>
      <c r="N1094" s="220"/>
      <c r="O1094" s="100"/>
      <c r="P1094" s="100"/>
      <c r="Q1094" s="114"/>
      <c r="S1094" s="15"/>
      <c r="T1094" s="100"/>
      <c r="U1094" s="15"/>
      <c r="V1094" s="15"/>
      <c r="W1094" s="15"/>
      <c r="X1094" s="15"/>
      <c r="Y1094" s="15"/>
      <c r="Z1094" s="15"/>
      <c r="AA1094" s="15"/>
      <c r="AB1094" s="15"/>
      <c r="AC1094" s="15"/>
      <c r="AD1094" s="15"/>
      <c r="AE1094" s="15"/>
      <c r="AF1094" s="15"/>
      <c r="AG1094" s="92"/>
      <c r="AH1094" s="92"/>
      <c r="AI1094" s="92"/>
      <c r="AJ1094" s="92"/>
      <c r="AK1094" s="92"/>
      <c r="AL1094" s="92"/>
      <c r="AM1094" s="92"/>
      <c r="AN1094" s="92"/>
      <c r="AO1094" s="92"/>
      <c r="AP1094" s="92"/>
      <c r="AQ1094" s="92"/>
      <c r="AR1094" s="92"/>
      <c r="AS1094" s="92"/>
      <c r="AT1094" s="92"/>
      <c r="AU1094" s="92"/>
      <c r="AV1094" s="92"/>
      <c r="AW1094" s="92"/>
      <c r="AX1094" s="92"/>
      <c r="AY1094" s="92"/>
      <c r="AZ1094" s="92"/>
      <c r="BA1094" s="92"/>
      <c r="BB1094" s="92"/>
      <c r="BC1094" s="92"/>
      <c r="BD1094" s="92"/>
      <c r="BE1094" s="92"/>
      <c r="BF1094" s="92"/>
      <c r="BG1094" s="92"/>
      <c r="BH1094" s="92"/>
      <c r="BI1094" s="92"/>
      <c r="BJ1094" s="92"/>
      <c r="BK1094" s="92"/>
      <c r="BL1094" s="92"/>
      <c r="BM1094" s="92"/>
      <c r="BN1094" s="92"/>
      <c r="BO1094" s="92"/>
      <c r="BP1094" s="92"/>
      <c r="BQ1094" s="92"/>
      <c r="BR1094" s="92"/>
      <c r="BS1094" s="92"/>
      <c r="BT1094" s="92"/>
      <c r="BU1094" s="92"/>
      <c r="BV1094" s="92"/>
      <c r="BW1094" s="92"/>
      <c r="BX1094" s="92"/>
      <c r="BY1094" s="92"/>
      <c r="BZ1094" s="92"/>
      <c r="CA1094" s="92"/>
      <c r="CB1094" s="92"/>
    </row>
    <row r="1095" spans="1:80" s="78" customFormat="1" ht="12.75" customHeight="1" x14ac:dyDescent="0.3">
      <c r="A1095" s="72"/>
      <c r="B1095" s="15"/>
      <c r="F1095" s="93"/>
      <c r="J1095" s="111"/>
      <c r="L1095" s="100"/>
      <c r="N1095" s="220"/>
      <c r="O1095" s="100"/>
      <c r="P1095" s="100"/>
      <c r="Q1095" s="114"/>
      <c r="S1095" s="15"/>
      <c r="T1095" s="100"/>
      <c r="U1095" s="15"/>
      <c r="V1095" s="15"/>
      <c r="W1095" s="15"/>
      <c r="X1095" s="15"/>
      <c r="Y1095" s="15"/>
      <c r="Z1095" s="15"/>
      <c r="AA1095" s="15"/>
      <c r="AB1095" s="15"/>
      <c r="AC1095" s="15"/>
      <c r="AD1095" s="15"/>
      <c r="AE1095" s="15"/>
      <c r="AF1095" s="15"/>
      <c r="AG1095" s="92"/>
      <c r="AH1095" s="92"/>
      <c r="AI1095" s="92"/>
      <c r="AJ1095" s="92"/>
      <c r="AK1095" s="92"/>
      <c r="AL1095" s="92"/>
      <c r="AM1095" s="92"/>
      <c r="AN1095" s="92"/>
      <c r="AO1095" s="92"/>
      <c r="AP1095" s="92"/>
      <c r="AQ1095" s="92"/>
      <c r="AR1095" s="92"/>
      <c r="AS1095" s="92"/>
      <c r="AT1095" s="92"/>
      <c r="AU1095" s="92"/>
      <c r="AV1095" s="92"/>
      <c r="AW1095" s="92"/>
      <c r="AX1095" s="92"/>
      <c r="AY1095" s="92"/>
      <c r="AZ1095" s="92"/>
      <c r="BA1095" s="92"/>
      <c r="BB1095" s="92"/>
      <c r="BC1095" s="92"/>
      <c r="BD1095" s="92"/>
      <c r="BE1095" s="92"/>
      <c r="BF1095" s="92"/>
      <c r="BG1095" s="92"/>
      <c r="BH1095" s="92"/>
      <c r="BI1095" s="92"/>
      <c r="BJ1095" s="92"/>
      <c r="BK1095" s="92"/>
      <c r="BL1095" s="92"/>
      <c r="BM1095" s="92"/>
      <c r="BN1095" s="92"/>
      <c r="BO1095" s="92"/>
      <c r="BP1095" s="92"/>
      <c r="BQ1095" s="92"/>
      <c r="BR1095" s="92"/>
      <c r="BS1095" s="92"/>
      <c r="BT1095" s="92"/>
      <c r="BU1095" s="92"/>
      <c r="BV1095" s="92"/>
      <c r="BW1095" s="92"/>
      <c r="BX1095" s="92"/>
      <c r="BY1095" s="92"/>
      <c r="BZ1095" s="92"/>
      <c r="CA1095" s="92"/>
      <c r="CB1095" s="92"/>
    </row>
    <row r="1096" spans="1:80" s="78" customFormat="1" ht="12.75" customHeight="1" x14ac:dyDescent="0.3">
      <c r="A1096" s="72"/>
      <c r="B1096" s="15"/>
      <c r="F1096" s="93"/>
      <c r="J1096" s="111"/>
      <c r="L1096" s="100"/>
      <c r="N1096" s="220"/>
      <c r="O1096" s="100"/>
      <c r="P1096" s="100"/>
      <c r="Q1096" s="114"/>
      <c r="S1096" s="15"/>
      <c r="T1096" s="100"/>
      <c r="U1096" s="15"/>
      <c r="V1096" s="15"/>
      <c r="W1096" s="15"/>
      <c r="X1096" s="15"/>
      <c r="Y1096" s="15"/>
      <c r="Z1096" s="15"/>
      <c r="AA1096" s="15"/>
      <c r="AB1096" s="15"/>
      <c r="AC1096" s="15"/>
      <c r="AD1096" s="15"/>
      <c r="AE1096" s="15"/>
      <c r="AF1096" s="15"/>
      <c r="AG1096" s="92"/>
      <c r="AH1096" s="92"/>
      <c r="AI1096" s="92"/>
      <c r="AJ1096" s="92"/>
      <c r="AK1096" s="92"/>
      <c r="AL1096" s="92"/>
      <c r="AM1096" s="92"/>
      <c r="AN1096" s="92"/>
      <c r="AO1096" s="92"/>
      <c r="AP1096" s="92"/>
      <c r="AQ1096" s="92"/>
      <c r="AR1096" s="92"/>
      <c r="AS1096" s="92"/>
      <c r="AT1096" s="92"/>
      <c r="AU1096" s="92"/>
      <c r="AV1096" s="92"/>
      <c r="AW1096" s="92"/>
      <c r="AX1096" s="92"/>
      <c r="AY1096" s="92"/>
      <c r="AZ1096" s="92"/>
      <c r="BA1096" s="92"/>
      <c r="BB1096" s="92"/>
      <c r="BC1096" s="92"/>
      <c r="BD1096" s="92"/>
      <c r="BE1096" s="92"/>
      <c r="BF1096" s="92"/>
      <c r="BG1096" s="92"/>
      <c r="BH1096" s="92"/>
      <c r="BI1096" s="92"/>
      <c r="BJ1096" s="92"/>
      <c r="BK1096" s="92"/>
      <c r="BL1096" s="92"/>
      <c r="BM1096" s="92"/>
      <c r="BN1096" s="92"/>
      <c r="BO1096" s="92"/>
      <c r="BP1096" s="92"/>
      <c r="BQ1096" s="92"/>
      <c r="BR1096" s="92"/>
      <c r="BS1096" s="92"/>
      <c r="BT1096" s="92"/>
      <c r="BU1096" s="92"/>
      <c r="BV1096" s="92"/>
      <c r="BW1096" s="92"/>
      <c r="BX1096" s="92"/>
      <c r="BY1096" s="92"/>
      <c r="BZ1096" s="92"/>
      <c r="CA1096" s="92"/>
      <c r="CB1096" s="92"/>
    </row>
    <row r="1097" spans="1:80" s="78" customFormat="1" ht="12.75" customHeight="1" x14ac:dyDescent="0.3">
      <c r="A1097" s="72"/>
      <c r="B1097" s="15"/>
      <c r="F1097" s="93"/>
      <c r="J1097" s="111"/>
      <c r="L1097" s="100"/>
      <c r="N1097" s="220"/>
      <c r="O1097" s="100"/>
      <c r="P1097" s="100"/>
      <c r="Q1097" s="114"/>
      <c r="S1097" s="15"/>
      <c r="T1097" s="100"/>
      <c r="U1097" s="15"/>
      <c r="V1097" s="15"/>
      <c r="W1097" s="15"/>
      <c r="X1097" s="15"/>
      <c r="Y1097" s="15"/>
      <c r="Z1097" s="15"/>
      <c r="AA1097" s="15"/>
      <c r="AB1097" s="15"/>
      <c r="AC1097" s="15"/>
      <c r="AD1097" s="15"/>
      <c r="AE1097" s="15"/>
      <c r="AF1097" s="15"/>
      <c r="AG1097" s="92"/>
      <c r="AH1097" s="92"/>
      <c r="AI1097" s="92"/>
      <c r="AJ1097" s="92"/>
      <c r="AK1097" s="92"/>
      <c r="AL1097" s="92"/>
      <c r="AM1097" s="92"/>
      <c r="AN1097" s="92"/>
      <c r="AO1097" s="92"/>
      <c r="AP1097" s="92"/>
      <c r="AQ1097" s="92"/>
      <c r="AR1097" s="92"/>
      <c r="AS1097" s="92"/>
      <c r="AT1097" s="92"/>
      <c r="AU1097" s="92"/>
      <c r="AV1097" s="92"/>
      <c r="AW1097" s="92"/>
      <c r="AX1097" s="92"/>
      <c r="AY1097" s="92"/>
      <c r="AZ1097" s="92"/>
      <c r="BA1097" s="92"/>
      <c r="BB1097" s="92"/>
      <c r="BC1097" s="92"/>
      <c r="BD1097" s="92"/>
      <c r="BE1097" s="92"/>
      <c r="BF1097" s="92"/>
      <c r="BG1097" s="92"/>
      <c r="BH1097" s="92"/>
      <c r="BI1097" s="92"/>
      <c r="BJ1097" s="92"/>
      <c r="BK1097" s="92"/>
      <c r="BL1097" s="92"/>
      <c r="BM1097" s="92"/>
      <c r="BN1097" s="92"/>
      <c r="BO1097" s="92"/>
      <c r="BP1097" s="92"/>
      <c r="BQ1097" s="92"/>
      <c r="BR1097" s="92"/>
      <c r="BS1097" s="92"/>
      <c r="BT1097" s="92"/>
      <c r="BU1097" s="92"/>
      <c r="BV1097" s="92"/>
      <c r="BW1097" s="92"/>
      <c r="BX1097" s="92"/>
      <c r="BY1097" s="92"/>
      <c r="BZ1097" s="92"/>
      <c r="CA1097" s="92"/>
      <c r="CB1097" s="92"/>
    </row>
    <row r="1098" spans="1:80" s="78" customFormat="1" ht="12.75" customHeight="1" x14ac:dyDescent="0.3">
      <c r="A1098" s="72"/>
      <c r="B1098" s="15"/>
      <c r="F1098" s="93"/>
      <c r="J1098" s="111"/>
      <c r="L1098" s="100"/>
      <c r="N1098" s="220"/>
      <c r="O1098" s="100"/>
      <c r="P1098" s="100"/>
      <c r="Q1098" s="114"/>
      <c r="S1098" s="15"/>
      <c r="T1098" s="100"/>
      <c r="U1098" s="15"/>
      <c r="V1098" s="15"/>
      <c r="W1098" s="15"/>
      <c r="X1098" s="15"/>
      <c r="Y1098" s="15"/>
      <c r="Z1098" s="15"/>
      <c r="AA1098" s="15"/>
      <c r="AB1098" s="15"/>
      <c r="AC1098" s="15"/>
      <c r="AD1098" s="15"/>
      <c r="AE1098" s="15"/>
      <c r="AF1098" s="15"/>
      <c r="AG1098" s="92"/>
      <c r="AH1098" s="92"/>
      <c r="AI1098" s="92"/>
      <c r="AJ1098" s="92"/>
      <c r="AK1098" s="92"/>
      <c r="AL1098" s="92"/>
      <c r="AM1098" s="92"/>
      <c r="AN1098" s="92"/>
      <c r="AO1098" s="92"/>
      <c r="AP1098" s="92"/>
      <c r="AQ1098" s="92"/>
      <c r="AR1098" s="92"/>
      <c r="AS1098" s="92"/>
      <c r="AT1098" s="92"/>
      <c r="AU1098" s="92"/>
      <c r="AV1098" s="92"/>
      <c r="AW1098" s="92"/>
      <c r="AX1098" s="92"/>
      <c r="AY1098" s="92"/>
      <c r="AZ1098" s="92"/>
      <c r="BA1098" s="92"/>
      <c r="BB1098" s="92"/>
      <c r="BC1098" s="92"/>
      <c r="BD1098" s="92"/>
      <c r="BE1098" s="92"/>
      <c r="BF1098" s="92"/>
      <c r="BG1098" s="92"/>
      <c r="BH1098" s="92"/>
      <c r="BI1098" s="92"/>
      <c r="BJ1098" s="92"/>
      <c r="BK1098" s="92"/>
      <c r="BL1098" s="92"/>
      <c r="BM1098" s="92"/>
      <c r="BN1098" s="92"/>
      <c r="BO1098" s="92"/>
      <c r="BP1098" s="92"/>
      <c r="BQ1098" s="92"/>
      <c r="BR1098" s="92"/>
      <c r="BS1098" s="92"/>
      <c r="BT1098" s="92"/>
      <c r="BU1098" s="92"/>
      <c r="BV1098" s="92"/>
      <c r="BW1098" s="92"/>
      <c r="BX1098" s="92"/>
      <c r="BY1098" s="92"/>
      <c r="BZ1098" s="92"/>
      <c r="CA1098" s="92"/>
      <c r="CB1098" s="92"/>
    </row>
    <row r="1099" spans="1:80" s="78" customFormat="1" ht="12.75" customHeight="1" x14ac:dyDescent="0.3">
      <c r="A1099" s="72"/>
      <c r="B1099" s="15"/>
      <c r="F1099" s="93"/>
      <c r="J1099" s="111"/>
      <c r="L1099" s="100"/>
      <c r="N1099" s="220"/>
      <c r="O1099" s="100"/>
      <c r="P1099" s="100"/>
      <c r="Q1099" s="114"/>
      <c r="S1099" s="15"/>
      <c r="T1099" s="100"/>
      <c r="U1099" s="15"/>
      <c r="V1099" s="15"/>
      <c r="W1099" s="15"/>
      <c r="X1099" s="15"/>
      <c r="Y1099" s="15"/>
      <c r="Z1099" s="15"/>
      <c r="AA1099" s="15"/>
      <c r="AB1099" s="15"/>
      <c r="AC1099" s="15"/>
      <c r="AD1099" s="15"/>
      <c r="AE1099" s="15"/>
      <c r="AF1099" s="15"/>
      <c r="AG1099" s="92"/>
      <c r="AH1099" s="92"/>
      <c r="AI1099" s="92"/>
      <c r="AJ1099" s="92"/>
      <c r="AK1099" s="92"/>
      <c r="AL1099" s="92"/>
      <c r="AM1099" s="92"/>
      <c r="AN1099" s="92"/>
      <c r="AO1099" s="92"/>
      <c r="AP1099" s="92"/>
      <c r="AQ1099" s="92"/>
      <c r="AR1099" s="92"/>
      <c r="AS1099" s="92"/>
      <c r="AT1099" s="92"/>
      <c r="AU1099" s="92"/>
      <c r="AV1099" s="92"/>
      <c r="AW1099" s="92"/>
      <c r="AX1099" s="92"/>
      <c r="AY1099" s="92"/>
      <c r="AZ1099" s="92"/>
      <c r="BA1099" s="92"/>
      <c r="BB1099" s="92"/>
      <c r="BC1099" s="92"/>
      <c r="BD1099" s="92"/>
      <c r="BE1099" s="92"/>
      <c r="BF1099" s="92"/>
      <c r="BG1099" s="92"/>
      <c r="BH1099" s="92"/>
      <c r="BI1099" s="92"/>
      <c r="BJ1099" s="92"/>
      <c r="BK1099" s="92"/>
      <c r="BL1099" s="92"/>
      <c r="BM1099" s="92"/>
      <c r="BN1099" s="92"/>
      <c r="BO1099" s="92"/>
      <c r="BP1099" s="92"/>
      <c r="BQ1099" s="92"/>
      <c r="BR1099" s="92"/>
      <c r="BS1099" s="92"/>
      <c r="BT1099" s="92"/>
      <c r="BU1099" s="92"/>
      <c r="BV1099" s="92"/>
      <c r="BW1099" s="92"/>
      <c r="BX1099" s="92"/>
      <c r="BY1099" s="92"/>
      <c r="BZ1099" s="92"/>
      <c r="CA1099" s="92"/>
      <c r="CB1099" s="92"/>
    </row>
    <row r="1100" spans="1:80" s="78" customFormat="1" ht="12.75" customHeight="1" x14ac:dyDescent="0.3">
      <c r="A1100" s="72"/>
      <c r="B1100" s="15"/>
      <c r="F1100" s="93"/>
      <c r="J1100" s="111"/>
      <c r="L1100" s="100"/>
      <c r="N1100" s="220"/>
      <c r="O1100" s="100"/>
      <c r="P1100" s="100"/>
      <c r="Q1100" s="114"/>
      <c r="S1100" s="15"/>
      <c r="T1100" s="100"/>
      <c r="U1100" s="15"/>
      <c r="V1100" s="15"/>
      <c r="W1100" s="15"/>
      <c r="X1100" s="15"/>
      <c r="Y1100" s="15"/>
      <c r="Z1100" s="15"/>
      <c r="AA1100" s="15"/>
      <c r="AB1100" s="15"/>
      <c r="AC1100" s="15"/>
      <c r="AD1100" s="15"/>
      <c r="AE1100" s="15"/>
      <c r="AF1100" s="15"/>
      <c r="AG1100" s="92"/>
      <c r="AH1100" s="92"/>
      <c r="AI1100" s="92"/>
      <c r="AJ1100" s="92"/>
      <c r="AK1100" s="92"/>
      <c r="AL1100" s="92"/>
      <c r="AM1100" s="92"/>
      <c r="AN1100" s="92"/>
      <c r="AO1100" s="92"/>
      <c r="AP1100" s="92"/>
      <c r="AQ1100" s="92"/>
      <c r="AR1100" s="92"/>
      <c r="AS1100" s="92"/>
      <c r="AT1100" s="92"/>
      <c r="AU1100" s="92"/>
      <c r="AV1100" s="92"/>
      <c r="AW1100" s="92"/>
      <c r="AX1100" s="92"/>
      <c r="AY1100" s="92"/>
      <c r="AZ1100" s="92"/>
      <c r="BA1100" s="92"/>
      <c r="BB1100" s="92"/>
      <c r="BC1100" s="92"/>
      <c r="BD1100" s="92"/>
      <c r="BE1100" s="92"/>
      <c r="BF1100" s="92"/>
      <c r="BG1100" s="92"/>
      <c r="BH1100" s="92"/>
      <c r="BI1100" s="92"/>
      <c r="BJ1100" s="92"/>
      <c r="BK1100" s="92"/>
      <c r="BL1100" s="92"/>
      <c r="BM1100" s="92"/>
      <c r="BN1100" s="92"/>
      <c r="BO1100" s="92"/>
      <c r="BP1100" s="92"/>
      <c r="BQ1100" s="92"/>
      <c r="BR1100" s="92"/>
      <c r="BS1100" s="92"/>
      <c r="BT1100" s="92"/>
      <c r="BU1100" s="92"/>
      <c r="BV1100" s="92"/>
      <c r="BW1100" s="92"/>
      <c r="BX1100" s="92"/>
      <c r="BY1100" s="92"/>
      <c r="BZ1100" s="92"/>
      <c r="CA1100" s="92"/>
      <c r="CB1100" s="92"/>
    </row>
    <row r="1101" spans="1:80" s="78" customFormat="1" ht="12.75" customHeight="1" x14ac:dyDescent="0.3">
      <c r="A1101" s="72"/>
      <c r="B1101" s="15"/>
      <c r="F1101" s="93"/>
      <c r="J1101" s="111"/>
      <c r="L1101" s="100"/>
      <c r="N1101" s="220"/>
      <c r="O1101" s="100"/>
      <c r="P1101" s="100"/>
      <c r="Q1101" s="114"/>
      <c r="S1101" s="15"/>
      <c r="T1101" s="100"/>
      <c r="U1101" s="15"/>
      <c r="V1101" s="15"/>
      <c r="W1101" s="15"/>
      <c r="X1101" s="15"/>
      <c r="Y1101" s="15"/>
      <c r="Z1101" s="15"/>
      <c r="AA1101" s="15"/>
      <c r="AB1101" s="15"/>
      <c r="AC1101" s="15"/>
      <c r="AD1101" s="15"/>
      <c r="AE1101" s="15"/>
      <c r="AF1101" s="15"/>
      <c r="AG1101" s="92"/>
      <c r="AH1101" s="92"/>
      <c r="AI1101" s="92"/>
      <c r="AJ1101" s="92"/>
      <c r="AK1101" s="92"/>
      <c r="AL1101" s="92"/>
      <c r="AM1101" s="92"/>
      <c r="AN1101" s="92"/>
      <c r="AO1101" s="92"/>
      <c r="AP1101" s="92"/>
      <c r="AQ1101" s="92"/>
      <c r="AR1101" s="92"/>
      <c r="AS1101" s="92"/>
      <c r="AT1101" s="92"/>
      <c r="AU1101" s="92"/>
      <c r="AV1101" s="92"/>
      <c r="AW1101" s="92"/>
      <c r="AX1101" s="92"/>
      <c r="AY1101" s="92"/>
      <c r="AZ1101" s="92"/>
      <c r="BA1101" s="92"/>
      <c r="BB1101" s="92"/>
      <c r="BC1101" s="92"/>
      <c r="BD1101" s="92"/>
      <c r="BE1101" s="92"/>
      <c r="BF1101" s="92"/>
      <c r="BG1101" s="92"/>
      <c r="BH1101" s="92"/>
      <c r="BI1101" s="92"/>
      <c r="BJ1101" s="92"/>
      <c r="BK1101" s="92"/>
      <c r="BL1101" s="92"/>
      <c r="BM1101" s="92"/>
      <c r="BN1101" s="92"/>
      <c r="BO1101" s="92"/>
      <c r="BP1101" s="92"/>
      <c r="BQ1101" s="92"/>
      <c r="BR1101" s="92"/>
      <c r="BS1101" s="92"/>
      <c r="BT1101" s="92"/>
      <c r="BU1101" s="92"/>
      <c r="BV1101" s="92"/>
      <c r="BW1101" s="92"/>
      <c r="BX1101" s="92"/>
      <c r="BY1101" s="92"/>
      <c r="BZ1101" s="92"/>
      <c r="CA1101" s="92"/>
      <c r="CB1101" s="92"/>
    </row>
    <row r="1102" spans="1:80" s="78" customFormat="1" ht="12.75" customHeight="1" x14ac:dyDescent="0.3">
      <c r="A1102" s="72"/>
      <c r="B1102" s="15"/>
      <c r="F1102" s="93"/>
      <c r="J1102" s="111"/>
      <c r="L1102" s="100"/>
      <c r="N1102" s="220"/>
      <c r="O1102" s="100"/>
      <c r="P1102" s="100"/>
      <c r="Q1102" s="114"/>
      <c r="S1102" s="15"/>
      <c r="T1102" s="100"/>
      <c r="U1102" s="15"/>
      <c r="V1102" s="15"/>
      <c r="W1102" s="15"/>
      <c r="X1102" s="15"/>
      <c r="Y1102" s="15"/>
      <c r="Z1102" s="15"/>
      <c r="AA1102" s="15"/>
      <c r="AB1102" s="15"/>
      <c r="AC1102" s="15"/>
      <c r="AD1102" s="15"/>
      <c r="AE1102" s="15"/>
      <c r="AF1102" s="15"/>
      <c r="AG1102" s="92"/>
      <c r="AH1102" s="92"/>
      <c r="AI1102" s="92"/>
      <c r="AJ1102" s="92"/>
      <c r="AK1102" s="92"/>
      <c r="AL1102" s="92"/>
      <c r="AM1102" s="92"/>
      <c r="AN1102" s="92"/>
      <c r="AO1102" s="92"/>
      <c r="AP1102" s="92"/>
      <c r="AQ1102" s="92"/>
      <c r="AR1102" s="92"/>
      <c r="AS1102" s="92"/>
      <c r="AT1102" s="92"/>
      <c r="AU1102" s="92"/>
      <c r="AV1102" s="92"/>
      <c r="AW1102" s="92"/>
      <c r="AX1102" s="92"/>
      <c r="AY1102" s="92"/>
      <c r="AZ1102" s="92"/>
      <c r="BA1102" s="92"/>
      <c r="BB1102" s="92"/>
      <c r="BC1102" s="92"/>
      <c r="BD1102" s="92"/>
      <c r="BE1102" s="92"/>
      <c r="BF1102" s="92"/>
      <c r="BG1102" s="92"/>
      <c r="BH1102" s="92"/>
      <c r="BI1102" s="92"/>
      <c r="BJ1102" s="92"/>
      <c r="BK1102" s="92"/>
      <c r="BL1102" s="92"/>
      <c r="BM1102" s="92"/>
      <c r="BN1102" s="92"/>
      <c r="BO1102" s="92"/>
      <c r="BP1102" s="92"/>
      <c r="BQ1102" s="92"/>
      <c r="BR1102" s="92"/>
      <c r="BS1102" s="92"/>
      <c r="BT1102" s="92"/>
      <c r="BU1102" s="92"/>
      <c r="BV1102" s="92"/>
      <c r="BW1102" s="92"/>
      <c r="BX1102" s="92"/>
      <c r="BY1102" s="92"/>
      <c r="BZ1102" s="92"/>
      <c r="CA1102" s="92"/>
      <c r="CB1102" s="92"/>
    </row>
    <row r="1103" spans="1:80" s="78" customFormat="1" ht="12.75" customHeight="1" x14ac:dyDescent="0.3">
      <c r="A1103" s="72"/>
      <c r="B1103" s="15"/>
      <c r="F1103" s="93"/>
      <c r="J1103" s="111"/>
      <c r="L1103" s="100"/>
      <c r="N1103" s="220"/>
      <c r="O1103" s="100"/>
      <c r="P1103" s="100"/>
      <c r="Q1103" s="114"/>
      <c r="S1103" s="15"/>
      <c r="T1103" s="100"/>
      <c r="U1103" s="15"/>
      <c r="V1103" s="15"/>
      <c r="W1103" s="15"/>
      <c r="X1103" s="15"/>
      <c r="Y1103" s="15"/>
      <c r="Z1103" s="15"/>
      <c r="AA1103" s="15"/>
      <c r="AB1103" s="15"/>
      <c r="AC1103" s="15"/>
      <c r="AD1103" s="15"/>
      <c r="AE1103" s="15"/>
      <c r="AF1103" s="15"/>
      <c r="AG1103" s="92"/>
      <c r="AH1103" s="92"/>
      <c r="AI1103" s="92"/>
      <c r="AJ1103" s="92"/>
      <c r="AK1103" s="92"/>
      <c r="AL1103" s="92"/>
      <c r="AM1103" s="92"/>
      <c r="AN1103" s="92"/>
      <c r="AO1103" s="92"/>
      <c r="AP1103" s="92"/>
      <c r="AQ1103" s="92"/>
      <c r="AR1103" s="92"/>
      <c r="AS1103" s="92"/>
      <c r="AT1103" s="92"/>
      <c r="AU1103" s="92"/>
      <c r="AV1103" s="92"/>
      <c r="AW1103" s="92"/>
      <c r="AX1103" s="92"/>
      <c r="AY1103" s="92"/>
      <c r="AZ1103" s="92"/>
      <c r="BA1103" s="92"/>
      <c r="BB1103" s="92"/>
      <c r="BC1103" s="92"/>
      <c r="BD1103" s="92"/>
      <c r="BE1103" s="92"/>
      <c r="BF1103" s="92"/>
      <c r="BG1103" s="92"/>
      <c r="BH1103" s="92"/>
      <c r="BI1103" s="92"/>
      <c r="BJ1103" s="92"/>
      <c r="BK1103" s="92"/>
      <c r="BL1103" s="92"/>
      <c r="BM1103" s="92"/>
      <c r="BN1103" s="92"/>
      <c r="BO1103" s="92"/>
      <c r="BP1103" s="92"/>
      <c r="BQ1103" s="92"/>
      <c r="BR1103" s="92"/>
      <c r="BS1103" s="92"/>
      <c r="BT1103" s="92"/>
      <c r="BU1103" s="92"/>
      <c r="BV1103" s="92"/>
      <c r="BW1103" s="92"/>
      <c r="BX1103" s="92"/>
      <c r="BY1103" s="92"/>
      <c r="BZ1103" s="92"/>
      <c r="CA1103" s="92"/>
      <c r="CB1103" s="92"/>
    </row>
    <row r="1104" spans="1:80" s="78" customFormat="1" ht="12.75" customHeight="1" x14ac:dyDescent="0.3">
      <c r="A1104" s="72"/>
      <c r="B1104" s="15"/>
      <c r="F1104" s="93"/>
      <c r="J1104" s="111"/>
      <c r="L1104" s="100"/>
      <c r="N1104" s="220"/>
      <c r="O1104" s="100"/>
      <c r="P1104" s="100"/>
      <c r="Q1104" s="114"/>
      <c r="S1104" s="15"/>
      <c r="T1104" s="100"/>
      <c r="U1104" s="15"/>
      <c r="V1104" s="15"/>
      <c r="W1104" s="15"/>
      <c r="X1104" s="15"/>
      <c r="Y1104" s="15"/>
      <c r="Z1104" s="15"/>
      <c r="AA1104" s="15"/>
      <c r="AB1104" s="15"/>
      <c r="AC1104" s="15"/>
      <c r="AD1104" s="15"/>
      <c r="AE1104" s="15"/>
      <c r="AF1104" s="15"/>
      <c r="AG1104" s="92"/>
      <c r="AH1104" s="92"/>
      <c r="AI1104" s="92"/>
      <c r="AJ1104" s="92"/>
      <c r="AK1104" s="92"/>
      <c r="AL1104" s="92"/>
      <c r="AM1104" s="92"/>
      <c r="AN1104" s="92"/>
      <c r="AO1104" s="92"/>
      <c r="AP1104" s="92"/>
      <c r="AQ1104" s="92"/>
      <c r="AR1104" s="92"/>
      <c r="AS1104" s="92"/>
      <c r="AT1104" s="92"/>
      <c r="AU1104" s="92"/>
      <c r="AV1104" s="92"/>
      <c r="AW1104" s="92"/>
      <c r="AX1104" s="92"/>
      <c r="AY1104" s="92"/>
      <c r="AZ1104" s="92"/>
      <c r="BA1104" s="92"/>
      <c r="BB1104" s="92"/>
      <c r="BC1104" s="92"/>
      <c r="BD1104" s="92"/>
      <c r="BE1104" s="92"/>
      <c r="BF1104" s="92"/>
      <c r="BG1104" s="92"/>
      <c r="BH1104" s="92"/>
      <c r="BI1104" s="92"/>
      <c r="BJ1104" s="92"/>
      <c r="BK1104" s="92"/>
      <c r="BL1104" s="92"/>
      <c r="BM1104" s="92"/>
      <c r="BN1104" s="92"/>
      <c r="BO1104" s="92"/>
      <c r="BP1104" s="92"/>
      <c r="BQ1104" s="92"/>
      <c r="BR1104" s="92"/>
      <c r="BS1104" s="92"/>
      <c r="BT1104" s="92"/>
      <c r="BU1104" s="92"/>
      <c r="BV1104" s="92"/>
      <c r="BW1104" s="92"/>
      <c r="BX1104" s="92"/>
      <c r="BY1104" s="92"/>
      <c r="BZ1104" s="92"/>
      <c r="CA1104" s="92"/>
      <c r="CB1104" s="92"/>
    </row>
    <row r="1105" spans="1:80" s="78" customFormat="1" ht="12.75" customHeight="1" x14ac:dyDescent="0.3">
      <c r="A1105" s="72"/>
      <c r="B1105" s="15"/>
      <c r="F1105" s="93"/>
      <c r="J1105" s="111"/>
      <c r="L1105" s="100"/>
      <c r="N1105" s="220"/>
      <c r="O1105" s="100"/>
      <c r="P1105" s="100"/>
      <c r="Q1105" s="114"/>
      <c r="S1105" s="15"/>
      <c r="T1105" s="100"/>
      <c r="U1105" s="15"/>
      <c r="V1105" s="15"/>
      <c r="W1105" s="15"/>
      <c r="X1105" s="15"/>
      <c r="Y1105" s="15"/>
      <c r="Z1105" s="15"/>
      <c r="AA1105" s="15"/>
      <c r="AB1105" s="15"/>
      <c r="AC1105" s="15"/>
      <c r="AD1105" s="15"/>
      <c r="AE1105" s="15"/>
      <c r="AF1105" s="15"/>
      <c r="AG1105" s="92"/>
      <c r="AH1105" s="92"/>
      <c r="AI1105" s="92"/>
      <c r="AJ1105" s="92"/>
      <c r="AK1105" s="92"/>
      <c r="AL1105" s="92"/>
      <c r="AM1105" s="92"/>
      <c r="AN1105" s="92"/>
      <c r="AO1105" s="92"/>
      <c r="AP1105" s="92"/>
      <c r="AQ1105" s="92"/>
      <c r="AR1105" s="92"/>
      <c r="AS1105" s="92"/>
      <c r="AT1105" s="92"/>
      <c r="AU1105" s="92"/>
      <c r="AV1105" s="92"/>
      <c r="AW1105" s="92"/>
      <c r="AX1105" s="92"/>
      <c r="AY1105" s="92"/>
      <c r="AZ1105" s="92"/>
      <c r="BA1105" s="92"/>
      <c r="BB1105" s="92"/>
      <c r="BC1105" s="92"/>
      <c r="BD1105" s="92"/>
      <c r="BE1105" s="92"/>
      <c r="BF1105" s="92"/>
      <c r="BG1105" s="92"/>
      <c r="BH1105" s="92"/>
      <c r="BI1105" s="92"/>
      <c r="BJ1105" s="92"/>
      <c r="BK1105" s="92"/>
      <c r="BL1105" s="92"/>
      <c r="BM1105" s="92"/>
      <c r="BN1105" s="92"/>
      <c r="BO1105" s="92"/>
      <c r="BP1105" s="92"/>
      <c r="BQ1105" s="92"/>
      <c r="BR1105" s="92"/>
      <c r="BS1105" s="92"/>
      <c r="BT1105" s="92"/>
      <c r="BU1105" s="92"/>
      <c r="BV1105" s="92"/>
      <c r="BW1105" s="92"/>
      <c r="BX1105" s="92"/>
      <c r="BY1105" s="92"/>
      <c r="BZ1105" s="92"/>
      <c r="CA1105" s="92"/>
      <c r="CB1105" s="92"/>
    </row>
    <row r="1106" spans="1:80" s="78" customFormat="1" ht="12.75" customHeight="1" x14ac:dyDescent="0.3">
      <c r="A1106" s="72"/>
      <c r="B1106" s="15"/>
      <c r="F1106" s="93"/>
      <c r="J1106" s="111"/>
      <c r="L1106" s="100"/>
      <c r="N1106" s="220"/>
      <c r="O1106" s="100"/>
      <c r="P1106" s="100"/>
      <c r="Q1106" s="114"/>
      <c r="S1106" s="15"/>
      <c r="T1106" s="100"/>
      <c r="U1106" s="15"/>
      <c r="V1106" s="15"/>
      <c r="W1106" s="15"/>
      <c r="X1106" s="15"/>
      <c r="Y1106" s="15"/>
      <c r="Z1106" s="15"/>
      <c r="AA1106" s="15"/>
      <c r="AB1106" s="15"/>
      <c r="AC1106" s="15"/>
      <c r="AD1106" s="15"/>
      <c r="AE1106" s="15"/>
      <c r="AF1106" s="15"/>
      <c r="AG1106" s="92"/>
      <c r="AH1106" s="92"/>
      <c r="AI1106" s="92"/>
      <c r="AJ1106" s="92"/>
      <c r="AK1106" s="92"/>
      <c r="AL1106" s="92"/>
      <c r="AM1106" s="92"/>
      <c r="AN1106" s="92"/>
      <c r="AO1106" s="92"/>
      <c r="AP1106" s="92"/>
      <c r="AQ1106" s="92"/>
      <c r="AR1106" s="92"/>
      <c r="AS1106" s="92"/>
      <c r="AT1106" s="92"/>
      <c r="AU1106" s="92"/>
      <c r="AV1106" s="92"/>
      <c r="AW1106" s="92"/>
      <c r="AX1106" s="92"/>
      <c r="AY1106" s="92"/>
      <c r="AZ1106" s="92"/>
      <c r="BA1106" s="92"/>
      <c r="BB1106" s="92"/>
      <c r="BC1106" s="92"/>
      <c r="BD1106" s="92"/>
      <c r="BE1106" s="92"/>
      <c r="BF1106" s="92"/>
      <c r="BG1106" s="92"/>
      <c r="BH1106" s="92"/>
      <c r="BI1106" s="92"/>
      <c r="BJ1106" s="92"/>
      <c r="BK1106" s="92"/>
      <c r="BL1106" s="92"/>
      <c r="BM1106" s="92"/>
      <c r="BN1106" s="92"/>
      <c r="BO1106" s="92"/>
      <c r="BP1106" s="92"/>
      <c r="BQ1106" s="92"/>
      <c r="BR1106" s="92"/>
      <c r="BS1106" s="92"/>
      <c r="BT1106" s="92"/>
      <c r="BU1106" s="92"/>
      <c r="BV1106" s="92"/>
      <c r="BW1106" s="92"/>
      <c r="BX1106" s="92"/>
      <c r="BY1106" s="92"/>
      <c r="BZ1106" s="92"/>
      <c r="CA1106" s="92"/>
      <c r="CB1106" s="92"/>
    </row>
    <row r="1107" spans="1:80" s="78" customFormat="1" ht="12.75" customHeight="1" x14ac:dyDescent="0.3">
      <c r="A1107" s="72"/>
      <c r="B1107" s="15"/>
      <c r="F1107" s="93"/>
      <c r="J1107" s="111"/>
      <c r="L1107" s="100"/>
      <c r="N1107" s="220"/>
      <c r="O1107" s="100"/>
      <c r="P1107" s="100"/>
      <c r="Q1107" s="114"/>
      <c r="S1107" s="15"/>
      <c r="T1107" s="100"/>
      <c r="U1107" s="15"/>
      <c r="V1107" s="15"/>
      <c r="W1107" s="15"/>
      <c r="X1107" s="15"/>
      <c r="Y1107" s="15"/>
      <c r="Z1107" s="15"/>
      <c r="AA1107" s="15"/>
      <c r="AB1107" s="15"/>
      <c r="AC1107" s="15"/>
      <c r="AD1107" s="15"/>
      <c r="AE1107" s="15"/>
      <c r="AF1107" s="15"/>
      <c r="AG1107" s="92"/>
      <c r="AH1107" s="92"/>
      <c r="AI1107" s="92"/>
      <c r="AJ1107" s="92"/>
      <c r="AK1107" s="92"/>
      <c r="AL1107" s="92"/>
      <c r="AM1107" s="92"/>
      <c r="AN1107" s="92"/>
      <c r="AO1107" s="92"/>
      <c r="AP1107" s="92"/>
      <c r="AQ1107" s="92"/>
      <c r="AR1107" s="92"/>
      <c r="AS1107" s="92"/>
      <c r="AT1107" s="92"/>
      <c r="AU1107" s="92"/>
      <c r="AV1107" s="92"/>
      <c r="AW1107" s="92"/>
      <c r="AX1107" s="92"/>
      <c r="AY1107" s="92"/>
      <c r="AZ1107" s="92"/>
      <c r="BA1107" s="92"/>
      <c r="BB1107" s="92"/>
      <c r="BC1107" s="92"/>
      <c r="BD1107" s="92"/>
      <c r="BE1107" s="92"/>
      <c r="BF1107" s="92"/>
      <c r="BG1107" s="92"/>
      <c r="BH1107" s="92"/>
      <c r="BI1107" s="92"/>
      <c r="BJ1107" s="92"/>
      <c r="BK1107" s="92"/>
      <c r="BL1107" s="92"/>
      <c r="BM1107" s="92"/>
      <c r="BN1107" s="92"/>
      <c r="BO1107" s="92"/>
      <c r="BP1107" s="92"/>
      <c r="BQ1107" s="92"/>
      <c r="BR1107" s="92"/>
      <c r="BS1107" s="92"/>
      <c r="BT1107" s="92"/>
      <c r="BU1107" s="92"/>
      <c r="BV1107" s="92"/>
      <c r="BW1107" s="92"/>
      <c r="BX1107" s="92"/>
      <c r="BY1107" s="92"/>
      <c r="BZ1107" s="92"/>
      <c r="CA1107" s="92"/>
      <c r="CB1107" s="92"/>
    </row>
    <row r="1108" spans="1:80" s="78" customFormat="1" ht="12.75" customHeight="1" x14ac:dyDescent="0.3">
      <c r="A1108" s="72"/>
      <c r="B1108" s="15"/>
      <c r="F1108" s="93"/>
      <c r="J1108" s="111"/>
      <c r="L1108" s="100"/>
      <c r="N1108" s="220"/>
      <c r="O1108" s="100"/>
      <c r="P1108" s="100"/>
      <c r="Q1108" s="114"/>
      <c r="S1108" s="15"/>
      <c r="T1108" s="100"/>
      <c r="U1108" s="15"/>
      <c r="V1108" s="15"/>
      <c r="W1108" s="15"/>
      <c r="X1108" s="15"/>
      <c r="Y1108" s="15"/>
      <c r="Z1108" s="15"/>
      <c r="AA1108" s="15"/>
      <c r="AB1108" s="15"/>
      <c r="AC1108" s="15"/>
      <c r="AD1108" s="15"/>
      <c r="AE1108" s="15"/>
      <c r="AF1108" s="15"/>
      <c r="AG1108" s="92"/>
      <c r="AH1108" s="92"/>
      <c r="AI1108" s="92"/>
      <c r="AJ1108" s="92"/>
      <c r="AK1108" s="92"/>
      <c r="AL1108" s="92"/>
      <c r="AM1108" s="92"/>
      <c r="AN1108" s="92"/>
      <c r="AO1108" s="92"/>
      <c r="AP1108" s="92"/>
      <c r="AQ1108" s="92"/>
      <c r="AR1108" s="92"/>
      <c r="AS1108" s="92"/>
      <c r="AT1108" s="92"/>
      <c r="AU1108" s="92"/>
      <c r="AV1108" s="92"/>
      <c r="AW1108" s="92"/>
      <c r="AX1108" s="92"/>
      <c r="AY1108" s="92"/>
      <c r="AZ1108" s="92"/>
      <c r="BA1108" s="92"/>
      <c r="BB1108" s="92"/>
      <c r="BC1108" s="92"/>
      <c r="BD1108" s="92"/>
      <c r="BE1108" s="92"/>
      <c r="BF1108" s="92"/>
      <c r="BG1108" s="92"/>
      <c r="BH1108" s="92"/>
      <c r="BI1108" s="92"/>
      <c r="BJ1108" s="92"/>
      <c r="BK1108" s="92"/>
      <c r="BL1108" s="92"/>
      <c r="BM1108" s="92"/>
      <c r="BN1108" s="92"/>
      <c r="BO1108" s="92"/>
      <c r="BP1108" s="92"/>
      <c r="BQ1108" s="92"/>
      <c r="BR1108" s="92"/>
      <c r="BS1108" s="92"/>
      <c r="BT1108" s="92"/>
      <c r="BU1108" s="92"/>
      <c r="BV1108" s="92"/>
      <c r="BW1108" s="92"/>
      <c r="BX1108" s="92"/>
      <c r="BY1108" s="92"/>
      <c r="BZ1108" s="92"/>
      <c r="CA1108" s="92"/>
      <c r="CB1108" s="92"/>
    </row>
    <row r="1109" spans="1:80" s="78" customFormat="1" ht="12.75" customHeight="1" x14ac:dyDescent="0.3">
      <c r="A1109" s="72"/>
      <c r="B1109" s="15"/>
      <c r="F1109" s="93"/>
      <c r="J1109" s="111"/>
      <c r="L1109" s="100"/>
      <c r="N1109" s="220"/>
      <c r="O1109" s="100"/>
      <c r="P1109" s="100"/>
      <c r="Q1109" s="114"/>
      <c r="S1109" s="15"/>
      <c r="T1109" s="100"/>
      <c r="U1109" s="15"/>
      <c r="V1109" s="15"/>
      <c r="W1109" s="15"/>
      <c r="X1109" s="15"/>
      <c r="Y1109" s="15"/>
      <c r="Z1109" s="15"/>
      <c r="AA1109" s="15"/>
      <c r="AB1109" s="15"/>
      <c r="AC1109" s="15"/>
      <c r="AD1109" s="15"/>
      <c r="AE1109" s="15"/>
      <c r="AF1109" s="15"/>
      <c r="AG1109" s="92"/>
      <c r="AH1109" s="92"/>
      <c r="AI1109" s="92"/>
      <c r="AJ1109" s="92"/>
      <c r="AK1109" s="92"/>
      <c r="AL1109" s="92"/>
      <c r="AM1109" s="92"/>
      <c r="AN1109" s="92"/>
      <c r="AO1109" s="92"/>
      <c r="AP1109" s="92"/>
      <c r="AQ1109" s="92"/>
      <c r="AR1109" s="92"/>
      <c r="AS1109" s="92"/>
      <c r="AT1109" s="92"/>
      <c r="AU1109" s="92"/>
      <c r="AV1109" s="92"/>
      <c r="AW1109" s="92"/>
      <c r="AX1109" s="92"/>
      <c r="AY1109" s="92"/>
      <c r="AZ1109" s="92"/>
      <c r="BA1109" s="92"/>
      <c r="BB1109" s="92"/>
      <c r="BC1109" s="92"/>
      <c r="BD1109" s="92"/>
      <c r="BE1109" s="92"/>
      <c r="BF1109" s="92"/>
      <c r="BG1109" s="92"/>
      <c r="BH1109" s="92"/>
      <c r="BI1109" s="92"/>
      <c r="BJ1109" s="92"/>
      <c r="BK1109" s="92"/>
      <c r="BL1109" s="92"/>
      <c r="BM1109" s="92"/>
      <c r="BN1109" s="92"/>
      <c r="BO1109" s="92"/>
      <c r="BP1109" s="92"/>
      <c r="BQ1109" s="92"/>
      <c r="BR1109" s="92"/>
      <c r="BS1109" s="92"/>
      <c r="BT1109" s="92"/>
      <c r="BU1109" s="92"/>
      <c r="BV1109" s="92"/>
      <c r="BW1109" s="92"/>
      <c r="BX1109" s="92"/>
      <c r="BY1109" s="92"/>
      <c r="BZ1109" s="92"/>
      <c r="CA1109" s="92"/>
      <c r="CB1109" s="92"/>
    </row>
    <row r="1110" spans="1:80" s="78" customFormat="1" ht="12.75" customHeight="1" x14ac:dyDescent="0.3">
      <c r="A1110" s="72"/>
      <c r="B1110" s="15"/>
      <c r="F1110" s="93"/>
      <c r="J1110" s="111"/>
      <c r="L1110" s="100"/>
      <c r="N1110" s="220"/>
      <c r="O1110" s="100"/>
      <c r="P1110" s="100"/>
      <c r="Q1110" s="114"/>
      <c r="S1110" s="15"/>
      <c r="T1110" s="100"/>
      <c r="U1110" s="15"/>
      <c r="V1110" s="15"/>
      <c r="W1110" s="15"/>
      <c r="X1110" s="15"/>
      <c r="Y1110" s="15"/>
      <c r="Z1110" s="15"/>
      <c r="AA1110" s="15"/>
      <c r="AB1110" s="15"/>
      <c r="AC1110" s="15"/>
      <c r="AD1110" s="15"/>
      <c r="AE1110" s="15"/>
      <c r="AF1110" s="15"/>
      <c r="AG1110" s="92"/>
      <c r="AH1110" s="92"/>
      <c r="AI1110" s="92"/>
      <c r="AJ1110" s="92"/>
      <c r="AK1110" s="92"/>
      <c r="AL1110" s="92"/>
      <c r="AM1110" s="92"/>
      <c r="AN1110" s="92"/>
      <c r="AO1110" s="92"/>
      <c r="AP1110" s="92"/>
      <c r="AQ1110" s="92"/>
      <c r="AR1110" s="92"/>
      <c r="AS1110" s="92"/>
      <c r="AT1110" s="92"/>
      <c r="AU1110" s="92"/>
      <c r="AV1110" s="92"/>
      <c r="AW1110" s="92"/>
      <c r="AX1110" s="92"/>
      <c r="AY1110" s="92"/>
      <c r="AZ1110" s="92"/>
      <c r="BA1110" s="92"/>
      <c r="BB1110" s="92"/>
      <c r="BC1110" s="92"/>
      <c r="BD1110" s="92"/>
      <c r="BE1110" s="92"/>
      <c r="BF1110" s="92"/>
      <c r="BG1110" s="92"/>
      <c r="BH1110" s="92"/>
      <c r="BI1110" s="92"/>
      <c r="BJ1110" s="92"/>
      <c r="BK1110" s="92"/>
      <c r="BL1110" s="92"/>
      <c r="BM1110" s="92"/>
      <c r="BN1110" s="92"/>
      <c r="BO1110" s="92"/>
      <c r="BP1110" s="92"/>
      <c r="BQ1110" s="92"/>
      <c r="BR1110" s="92"/>
      <c r="BS1110" s="92"/>
      <c r="BT1110" s="92"/>
      <c r="BU1110" s="92"/>
      <c r="BV1110" s="92"/>
      <c r="BW1110" s="92"/>
      <c r="BX1110" s="92"/>
      <c r="BY1110" s="92"/>
      <c r="BZ1110" s="92"/>
      <c r="CA1110" s="92"/>
      <c r="CB1110" s="92"/>
    </row>
    <row r="1111" spans="1:80" s="78" customFormat="1" ht="12.75" customHeight="1" x14ac:dyDescent="0.3">
      <c r="A1111" s="72"/>
      <c r="B1111" s="15"/>
      <c r="F1111" s="93"/>
      <c r="J1111" s="111"/>
      <c r="L1111" s="100"/>
      <c r="N1111" s="220"/>
      <c r="O1111" s="100"/>
      <c r="P1111" s="100"/>
      <c r="Q1111" s="114"/>
      <c r="S1111" s="15"/>
      <c r="T1111" s="100"/>
      <c r="U1111" s="15"/>
      <c r="V1111" s="15"/>
      <c r="W1111" s="15"/>
      <c r="X1111" s="15"/>
      <c r="Y1111" s="15"/>
      <c r="Z1111" s="15"/>
      <c r="AA1111" s="15"/>
      <c r="AB1111" s="15"/>
      <c r="AC1111" s="15"/>
      <c r="AD1111" s="15"/>
      <c r="AE1111" s="15"/>
      <c r="AF1111" s="15"/>
      <c r="AG1111" s="92"/>
      <c r="AH1111" s="92"/>
      <c r="AI1111" s="92"/>
      <c r="AJ1111" s="92"/>
      <c r="AK1111" s="92"/>
      <c r="AL1111" s="92"/>
      <c r="AM1111" s="92"/>
      <c r="AN1111" s="92"/>
      <c r="AO1111" s="92"/>
      <c r="AP1111" s="92"/>
      <c r="AQ1111" s="92"/>
      <c r="AR1111" s="92"/>
      <c r="AS1111" s="92"/>
      <c r="AT1111" s="92"/>
      <c r="AU1111" s="92"/>
      <c r="AV1111" s="92"/>
      <c r="AW1111" s="92"/>
      <c r="AX1111" s="92"/>
      <c r="AY1111" s="92"/>
      <c r="AZ1111" s="92"/>
      <c r="BA1111" s="92"/>
      <c r="BB1111" s="92"/>
      <c r="BC1111" s="92"/>
      <c r="BD1111" s="92"/>
      <c r="BE1111" s="92"/>
      <c r="BF1111" s="92"/>
      <c r="BG1111" s="92"/>
      <c r="BH1111" s="92"/>
      <c r="BI1111" s="92"/>
      <c r="BJ1111" s="92"/>
      <c r="BK1111" s="92"/>
      <c r="BL1111" s="92"/>
      <c r="BM1111" s="92"/>
      <c r="BN1111" s="92"/>
      <c r="BO1111" s="92"/>
      <c r="BP1111" s="92"/>
      <c r="BQ1111" s="92"/>
      <c r="BR1111" s="92"/>
      <c r="BS1111" s="92"/>
      <c r="BT1111" s="92"/>
      <c r="BU1111" s="92"/>
      <c r="BV1111" s="92"/>
      <c r="BW1111" s="92"/>
      <c r="BX1111" s="92"/>
      <c r="BY1111" s="92"/>
      <c r="BZ1111" s="92"/>
      <c r="CA1111" s="92"/>
      <c r="CB1111" s="92"/>
    </row>
    <row r="1112" spans="1:80" s="78" customFormat="1" ht="12.75" customHeight="1" x14ac:dyDescent="0.3">
      <c r="A1112" s="72"/>
      <c r="B1112" s="15"/>
      <c r="F1112" s="93"/>
      <c r="J1112" s="111"/>
      <c r="L1112" s="100"/>
      <c r="N1112" s="220"/>
      <c r="O1112" s="100"/>
      <c r="P1112" s="100"/>
      <c r="Q1112" s="114"/>
      <c r="S1112" s="15"/>
      <c r="T1112" s="100"/>
      <c r="U1112" s="15"/>
      <c r="V1112" s="15"/>
      <c r="W1112" s="15"/>
      <c r="X1112" s="15"/>
      <c r="Y1112" s="15"/>
      <c r="Z1112" s="15"/>
      <c r="AA1112" s="15"/>
      <c r="AB1112" s="15"/>
      <c r="AC1112" s="15"/>
      <c r="AD1112" s="15"/>
      <c r="AE1112" s="15"/>
      <c r="AF1112" s="15"/>
      <c r="AG1112" s="92"/>
      <c r="AH1112" s="92"/>
      <c r="AI1112" s="92"/>
      <c r="AJ1112" s="92"/>
      <c r="AK1112" s="92"/>
      <c r="AL1112" s="92"/>
      <c r="AM1112" s="92"/>
      <c r="AN1112" s="92"/>
      <c r="AO1112" s="92"/>
      <c r="AP1112" s="92"/>
      <c r="AQ1112" s="92"/>
      <c r="AR1112" s="92"/>
      <c r="AS1112" s="92"/>
      <c r="AT1112" s="92"/>
      <c r="AU1112" s="92"/>
      <c r="AV1112" s="92"/>
      <c r="AW1112" s="92"/>
      <c r="AX1112" s="92"/>
      <c r="AY1112" s="92"/>
      <c r="AZ1112" s="92"/>
      <c r="BA1112" s="92"/>
      <c r="BB1112" s="92"/>
      <c r="BC1112" s="92"/>
      <c r="BD1112" s="92"/>
      <c r="BE1112" s="92"/>
      <c r="BF1112" s="92"/>
      <c r="BG1112" s="92"/>
      <c r="BH1112" s="92"/>
      <c r="BI1112" s="92"/>
      <c r="BJ1112" s="92"/>
      <c r="BK1112" s="92"/>
      <c r="BL1112" s="92"/>
      <c r="BM1112" s="92"/>
      <c r="BN1112" s="92"/>
      <c r="BO1112" s="92"/>
      <c r="BP1112" s="92"/>
      <c r="BQ1112" s="92"/>
      <c r="BR1112" s="92"/>
      <c r="BS1112" s="92"/>
      <c r="BT1112" s="92"/>
      <c r="BU1112" s="92"/>
      <c r="BV1112" s="92"/>
      <c r="BW1112" s="92"/>
      <c r="BX1112" s="92"/>
      <c r="BY1112" s="92"/>
      <c r="BZ1112" s="92"/>
      <c r="CA1112" s="92"/>
      <c r="CB1112" s="92"/>
    </row>
    <row r="1113" spans="1:80" s="78" customFormat="1" ht="12.75" customHeight="1" x14ac:dyDescent="0.3">
      <c r="A1113" s="72"/>
      <c r="B1113" s="15"/>
      <c r="F1113" s="93"/>
      <c r="J1113" s="111"/>
      <c r="L1113" s="100"/>
      <c r="N1113" s="220"/>
      <c r="O1113" s="100"/>
      <c r="P1113" s="100"/>
      <c r="Q1113" s="114"/>
      <c r="S1113" s="15"/>
      <c r="T1113" s="100"/>
      <c r="U1113" s="15"/>
      <c r="V1113" s="15"/>
      <c r="W1113" s="15"/>
      <c r="X1113" s="15"/>
      <c r="Y1113" s="15"/>
      <c r="Z1113" s="15"/>
      <c r="AA1113" s="15"/>
      <c r="AB1113" s="15"/>
      <c r="AC1113" s="15"/>
      <c r="AD1113" s="15"/>
      <c r="AE1113" s="15"/>
      <c r="AF1113" s="15"/>
      <c r="AG1113" s="92"/>
      <c r="AH1113" s="92"/>
      <c r="AI1113" s="92"/>
      <c r="AJ1113" s="92"/>
      <c r="AK1113" s="92"/>
      <c r="AL1113" s="92"/>
      <c r="AM1113" s="92"/>
      <c r="AN1113" s="92"/>
      <c r="AO1113" s="92"/>
      <c r="AP1113" s="92"/>
      <c r="AQ1113" s="92"/>
      <c r="AR1113" s="92"/>
      <c r="AS1113" s="92"/>
      <c r="AT1113" s="92"/>
      <c r="AU1113" s="92"/>
      <c r="AV1113" s="92"/>
      <c r="AW1113" s="92"/>
      <c r="AX1113" s="92"/>
      <c r="AY1113" s="92"/>
      <c r="AZ1113" s="92"/>
      <c r="BA1113" s="92"/>
      <c r="BB1113" s="92"/>
      <c r="BC1113" s="92"/>
      <c r="BD1113" s="92"/>
      <c r="BE1113" s="92"/>
      <c r="BF1113" s="92"/>
      <c r="BG1113" s="92"/>
      <c r="BH1113" s="92"/>
      <c r="BI1113" s="92"/>
      <c r="BJ1113" s="92"/>
      <c r="BK1113" s="92"/>
      <c r="BL1113" s="92"/>
      <c r="BM1113" s="92"/>
      <c r="BN1113" s="92"/>
      <c r="BO1113" s="92"/>
      <c r="BP1113" s="92"/>
      <c r="BQ1113" s="92"/>
      <c r="BR1113" s="92"/>
      <c r="BS1113" s="92"/>
      <c r="BT1113" s="92"/>
      <c r="BU1113" s="92"/>
      <c r="BV1113" s="92"/>
      <c r="BW1113" s="92"/>
      <c r="BX1113" s="92"/>
      <c r="BY1113" s="92"/>
      <c r="BZ1113" s="92"/>
      <c r="CA1113" s="92"/>
      <c r="CB1113" s="92"/>
    </row>
    <row r="1114" spans="1:80" s="78" customFormat="1" ht="12.75" customHeight="1" x14ac:dyDescent="0.3">
      <c r="A1114" s="72"/>
      <c r="B1114" s="15"/>
      <c r="F1114" s="93"/>
      <c r="J1114" s="111"/>
      <c r="L1114" s="100"/>
      <c r="N1114" s="220"/>
      <c r="O1114" s="100"/>
      <c r="P1114" s="100"/>
      <c r="Q1114" s="114"/>
      <c r="S1114" s="15"/>
      <c r="T1114" s="100"/>
      <c r="U1114" s="15"/>
      <c r="V1114" s="15"/>
      <c r="W1114" s="15"/>
      <c r="X1114" s="15"/>
      <c r="Y1114" s="15"/>
      <c r="Z1114" s="15"/>
      <c r="AA1114" s="15"/>
      <c r="AB1114" s="15"/>
      <c r="AC1114" s="15"/>
      <c r="AD1114" s="15"/>
      <c r="AE1114" s="15"/>
      <c r="AF1114" s="15"/>
      <c r="AG1114" s="92"/>
      <c r="AH1114" s="92"/>
      <c r="AI1114" s="92"/>
      <c r="AJ1114" s="92"/>
      <c r="AK1114" s="92"/>
      <c r="AL1114" s="92"/>
      <c r="AM1114" s="92"/>
      <c r="AN1114" s="92"/>
      <c r="AO1114" s="92"/>
      <c r="AP1114" s="92"/>
      <c r="AQ1114" s="92"/>
      <c r="AR1114" s="92"/>
      <c r="AS1114" s="92"/>
      <c r="AT1114" s="92"/>
      <c r="AU1114" s="92"/>
      <c r="AV1114" s="92"/>
      <c r="AW1114" s="92"/>
      <c r="AX1114" s="92"/>
      <c r="AY1114" s="92"/>
      <c r="AZ1114" s="92"/>
      <c r="BA1114" s="92"/>
      <c r="BB1114" s="92"/>
      <c r="BC1114" s="92"/>
      <c r="BD1114" s="92"/>
      <c r="BE1114" s="92"/>
      <c r="BF1114" s="92"/>
      <c r="BG1114" s="92"/>
      <c r="BH1114" s="92"/>
      <c r="BI1114" s="92"/>
      <c r="BJ1114" s="92"/>
      <c r="BK1114" s="92"/>
      <c r="BL1114" s="92"/>
      <c r="BM1114" s="92"/>
      <c r="BN1114" s="92"/>
      <c r="BO1114" s="92"/>
      <c r="BP1114" s="92"/>
      <c r="BQ1114" s="92"/>
      <c r="BR1114" s="92"/>
      <c r="BS1114" s="92"/>
      <c r="BT1114" s="92"/>
      <c r="BU1114" s="92"/>
      <c r="BV1114" s="92"/>
      <c r="BW1114" s="92"/>
      <c r="BX1114" s="92"/>
      <c r="BY1114" s="92"/>
      <c r="BZ1114" s="92"/>
      <c r="CA1114" s="92"/>
      <c r="CB1114" s="92"/>
    </row>
    <row r="1115" spans="1:80" s="78" customFormat="1" ht="12.75" customHeight="1" x14ac:dyDescent="0.3">
      <c r="A1115" s="72"/>
      <c r="B1115" s="15"/>
      <c r="F1115" s="93"/>
      <c r="J1115" s="111"/>
      <c r="L1115" s="100"/>
      <c r="N1115" s="220"/>
      <c r="O1115" s="100"/>
      <c r="P1115" s="100"/>
      <c r="Q1115" s="114"/>
      <c r="S1115" s="15"/>
      <c r="T1115" s="100"/>
      <c r="U1115" s="15"/>
      <c r="V1115" s="15"/>
      <c r="W1115" s="15"/>
      <c r="X1115" s="15"/>
      <c r="Y1115" s="15"/>
      <c r="Z1115" s="15"/>
      <c r="AA1115" s="15"/>
      <c r="AB1115" s="15"/>
      <c r="AC1115" s="15"/>
      <c r="AD1115" s="15"/>
      <c r="AE1115" s="15"/>
      <c r="AF1115" s="15"/>
      <c r="AG1115" s="92"/>
      <c r="AH1115" s="92"/>
      <c r="AI1115" s="92"/>
      <c r="AJ1115" s="92"/>
      <c r="AK1115" s="92"/>
      <c r="AL1115" s="92"/>
      <c r="AM1115" s="92"/>
      <c r="AN1115" s="92"/>
      <c r="AO1115" s="92"/>
      <c r="AP1115" s="92"/>
      <c r="AQ1115" s="92"/>
      <c r="AR1115" s="92"/>
      <c r="AS1115" s="92"/>
      <c r="AT1115" s="92"/>
      <c r="AU1115" s="92"/>
      <c r="AV1115" s="92"/>
      <c r="AW1115" s="92"/>
      <c r="AX1115" s="92"/>
      <c r="AY1115" s="92"/>
      <c r="AZ1115" s="92"/>
      <c r="BA1115" s="92"/>
      <c r="BB1115" s="92"/>
      <c r="BC1115" s="92"/>
      <c r="BD1115" s="92"/>
      <c r="BE1115" s="92"/>
      <c r="BF1115" s="92"/>
      <c r="BG1115" s="92"/>
      <c r="BH1115" s="92"/>
      <c r="BI1115" s="92"/>
      <c r="BJ1115" s="92"/>
      <c r="BK1115" s="92"/>
      <c r="BL1115" s="92"/>
      <c r="BM1115" s="92"/>
      <c r="BN1115" s="92"/>
      <c r="BO1115" s="92"/>
      <c r="BP1115" s="92"/>
      <c r="BQ1115" s="92"/>
      <c r="BR1115" s="92"/>
      <c r="BS1115" s="92"/>
      <c r="BT1115" s="92"/>
      <c r="BU1115" s="92"/>
      <c r="BV1115" s="92"/>
      <c r="BW1115" s="92"/>
      <c r="BX1115" s="92"/>
      <c r="BY1115" s="92"/>
      <c r="BZ1115" s="92"/>
      <c r="CA1115" s="92"/>
      <c r="CB1115" s="92"/>
    </row>
    <row r="1116" spans="1:80" s="78" customFormat="1" ht="12.75" customHeight="1" x14ac:dyDescent="0.3">
      <c r="A1116" s="72"/>
      <c r="B1116" s="15"/>
      <c r="F1116" s="93"/>
      <c r="J1116" s="111"/>
      <c r="L1116" s="100"/>
      <c r="N1116" s="220"/>
      <c r="O1116" s="100"/>
      <c r="P1116" s="100"/>
      <c r="Q1116" s="114"/>
      <c r="S1116" s="15"/>
      <c r="T1116" s="100"/>
      <c r="U1116" s="15"/>
      <c r="V1116" s="15"/>
      <c r="W1116" s="15"/>
      <c r="X1116" s="15"/>
      <c r="Y1116" s="15"/>
      <c r="Z1116" s="15"/>
      <c r="AA1116" s="15"/>
      <c r="AB1116" s="15"/>
      <c r="AC1116" s="15"/>
      <c r="AD1116" s="15"/>
      <c r="AE1116" s="15"/>
      <c r="AF1116" s="15"/>
      <c r="AG1116" s="92"/>
      <c r="AH1116" s="92"/>
      <c r="AI1116" s="92"/>
      <c r="AJ1116" s="92"/>
      <c r="AK1116" s="92"/>
      <c r="AL1116" s="92"/>
      <c r="AM1116" s="92"/>
      <c r="AN1116" s="92"/>
      <c r="AO1116" s="92"/>
      <c r="AP1116" s="92"/>
      <c r="AQ1116" s="92"/>
      <c r="AR1116" s="92"/>
      <c r="AS1116" s="92"/>
      <c r="AT1116" s="92"/>
      <c r="AU1116" s="92"/>
      <c r="AV1116" s="92"/>
      <c r="AW1116" s="92"/>
      <c r="AX1116" s="92"/>
      <c r="AY1116" s="92"/>
      <c r="AZ1116" s="92"/>
      <c r="BA1116" s="92"/>
      <c r="BB1116" s="92"/>
      <c r="BC1116" s="92"/>
      <c r="BD1116" s="92"/>
      <c r="BE1116" s="92"/>
      <c r="BF1116" s="92"/>
      <c r="BG1116" s="92"/>
      <c r="BH1116" s="92"/>
      <c r="BI1116" s="92"/>
      <c r="BJ1116" s="92"/>
      <c r="BK1116" s="92"/>
      <c r="BL1116" s="92"/>
      <c r="BM1116" s="92"/>
      <c r="BN1116" s="92"/>
      <c r="BO1116" s="92"/>
      <c r="BP1116" s="92"/>
      <c r="BQ1116" s="92"/>
      <c r="BR1116" s="92"/>
      <c r="BS1116" s="92"/>
      <c r="BT1116" s="92"/>
      <c r="BU1116" s="92"/>
      <c r="BV1116" s="92"/>
      <c r="BW1116" s="92"/>
      <c r="BX1116" s="92"/>
      <c r="BY1116" s="92"/>
      <c r="BZ1116" s="92"/>
      <c r="CA1116" s="92"/>
      <c r="CB1116" s="92"/>
    </row>
    <row r="1117" spans="1:80" s="78" customFormat="1" ht="12.75" customHeight="1" x14ac:dyDescent="0.3">
      <c r="A1117" s="72"/>
      <c r="B1117" s="15"/>
      <c r="F1117" s="93"/>
      <c r="J1117" s="111"/>
      <c r="L1117" s="100"/>
      <c r="N1117" s="220"/>
      <c r="O1117" s="100"/>
      <c r="P1117" s="100"/>
      <c r="Q1117" s="114"/>
      <c r="S1117" s="15"/>
      <c r="T1117" s="100"/>
      <c r="U1117" s="15"/>
      <c r="V1117" s="15"/>
      <c r="W1117" s="15"/>
      <c r="X1117" s="15"/>
      <c r="Y1117" s="15"/>
      <c r="Z1117" s="15"/>
      <c r="AA1117" s="15"/>
      <c r="AB1117" s="15"/>
      <c r="AC1117" s="15"/>
      <c r="AD1117" s="15"/>
      <c r="AE1117" s="15"/>
      <c r="AF1117" s="15"/>
      <c r="AG1117" s="92"/>
      <c r="AH1117" s="92"/>
      <c r="AI1117" s="92"/>
      <c r="AJ1117" s="92"/>
      <c r="AK1117" s="92"/>
      <c r="AL1117" s="92"/>
      <c r="AM1117" s="92"/>
      <c r="AN1117" s="92"/>
      <c r="AO1117" s="92"/>
      <c r="AP1117" s="92"/>
      <c r="AQ1117" s="92"/>
      <c r="AR1117" s="92"/>
      <c r="AS1117" s="92"/>
      <c r="AT1117" s="92"/>
      <c r="AU1117" s="92"/>
      <c r="AV1117" s="92"/>
      <c r="AW1117" s="92"/>
      <c r="AX1117" s="92"/>
      <c r="AY1117" s="92"/>
      <c r="AZ1117" s="92"/>
      <c r="BA1117" s="92"/>
      <c r="BB1117" s="92"/>
      <c r="BC1117" s="92"/>
      <c r="BD1117" s="92"/>
      <c r="BE1117" s="92"/>
      <c r="BF1117" s="92"/>
      <c r="BG1117" s="92"/>
      <c r="BH1117" s="92"/>
      <c r="BI1117" s="92"/>
      <c r="BJ1117" s="92"/>
      <c r="BK1117" s="92"/>
      <c r="BL1117" s="92"/>
      <c r="BM1117" s="92"/>
      <c r="BN1117" s="92"/>
      <c r="BO1117" s="92"/>
      <c r="BP1117" s="92"/>
      <c r="BQ1117" s="92"/>
      <c r="BR1117" s="92"/>
      <c r="BS1117" s="92"/>
      <c r="BT1117" s="92"/>
      <c r="BU1117" s="92"/>
      <c r="BV1117" s="92"/>
      <c r="BW1117" s="92"/>
      <c r="BX1117" s="92"/>
      <c r="BY1117" s="92"/>
      <c r="BZ1117" s="92"/>
      <c r="CA1117" s="92"/>
      <c r="CB1117" s="92"/>
    </row>
    <row r="1118" spans="1:80" s="78" customFormat="1" ht="12.75" customHeight="1" x14ac:dyDescent="0.3">
      <c r="A1118" s="72"/>
      <c r="B1118" s="15"/>
      <c r="F1118" s="93"/>
      <c r="J1118" s="111"/>
      <c r="L1118" s="100"/>
      <c r="N1118" s="220"/>
      <c r="O1118" s="100"/>
      <c r="P1118" s="100"/>
      <c r="Q1118" s="114"/>
      <c r="S1118" s="15"/>
      <c r="T1118" s="100"/>
      <c r="U1118" s="15"/>
      <c r="V1118" s="15"/>
      <c r="W1118" s="15"/>
      <c r="X1118" s="15"/>
      <c r="Y1118" s="15"/>
      <c r="Z1118" s="15"/>
      <c r="AA1118" s="15"/>
      <c r="AB1118" s="15"/>
      <c r="AC1118" s="15"/>
      <c r="AD1118" s="15"/>
      <c r="AE1118" s="15"/>
      <c r="AF1118" s="15"/>
      <c r="AG1118" s="92"/>
      <c r="AH1118" s="92"/>
      <c r="AI1118" s="92"/>
      <c r="AJ1118" s="92"/>
      <c r="AK1118" s="92"/>
      <c r="AL1118" s="92"/>
      <c r="AM1118" s="92"/>
      <c r="AN1118" s="92"/>
      <c r="AO1118" s="92"/>
      <c r="AP1118" s="92"/>
      <c r="AQ1118" s="92"/>
      <c r="AR1118" s="92"/>
      <c r="AS1118" s="92"/>
      <c r="AT1118" s="92"/>
      <c r="AU1118" s="92"/>
      <c r="AV1118" s="92"/>
      <c r="AW1118" s="92"/>
      <c r="AX1118" s="92"/>
      <c r="AY1118" s="92"/>
      <c r="AZ1118" s="92"/>
      <c r="BA1118" s="92"/>
      <c r="BB1118" s="92"/>
      <c r="BC1118" s="92"/>
      <c r="BD1118" s="92"/>
      <c r="BE1118" s="92"/>
      <c r="BF1118" s="92"/>
      <c r="BG1118" s="92"/>
      <c r="BH1118" s="92"/>
      <c r="BI1118" s="92"/>
      <c r="BJ1118" s="92"/>
      <c r="BK1118" s="92"/>
      <c r="BL1118" s="92"/>
      <c r="BM1118" s="92"/>
      <c r="BN1118" s="92"/>
      <c r="BO1118" s="92"/>
      <c r="BP1118" s="92"/>
      <c r="BQ1118" s="92"/>
      <c r="BR1118" s="92"/>
      <c r="BS1118" s="92"/>
      <c r="BT1118" s="92"/>
      <c r="BU1118" s="92"/>
      <c r="BV1118" s="92"/>
      <c r="BW1118" s="92"/>
      <c r="BX1118" s="92"/>
      <c r="BY1118" s="92"/>
      <c r="BZ1118" s="92"/>
      <c r="CA1118" s="92"/>
      <c r="CB1118" s="92"/>
    </row>
    <row r="1119" spans="1:80" s="78" customFormat="1" ht="12.75" customHeight="1" x14ac:dyDescent="0.3">
      <c r="A1119" s="72"/>
      <c r="B1119" s="15"/>
      <c r="F1119" s="93"/>
      <c r="J1119" s="111"/>
      <c r="L1119" s="100"/>
      <c r="N1119" s="220"/>
      <c r="O1119" s="100"/>
      <c r="P1119" s="100"/>
      <c r="Q1119" s="114"/>
      <c r="S1119" s="15"/>
      <c r="T1119" s="100"/>
      <c r="U1119" s="15"/>
      <c r="V1119" s="15"/>
      <c r="W1119" s="15"/>
      <c r="X1119" s="15"/>
      <c r="Y1119" s="15"/>
      <c r="Z1119" s="15"/>
      <c r="AA1119" s="15"/>
      <c r="AB1119" s="15"/>
      <c r="AC1119" s="15"/>
      <c r="AD1119" s="15"/>
      <c r="AE1119" s="15"/>
      <c r="AF1119" s="15"/>
      <c r="AG1119" s="92"/>
      <c r="AH1119" s="92"/>
      <c r="AI1119" s="92"/>
      <c r="AJ1119" s="92"/>
      <c r="AK1119" s="92"/>
      <c r="AL1119" s="92"/>
      <c r="AM1119" s="92"/>
      <c r="AN1119" s="92"/>
      <c r="AO1119" s="92"/>
      <c r="AP1119" s="92"/>
      <c r="AQ1119" s="92"/>
      <c r="AR1119" s="92"/>
      <c r="AS1119" s="92"/>
      <c r="AT1119" s="92"/>
      <c r="AU1119" s="92"/>
      <c r="AV1119" s="92"/>
      <c r="AW1119" s="92"/>
      <c r="AX1119" s="92"/>
      <c r="AY1119" s="92"/>
      <c r="AZ1119" s="92"/>
      <c r="BA1119" s="92"/>
      <c r="BB1119" s="92"/>
      <c r="BC1119" s="92"/>
      <c r="BD1119" s="92"/>
      <c r="BE1119" s="92"/>
      <c r="BF1119" s="92"/>
      <c r="BG1119" s="92"/>
      <c r="BH1119" s="92"/>
      <c r="BI1119" s="92"/>
      <c r="BJ1119" s="92"/>
      <c r="BK1119" s="92"/>
      <c r="BL1119" s="92"/>
      <c r="BM1119" s="92"/>
      <c r="BN1119" s="92"/>
      <c r="BO1119" s="92"/>
      <c r="BP1119" s="92"/>
      <c r="BQ1119" s="92"/>
      <c r="BR1119" s="92"/>
      <c r="BS1119" s="92"/>
      <c r="BT1119" s="92"/>
      <c r="BU1119" s="92"/>
      <c r="BV1119" s="92"/>
      <c r="BW1119" s="92"/>
      <c r="BX1119" s="92"/>
      <c r="BY1119" s="92"/>
      <c r="BZ1119" s="92"/>
      <c r="CA1119" s="92"/>
      <c r="CB1119" s="92"/>
    </row>
    <row r="1120" spans="1:80" s="78" customFormat="1" ht="12.75" customHeight="1" x14ac:dyDescent="0.3">
      <c r="A1120" s="72"/>
      <c r="B1120" s="15"/>
      <c r="F1120" s="93"/>
      <c r="J1120" s="111"/>
      <c r="L1120" s="100"/>
      <c r="N1120" s="220"/>
      <c r="O1120" s="100"/>
      <c r="P1120" s="100"/>
      <c r="Q1120" s="114"/>
      <c r="S1120" s="15"/>
      <c r="T1120" s="100"/>
      <c r="U1120" s="15"/>
      <c r="V1120" s="15"/>
      <c r="W1120" s="15"/>
      <c r="X1120" s="15"/>
      <c r="Y1120" s="15"/>
      <c r="Z1120" s="15"/>
      <c r="AA1120" s="15"/>
      <c r="AB1120" s="15"/>
      <c r="AC1120" s="15"/>
      <c r="AD1120" s="15"/>
      <c r="AE1120" s="15"/>
      <c r="AF1120" s="15"/>
      <c r="AG1120" s="92"/>
      <c r="AH1120" s="92"/>
      <c r="AI1120" s="92"/>
      <c r="AJ1120" s="92"/>
      <c r="AK1120" s="92"/>
      <c r="AL1120" s="92"/>
      <c r="AM1120" s="92"/>
      <c r="AN1120" s="92"/>
      <c r="AO1120" s="92"/>
      <c r="AP1120" s="92"/>
      <c r="AQ1120" s="92"/>
      <c r="AR1120" s="92"/>
      <c r="AS1120" s="92"/>
      <c r="AT1120" s="92"/>
      <c r="AU1120" s="92"/>
      <c r="AV1120" s="92"/>
      <c r="AW1120" s="92"/>
      <c r="AX1120" s="92"/>
      <c r="AY1120" s="92"/>
      <c r="AZ1120" s="92"/>
      <c r="BA1120" s="92"/>
      <c r="BB1120" s="92"/>
      <c r="BC1120" s="92"/>
      <c r="BD1120" s="92"/>
      <c r="BE1120" s="92"/>
      <c r="BF1120" s="92"/>
      <c r="BG1120" s="92"/>
      <c r="BH1120" s="92"/>
      <c r="BI1120" s="92"/>
      <c r="BJ1120" s="92"/>
      <c r="BK1120" s="92"/>
      <c r="BL1120" s="92"/>
      <c r="BM1120" s="92"/>
      <c r="BN1120" s="92"/>
      <c r="BO1120" s="92"/>
      <c r="BP1120" s="92"/>
      <c r="BQ1120" s="92"/>
      <c r="BR1120" s="92"/>
      <c r="BS1120" s="92"/>
      <c r="BT1120" s="92"/>
      <c r="BU1120" s="92"/>
      <c r="BV1120" s="92"/>
      <c r="BW1120" s="92"/>
      <c r="BX1120" s="92"/>
      <c r="BY1120" s="92"/>
      <c r="BZ1120" s="92"/>
      <c r="CA1120" s="92"/>
      <c r="CB1120" s="92"/>
    </row>
    <row r="1121" spans="1:80" s="78" customFormat="1" ht="12.75" customHeight="1" x14ac:dyDescent="0.3">
      <c r="A1121" s="72"/>
      <c r="B1121" s="15"/>
      <c r="F1121" s="93"/>
      <c r="J1121" s="111"/>
      <c r="L1121" s="100"/>
      <c r="N1121" s="220"/>
      <c r="O1121" s="100"/>
      <c r="P1121" s="100"/>
      <c r="Q1121" s="114"/>
      <c r="S1121" s="15"/>
      <c r="T1121" s="100"/>
      <c r="U1121" s="15"/>
      <c r="V1121" s="15"/>
      <c r="W1121" s="15"/>
      <c r="X1121" s="15"/>
      <c r="Y1121" s="15"/>
      <c r="Z1121" s="15"/>
      <c r="AA1121" s="15"/>
      <c r="AB1121" s="15"/>
      <c r="AC1121" s="15"/>
      <c r="AD1121" s="15"/>
      <c r="AE1121" s="15"/>
      <c r="AF1121" s="15"/>
      <c r="AG1121" s="92"/>
      <c r="AH1121" s="92"/>
      <c r="AI1121" s="92"/>
      <c r="AJ1121" s="92"/>
      <c r="AK1121" s="92"/>
      <c r="AL1121" s="92"/>
      <c r="AM1121" s="92"/>
      <c r="AN1121" s="92"/>
      <c r="AO1121" s="92"/>
      <c r="AP1121" s="92"/>
      <c r="AQ1121" s="92"/>
      <c r="AR1121" s="92"/>
      <c r="AS1121" s="92"/>
      <c r="AT1121" s="92"/>
      <c r="AU1121" s="92"/>
      <c r="AV1121" s="92"/>
      <c r="AW1121" s="92"/>
      <c r="AX1121" s="92"/>
      <c r="AY1121" s="92"/>
      <c r="AZ1121" s="92"/>
      <c r="BA1121" s="92"/>
      <c r="BB1121" s="92"/>
      <c r="BC1121" s="92"/>
      <c r="BD1121" s="92"/>
      <c r="BE1121" s="92"/>
      <c r="BF1121" s="92"/>
      <c r="BG1121" s="92"/>
      <c r="BH1121" s="92"/>
      <c r="BI1121" s="92"/>
      <c r="BJ1121" s="92"/>
      <c r="BK1121" s="92"/>
      <c r="BL1121" s="92"/>
      <c r="BM1121" s="92"/>
      <c r="BN1121" s="92"/>
      <c r="BO1121" s="92"/>
      <c r="BP1121" s="92"/>
      <c r="BQ1121" s="92"/>
      <c r="BR1121" s="92"/>
      <c r="BS1121" s="92"/>
      <c r="BT1121" s="92"/>
      <c r="BU1121" s="92"/>
      <c r="BV1121" s="92"/>
      <c r="BW1121" s="92"/>
      <c r="BX1121" s="92"/>
      <c r="BY1121" s="92"/>
      <c r="BZ1121" s="92"/>
      <c r="CA1121" s="92"/>
      <c r="CB1121" s="92"/>
    </row>
    <row r="1122" spans="1:80" s="78" customFormat="1" ht="12.75" customHeight="1" x14ac:dyDescent="0.3">
      <c r="A1122" s="72"/>
      <c r="B1122" s="15"/>
      <c r="F1122" s="93"/>
      <c r="J1122" s="111"/>
      <c r="L1122" s="100"/>
      <c r="N1122" s="220"/>
      <c r="O1122" s="100"/>
      <c r="P1122" s="100"/>
      <c r="Q1122" s="114"/>
      <c r="S1122" s="15"/>
      <c r="T1122" s="100"/>
      <c r="U1122" s="15"/>
      <c r="V1122" s="15"/>
      <c r="W1122" s="15"/>
      <c r="X1122" s="15"/>
      <c r="Y1122" s="15"/>
      <c r="Z1122" s="15"/>
      <c r="AA1122" s="15"/>
      <c r="AB1122" s="15"/>
      <c r="AC1122" s="15"/>
      <c r="AD1122" s="15"/>
      <c r="AE1122" s="15"/>
      <c r="AF1122" s="15"/>
      <c r="AG1122" s="92"/>
      <c r="AH1122" s="92"/>
      <c r="AI1122" s="92"/>
      <c r="AJ1122" s="92"/>
      <c r="AK1122" s="92"/>
      <c r="AL1122" s="92"/>
      <c r="AM1122" s="92"/>
      <c r="AN1122" s="92"/>
      <c r="AO1122" s="92"/>
      <c r="AP1122" s="92"/>
      <c r="AQ1122" s="92"/>
      <c r="AR1122" s="92"/>
      <c r="AS1122" s="92"/>
      <c r="AT1122" s="92"/>
      <c r="AU1122" s="92"/>
      <c r="AV1122" s="92"/>
      <c r="AW1122" s="92"/>
      <c r="AX1122" s="92"/>
      <c r="AY1122" s="92"/>
      <c r="AZ1122" s="92"/>
      <c r="BA1122" s="92"/>
      <c r="BB1122" s="92"/>
      <c r="BC1122" s="92"/>
      <c r="BD1122" s="92"/>
      <c r="BE1122" s="92"/>
      <c r="BF1122" s="92"/>
      <c r="BG1122" s="92"/>
      <c r="BH1122" s="92"/>
      <c r="BI1122" s="92"/>
      <c r="BJ1122" s="92"/>
      <c r="BK1122" s="92"/>
      <c r="BL1122" s="92"/>
      <c r="BM1122" s="92"/>
      <c r="BN1122" s="92"/>
      <c r="BO1122" s="92"/>
      <c r="BP1122" s="92"/>
      <c r="BQ1122" s="92"/>
      <c r="BR1122" s="92"/>
      <c r="BS1122" s="92"/>
      <c r="BT1122" s="92"/>
      <c r="BU1122" s="92"/>
      <c r="BV1122" s="92"/>
      <c r="BW1122" s="92"/>
      <c r="BX1122" s="92"/>
      <c r="BY1122" s="92"/>
      <c r="BZ1122" s="92"/>
      <c r="CA1122" s="92"/>
      <c r="CB1122" s="92"/>
    </row>
    <row r="1123" spans="1:80" s="78" customFormat="1" ht="12.75" customHeight="1" x14ac:dyDescent="0.3">
      <c r="A1123" s="72"/>
      <c r="B1123" s="15"/>
      <c r="F1123" s="93"/>
      <c r="J1123" s="111"/>
      <c r="L1123" s="100"/>
      <c r="N1123" s="220"/>
      <c r="O1123" s="100"/>
      <c r="P1123" s="100"/>
      <c r="Q1123" s="114"/>
      <c r="S1123" s="15"/>
      <c r="T1123" s="100"/>
      <c r="U1123" s="15"/>
      <c r="V1123" s="15"/>
      <c r="W1123" s="15"/>
      <c r="X1123" s="15"/>
      <c r="Y1123" s="15"/>
      <c r="Z1123" s="15"/>
      <c r="AA1123" s="15"/>
      <c r="AB1123" s="15"/>
      <c r="AC1123" s="15"/>
      <c r="AD1123" s="15"/>
      <c r="AE1123" s="15"/>
      <c r="AF1123" s="15"/>
      <c r="AG1123" s="92"/>
      <c r="AH1123" s="92"/>
      <c r="AI1123" s="92"/>
      <c r="AJ1123" s="92"/>
      <c r="AK1123" s="92"/>
      <c r="AL1123" s="92"/>
      <c r="AM1123" s="92"/>
      <c r="AN1123" s="92"/>
      <c r="AO1123" s="92"/>
      <c r="AP1123" s="92"/>
      <c r="AQ1123" s="92"/>
      <c r="AR1123" s="92"/>
      <c r="AS1123" s="92"/>
      <c r="AT1123" s="92"/>
      <c r="AU1123" s="92"/>
      <c r="AV1123" s="92"/>
      <c r="AW1123" s="92"/>
      <c r="AX1123" s="92"/>
      <c r="AY1123" s="92"/>
      <c r="AZ1123" s="92"/>
      <c r="BA1123" s="92"/>
      <c r="BB1123" s="92"/>
      <c r="BC1123" s="92"/>
      <c r="BD1123" s="92"/>
      <c r="BE1123" s="92"/>
      <c r="BF1123" s="92"/>
      <c r="BG1123" s="92"/>
      <c r="BH1123" s="92"/>
      <c r="BI1123" s="92"/>
      <c r="BJ1123" s="92"/>
      <c r="BK1123" s="92"/>
      <c r="BL1123" s="92"/>
      <c r="BM1123" s="92"/>
      <c r="BN1123" s="92"/>
      <c r="BO1123" s="92"/>
      <c r="BP1123" s="92"/>
      <c r="BQ1123" s="92"/>
      <c r="BR1123" s="92"/>
      <c r="BS1123" s="92"/>
      <c r="BT1123" s="92"/>
      <c r="BU1123" s="92"/>
      <c r="BV1123" s="92"/>
      <c r="BW1123" s="92"/>
      <c r="BX1123" s="92"/>
      <c r="BY1123" s="92"/>
      <c r="BZ1123" s="92"/>
      <c r="CA1123" s="92"/>
      <c r="CB1123" s="92"/>
    </row>
    <row r="1124" spans="1:80" s="78" customFormat="1" ht="12.75" customHeight="1" x14ac:dyDescent="0.3">
      <c r="A1124" s="72"/>
      <c r="B1124" s="15"/>
      <c r="F1124" s="93"/>
      <c r="J1124" s="111"/>
      <c r="L1124" s="100"/>
      <c r="N1124" s="220"/>
      <c r="O1124" s="100"/>
      <c r="P1124" s="100"/>
      <c r="Q1124" s="114"/>
      <c r="S1124" s="15"/>
      <c r="T1124" s="100"/>
      <c r="U1124" s="15"/>
      <c r="V1124" s="15"/>
      <c r="W1124" s="15"/>
      <c r="X1124" s="15"/>
      <c r="Y1124" s="15"/>
      <c r="Z1124" s="15"/>
      <c r="AA1124" s="15"/>
      <c r="AB1124" s="15"/>
      <c r="AC1124" s="15"/>
      <c r="AD1124" s="15"/>
      <c r="AE1124" s="15"/>
      <c r="AF1124" s="15"/>
      <c r="AG1124" s="92"/>
      <c r="AH1124" s="92"/>
      <c r="AI1124" s="92"/>
      <c r="AJ1124" s="92"/>
      <c r="AK1124" s="92"/>
      <c r="AL1124" s="92"/>
      <c r="AM1124" s="92"/>
      <c r="AN1124" s="92"/>
      <c r="AO1124" s="92"/>
      <c r="AP1124" s="92"/>
      <c r="AQ1124" s="92"/>
      <c r="AR1124" s="92"/>
      <c r="AS1124" s="92"/>
      <c r="AT1124" s="92"/>
      <c r="AU1124" s="92"/>
      <c r="AV1124" s="92"/>
      <c r="AW1124" s="92"/>
      <c r="AX1124" s="92"/>
      <c r="AY1124" s="92"/>
      <c r="AZ1124" s="92"/>
      <c r="BA1124" s="92"/>
      <c r="BB1124" s="92"/>
      <c r="BC1124" s="92"/>
      <c r="BD1124" s="92"/>
      <c r="BE1124" s="92"/>
      <c r="BF1124" s="92"/>
      <c r="BG1124" s="92"/>
      <c r="BH1124" s="92"/>
      <c r="BI1124" s="92"/>
      <c r="BJ1124" s="92"/>
      <c r="BK1124" s="92"/>
      <c r="BL1124" s="92"/>
      <c r="BM1124" s="92"/>
      <c r="BN1124" s="92"/>
      <c r="BO1124" s="92"/>
      <c r="BP1124" s="92"/>
      <c r="BQ1124" s="92"/>
      <c r="BR1124" s="92"/>
      <c r="BS1124" s="92"/>
      <c r="BT1124" s="92"/>
      <c r="BU1124" s="92"/>
      <c r="BV1124" s="92"/>
      <c r="BW1124" s="92"/>
      <c r="BX1124" s="92"/>
      <c r="BY1124" s="92"/>
      <c r="BZ1124" s="92"/>
      <c r="CA1124" s="92"/>
      <c r="CB1124" s="92"/>
    </row>
    <row r="1125" spans="1:80" s="78" customFormat="1" ht="12.75" customHeight="1" x14ac:dyDescent="0.3">
      <c r="A1125" s="72"/>
      <c r="B1125" s="15"/>
      <c r="F1125" s="93"/>
      <c r="J1125" s="111"/>
      <c r="L1125" s="100"/>
      <c r="N1125" s="220"/>
      <c r="O1125" s="100"/>
      <c r="P1125" s="100"/>
      <c r="Q1125" s="114"/>
      <c r="S1125" s="15"/>
      <c r="T1125" s="100"/>
      <c r="U1125" s="15"/>
      <c r="V1125" s="15"/>
      <c r="W1125" s="15"/>
      <c r="X1125" s="15"/>
      <c r="Y1125" s="15"/>
      <c r="Z1125" s="15"/>
      <c r="AA1125" s="15"/>
      <c r="AB1125" s="15"/>
      <c r="AC1125" s="15"/>
      <c r="AD1125" s="15"/>
      <c r="AE1125" s="15"/>
      <c r="AF1125" s="15"/>
      <c r="AG1125" s="92"/>
      <c r="AH1125" s="92"/>
      <c r="AI1125" s="92"/>
      <c r="AJ1125" s="92"/>
      <c r="AK1125" s="92"/>
      <c r="AL1125" s="92"/>
      <c r="AM1125" s="92"/>
      <c r="AN1125" s="92"/>
      <c r="AO1125" s="92"/>
      <c r="AP1125" s="92"/>
      <c r="AQ1125" s="92"/>
      <c r="AR1125" s="92"/>
      <c r="AS1125" s="92"/>
      <c r="AT1125" s="92"/>
      <c r="AU1125" s="92"/>
      <c r="AV1125" s="92"/>
      <c r="AW1125" s="92"/>
      <c r="AX1125" s="92"/>
      <c r="AY1125" s="92"/>
      <c r="AZ1125" s="92"/>
      <c r="BA1125" s="92"/>
      <c r="BB1125" s="92"/>
      <c r="BC1125" s="92"/>
      <c r="BD1125" s="92"/>
      <c r="BE1125" s="92"/>
      <c r="BF1125" s="92"/>
      <c r="BG1125" s="92"/>
      <c r="BH1125" s="92"/>
      <c r="BI1125" s="92"/>
      <c r="BJ1125" s="92"/>
      <c r="BK1125" s="92"/>
      <c r="BL1125" s="92"/>
      <c r="BM1125" s="92"/>
      <c r="BN1125" s="92"/>
      <c r="BO1125" s="92"/>
      <c r="BP1125" s="92"/>
      <c r="BQ1125" s="92"/>
      <c r="BR1125" s="92"/>
      <c r="BS1125" s="92"/>
      <c r="BT1125" s="92"/>
      <c r="BU1125" s="92"/>
      <c r="BV1125" s="92"/>
      <c r="BW1125" s="92"/>
      <c r="BX1125" s="92"/>
      <c r="BY1125" s="92"/>
      <c r="BZ1125" s="92"/>
      <c r="CA1125" s="92"/>
      <c r="CB1125" s="92"/>
    </row>
    <row r="1126" spans="1:80" s="78" customFormat="1" ht="12.75" customHeight="1" x14ac:dyDescent="0.3">
      <c r="A1126" s="72"/>
      <c r="B1126" s="15"/>
      <c r="F1126" s="93"/>
      <c r="J1126" s="111"/>
      <c r="L1126" s="100"/>
      <c r="N1126" s="220"/>
      <c r="O1126" s="100"/>
      <c r="P1126" s="100"/>
      <c r="Q1126" s="114"/>
      <c r="S1126" s="15"/>
      <c r="T1126" s="100"/>
      <c r="U1126" s="15"/>
      <c r="V1126" s="15"/>
      <c r="W1126" s="15"/>
      <c r="X1126" s="15"/>
      <c r="Y1126" s="15"/>
      <c r="Z1126" s="15"/>
      <c r="AA1126" s="15"/>
      <c r="AB1126" s="15"/>
      <c r="AC1126" s="15"/>
      <c r="AD1126" s="15"/>
      <c r="AE1126" s="15"/>
      <c r="AF1126" s="15"/>
      <c r="AG1126" s="92"/>
      <c r="AH1126" s="92"/>
      <c r="AI1126" s="92"/>
      <c r="AJ1126" s="92"/>
      <c r="AK1126" s="92"/>
      <c r="AL1126" s="92"/>
      <c r="AM1126" s="92"/>
      <c r="AN1126" s="92"/>
      <c r="AO1126" s="92"/>
      <c r="AP1126" s="92"/>
      <c r="AQ1126" s="92"/>
      <c r="AR1126" s="92"/>
      <c r="AS1126" s="92"/>
      <c r="AT1126" s="92"/>
      <c r="AU1126" s="92"/>
      <c r="AV1126" s="92"/>
      <c r="AW1126" s="92"/>
      <c r="AX1126" s="92"/>
      <c r="AY1126" s="92"/>
      <c r="AZ1126" s="92"/>
      <c r="BA1126" s="92"/>
      <c r="BB1126" s="92"/>
      <c r="BC1126" s="92"/>
      <c r="BD1126" s="92"/>
      <c r="BE1126" s="92"/>
      <c r="BF1126" s="92"/>
      <c r="BG1126" s="92"/>
      <c r="BH1126" s="92"/>
      <c r="BI1126" s="92"/>
      <c r="BJ1126" s="92"/>
      <c r="BK1126" s="92"/>
      <c r="BL1126" s="92"/>
      <c r="BM1126" s="92"/>
      <c r="BN1126" s="92"/>
      <c r="BO1126" s="92"/>
      <c r="BP1126" s="92"/>
      <c r="BQ1126" s="92"/>
      <c r="BR1126" s="92"/>
      <c r="BS1126" s="92"/>
      <c r="BT1126" s="92"/>
      <c r="BU1126" s="92"/>
      <c r="BV1126" s="92"/>
      <c r="BW1126" s="92"/>
      <c r="BX1126" s="92"/>
      <c r="BY1126" s="92"/>
      <c r="BZ1126" s="92"/>
      <c r="CA1126" s="92"/>
      <c r="CB1126" s="92"/>
    </row>
    <row r="1127" spans="1:80" s="78" customFormat="1" ht="12.75" customHeight="1" x14ac:dyDescent="0.3">
      <c r="A1127" s="72"/>
      <c r="B1127" s="15"/>
      <c r="F1127" s="93"/>
      <c r="J1127" s="111"/>
      <c r="L1127" s="100"/>
      <c r="N1127" s="220"/>
      <c r="O1127" s="100"/>
      <c r="P1127" s="100"/>
      <c r="Q1127" s="114"/>
      <c r="S1127" s="15"/>
      <c r="T1127" s="100"/>
      <c r="U1127" s="15"/>
      <c r="V1127" s="15"/>
      <c r="W1127" s="15"/>
      <c r="X1127" s="15"/>
      <c r="Y1127" s="15"/>
      <c r="Z1127" s="15"/>
      <c r="AA1127" s="15"/>
      <c r="AB1127" s="15"/>
      <c r="AC1127" s="15"/>
      <c r="AD1127" s="15"/>
      <c r="AE1127" s="15"/>
      <c r="AF1127" s="15"/>
      <c r="AG1127" s="92"/>
      <c r="AH1127" s="92"/>
      <c r="AI1127" s="92"/>
      <c r="AJ1127" s="92"/>
      <c r="AK1127" s="92"/>
      <c r="AL1127" s="92"/>
      <c r="AM1127" s="92"/>
      <c r="AN1127" s="92"/>
      <c r="AO1127" s="92"/>
      <c r="AP1127" s="92"/>
      <c r="AQ1127" s="92"/>
      <c r="AR1127" s="92"/>
      <c r="AS1127" s="92"/>
      <c r="AT1127" s="92"/>
      <c r="AU1127" s="92"/>
      <c r="AV1127" s="92"/>
      <c r="AW1127" s="92"/>
      <c r="AX1127" s="92"/>
      <c r="AY1127" s="92"/>
      <c r="AZ1127" s="92"/>
      <c r="BA1127" s="92"/>
      <c r="BB1127" s="92"/>
      <c r="BC1127" s="92"/>
      <c r="BD1127" s="92"/>
      <c r="BE1127" s="92"/>
      <c r="BF1127" s="92"/>
      <c r="BG1127" s="92"/>
      <c r="BH1127" s="92"/>
      <c r="BI1127" s="92"/>
      <c r="BJ1127" s="92"/>
      <c r="BK1127" s="92"/>
      <c r="BL1127" s="92"/>
      <c r="BM1127" s="92"/>
      <c r="BN1127" s="92"/>
      <c r="BO1127" s="92"/>
      <c r="BP1127" s="92"/>
      <c r="BQ1127" s="92"/>
      <c r="BR1127" s="92"/>
      <c r="BS1127" s="92"/>
      <c r="BT1127" s="92"/>
      <c r="BU1127" s="92"/>
      <c r="BV1127" s="92"/>
      <c r="BW1127" s="92"/>
      <c r="BX1127" s="92"/>
      <c r="BY1127" s="92"/>
      <c r="BZ1127" s="92"/>
      <c r="CA1127" s="92"/>
      <c r="CB1127" s="92"/>
    </row>
    <row r="1128" spans="1:80" s="78" customFormat="1" ht="12.75" customHeight="1" x14ac:dyDescent="0.3">
      <c r="A1128" s="72"/>
      <c r="B1128" s="15"/>
      <c r="F1128" s="93"/>
      <c r="J1128" s="111"/>
      <c r="L1128" s="100"/>
      <c r="N1128" s="220"/>
      <c r="O1128" s="100"/>
      <c r="P1128" s="100"/>
      <c r="Q1128" s="114"/>
      <c r="S1128" s="15"/>
      <c r="T1128" s="100"/>
      <c r="U1128" s="15"/>
      <c r="V1128" s="15"/>
      <c r="W1128" s="15"/>
      <c r="X1128" s="15"/>
      <c r="Y1128" s="15"/>
      <c r="Z1128" s="15"/>
      <c r="AA1128" s="15"/>
      <c r="AB1128" s="15"/>
      <c r="AC1128" s="15"/>
      <c r="AD1128" s="15"/>
      <c r="AE1128" s="15"/>
      <c r="AF1128" s="15"/>
      <c r="AG1128" s="92"/>
      <c r="AH1128" s="92"/>
      <c r="AI1128" s="92"/>
      <c r="AJ1128" s="92"/>
      <c r="AK1128" s="92"/>
      <c r="AL1128" s="92"/>
      <c r="AM1128" s="92"/>
      <c r="AN1128" s="92"/>
      <c r="AO1128" s="92"/>
      <c r="AP1128" s="92"/>
      <c r="AQ1128" s="92"/>
      <c r="AR1128" s="92"/>
      <c r="AS1128" s="92"/>
      <c r="AT1128" s="92"/>
      <c r="AU1128" s="92"/>
      <c r="AV1128" s="92"/>
      <c r="AW1128" s="92"/>
      <c r="AX1128" s="92"/>
      <c r="AY1128" s="92"/>
      <c r="AZ1128" s="92"/>
      <c r="BA1128" s="92"/>
      <c r="BB1128" s="92"/>
      <c r="BC1128" s="92"/>
      <c r="BD1128" s="92"/>
      <c r="BE1128" s="92"/>
      <c r="BF1128" s="92"/>
      <c r="BG1128" s="92"/>
      <c r="BH1128" s="92"/>
      <c r="BI1128" s="92"/>
      <c r="BJ1128" s="92"/>
      <c r="BK1128" s="92"/>
      <c r="BL1128" s="92"/>
      <c r="BM1128" s="92"/>
      <c r="BN1128" s="92"/>
      <c r="BO1128" s="92"/>
      <c r="BP1128" s="92"/>
      <c r="BQ1128" s="92"/>
      <c r="BR1128" s="92"/>
      <c r="BS1128" s="92"/>
      <c r="BT1128" s="92"/>
      <c r="BU1128" s="92"/>
      <c r="BV1128" s="92"/>
      <c r="BW1128" s="92"/>
      <c r="BX1128" s="92"/>
      <c r="BY1128" s="92"/>
      <c r="BZ1128" s="92"/>
      <c r="CA1128" s="92"/>
      <c r="CB1128" s="92"/>
    </row>
    <row r="1129" spans="1:80" s="78" customFormat="1" ht="12.75" customHeight="1" x14ac:dyDescent="0.3">
      <c r="A1129" s="72"/>
      <c r="B1129" s="15"/>
      <c r="F1129" s="93"/>
      <c r="J1129" s="111"/>
      <c r="L1129" s="100"/>
      <c r="N1129" s="220"/>
      <c r="O1129" s="100"/>
      <c r="P1129" s="100"/>
      <c r="Q1129" s="114"/>
      <c r="S1129" s="15"/>
      <c r="T1129" s="100"/>
      <c r="U1129" s="15"/>
      <c r="V1129" s="15"/>
      <c r="W1129" s="15"/>
      <c r="X1129" s="15"/>
      <c r="Y1129" s="15"/>
      <c r="Z1129" s="15"/>
      <c r="AA1129" s="15"/>
      <c r="AB1129" s="15"/>
      <c r="AC1129" s="15"/>
      <c r="AD1129" s="15"/>
      <c r="AE1129" s="15"/>
      <c r="AF1129" s="15"/>
      <c r="AG1129" s="92"/>
      <c r="AH1129" s="92"/>
      <c r="AI1129" s="92"/>
      <c r="AJ1129" s="92"/>
      <c r="AK1129" s="92"/>
      <c r="AL1129" s="92"/>
      <c r="AM1129" s="92"/>
      <c r="AN1129" s="92"/>
      <c r="AO1129" s="92"/>
      <c r="AP1129" s="92"/>
      <c r="AQ1129" s="92"/>
      <c r="AR1129" s="92"/>
      <c r="AS1129" s="92"/>
      <c r="AT1129" s="92"/>
      <c r="AU1129" s="92"/>
      <c r="AV1129" s="92"/>
      <c r="AW1129" s="92"/>
      <c r="AX1129" s="92"/>
      <c r="AY1129" s="92"/>
      <c r="AZ1129" s="92"/>
      <c r="BA1129" s="92"/>
      <c r="BB1129" s="92"/>
      <c r="BC1129" s="92"/>
      <c r="BD1129" s="92"/>
      <c r="BE1129" s="92"/>
      <c r="BF1129" s="92"/>
      <c r="BG1129" s="92"/>
      <c r="BH1129" s="92"/>
      <c r="BI1129" s="92"/>
      <c r="BJ1129" s="92"/>
      <c r="BK1129" s="92"/>
      <c r="BL1129" s="92"/>
      <c r="BM1129" s="92"/>
      <c r="BN1129" s="92"/>
      <c r="BO1129" s="92"/>
      <c r="BP1129" s="92"/>
      <c r="BQ1129" s="92"/>
      <c r="BR1129" s="92"/>
      <c r="BS1129" s="92"/>
      <c r="BT1129" s="92"/>
      <c r="BU1129" s="92"/>
      <c r="BV1129" s="92"/>
      <c r="BW1129" s="92"/>
      <c r="BX1129" s="92"/>
      <c r="BY1129" s="92"/>
      <c r="BZ1129" s="92"/>
      <c r="CA1129" s="92"/>
      <c r="CB1129" s="92"/>
    </row>
    <row r="1130" spans="1:80" s="78" customFormat="1" ht="12.75" customHeight="1" x14ac:dyDescent="0.3">
      <c r="A1130" s="72"/>
      <c r="B1130" s="15"/>
      <c r="F1130" s="93"/>
      <c r="J1130" s="111"/>
      <c r="L1130" s="100"/>
      <c r="N1130" s="220"/>
      <c r="O1130" s="100"/>
      <c r="P1130" s="100"/>
      <c r="Q1130" s="114"/>
      <c r="S1130" s="15"/>
      <c r="T1130" s="100"/>
      <c r="U1130" s="15"/>
      <c r="V1130" s="15"/>
      <c r="W1130" s="15"/>
      <c r="X1130" s="15"/>
      <c r="Y1130" s="15"/>
      <c r="Z1130" s="15"/>
      <c r="AA1130" s="15"/>
      <c r="AB1130" s="15"/>
      <c r="AC1130" s="15"/>
      <c r="AD1130" s="15"/>
      <c r="AE1130" s="15"/>
      <c r="AF1130" s="15"/>
      <c r="AG1130" s="92"/>
      <c r="AH1130" s="92"/>
      <c r="AI1130" s="92"/>
      <c r="AJ1130" s="92"/>
      <c r="AK1130" s="92"/>
      <c r="AL1130" s="92"/>
      <c r="AM1130" s="92"/>
      <c r="AN1130" s="92"/>
      <c r="AO1130" s="92"/>
      <c r="AP1130" s="92"/>
      <c r="AQ1130" s="92"/>
      <c r="AR1130" s="92"/>
      <c r="AS1130" s="92"/>
      <c r="AT1130" s="92"/>
      <c r="AU1130" s="92"/>
      <c r="AV1130" s="92"/>
      <c r="AW1130" s="92"/>
      <c r="AX1130" s="92"/>
      <c r="AY1130" s="92"/>
      <c r="AZ1130" s="92"/>
      <c r="BA1130" s="92"/>
      <c r="BB1130" s="92"/>
      <c r="BC1130" s="92"/>
      <c r="BD1130" s="92"/>
      <c r="BE1130" s="92"/>
      <c r="BF1130" s="92"/>
      <c r="BG1130" s="92"/>
      <c r="BH1130" s="92"/>
      <c r="BI1130" s="92"/>
      <c r="BJ1130" s="92"/>
      <c r="BK1130" s="92"/>
      <c r="BL1130" s="92"/>
      <c r="BM1130" s="92"/>
      <c r="BN1130" s="92"/>
      <c r="BO1130" s="92"/>
      <c r="BP1130" s="92"/>
      <c r="BQ1130" s="92"/>
      <c r="BR1130" s="92"/>
      <c r="BS1130" s="92"/>
      <c r="BT1130" s="92"/>
      <c r="BU1130" s="92"/>
      <c r="BV1130" s="92"/>
      <c r="BW1130" s="92"/>
      <c r="BX1130" s="92"/>
      <c r="BY1130" s="92"/>
      <c r="BZ1130" s="92"/>
      <c r="CA1130" s="92"/>
      <c r="CB1130" s="92"/>
    </row>
    <row r="1131" spans="1:80" s="78" customFormat="1" ht="12.75" customHeight="1" x14ac:dyDescent="0.3">
      <c r="A1131" s="72"/>
      <c r="B1131" s="15"/>
      <c r="F1131" s="93"/>
      <c r="J1131" s="111"/>
      <c r="L1131" s="100"/>
      <c r="N1131" s="220"/>
      <c r="O1131" s="100"/>
      <c r="P1131" s="100"/>
      <c r="Q1131" s="114"/>
      <c r="S1131" s="15"/>
      <c r="T1131" s="100"/>
      <c r="U1131" s="15"/>
      <c r="V1131" s="15"/>
      <c r="W1131" s="15"/>
      <c r="X1131" s="15"/>
      <c r="Y1131" s="15"/>
      <c r="Z1131" s="15"/>
      <c r="AA1131" s="15"/>
      <c r="AB1131" s="15"/>
      <c r="AC1131" s="15"/>
      <c r="AD1131" s="15"/>
      <c r="AE1131" s="15"/>
      <c r="AF1131" s="15"/>
      <c r="AG1131" s="92"/>
      <c r="AH1131" s="92"/>
      <c r="AI1131" s="92"/>
      <c r="AJ1131" s="92"/>
      <c r="AK1131" s="92"/>
      <c r="AL1131" s="92"/>
      <c r="AM1131" s="92"/>
      <c r="AN1131" s="92"/>
      <c r="AO1131" s="92"/>
      <c r="AP1131" s="92"/>
      <c r="AQ1131" s="92"/>
      <c r="AR1131" s="92"/>
      <c r="AS1131" s="92"/>
      <c r="AT1131" s="92"/>
      <c r="AU1131" s="92"/>
      <c r="AV1131" s="92"/>
      <c r="AW1131" s="92"/>
      <c r="AX1131" s="92"/>
      <c r="AY1131" s="92"/>
      <c r="AZ1131" s="92"/>
      <c r="BA1131" s="92"/>
      <c r="BB1131" s="92"/>
      <c r="BC1131" s="92"/>
      <c r="BD1131" s="92"/>
      <c r="BE1131" s="92"/>
      <c r="BF1131" s="92"/>
      <c r="BG1131" s="92"/>
      <c r="BH1131" s="92"/>
      <c r="BI1131" s="92"/>
      <c r="BJ1131" s="92"/>
      <c r="BK1131" s="92"/>
      <c r="BL1131" s="92"/>
      <c r="BM1131" s="92"/>
      <c r="BN1131" s="92"/>
      <c r="BO1131" s="92"/>
      <c r="BP1131" s="92"/>
      <c r="BQ1131" s="92"/>
      <c r="BR1131" s="92"/>
      <c r="BS1131" s="92"/>
      <c r="BT1131" s="92"/>
      <c r="BU1131" s="92"/>
      <c r="BV1131" s="92"/>
      <c r="BW1131" s="92"/>
      <c r="BX1131" s="92"/>
      <c r="BY1131" s="92"/>
      <c r="BZ1131" s="92"/>
      <c r="CA1131" s="92"/>
      <c r="CB1131" s="92"/>
    </row>
    <row r="1132" spans="1:80" s="78" customFormat="1" ht="12.75" customHeight="1" x14ac:dyDescent="0.3">
      <c r="A1132" s="72"/>
      <c r="B1132" s="15"/>
      <c r="F1132" s="93"/>
      <c r="J1132" s="111"/>
      <c r="L1132" s="100"/>
      <c r="N1132" s="220"/>
      <c r="O1132" s="100"/>
      <c r="P1132" s="100"/>
      <c r="Q1132" s="114"/>
      <c r="S1132" s="15"/>
      <c r="T1132" s="100"/>
      <c r="U1132" s="15"/>
      <c r="V1132" s="15"/>
      <c r="W1132" s="15"/>
      <c r="X1132" s="15"/>
      <c r="Y1132" s="15"/>
      <c r="Z1132" s="15"/>
      <c r="AA1132" s="15"/>
      <c r="AB1132" s="15"/>
      <c r="AC1132" s="15"/>
      <c r="AD1132" s="15"/>
      <c r="AE1132" s="15"/>
      <c r="AF1132" s="15"/>
      <c r="AG1132" s="92"/>
      <c r="AH1132" s="92"/>
      <c r="AI1132" s="92"/>
      <c r="AJ1132" s="92"/>
      <c r="AK1132" s="92"/>
      <c r="AL1132" s="92"/>
      <c r="AM1132" s="92"/>
      <c r="AN1132" s="92"/>
      <c r="AO1132" s="92"/>
      <c r="AP1132" s="92"/>
      <c r="AQ1132" s="92"/>
      <c r="AR1132" s="92"/>
      <c r="AS1132" s="92"/>
      <c r="AT1132" s="92"/>
      <c r="AU1132" s="92"/>
      <c r="AV1132" s="92"/>
      <c r="AW1132" s="92"/>
      <c r="AX1132" s="92"/>
      <c r="AY1132" s="92"/>
      <c r="AZ1132" s="92"/>
      <c r="BA1132" s="92"/>
      <c r="BB1132" s="92"/>
      <c r="BC1132" s="92"/>
      <c r="BD1132" s="92"/>
      <c r="BE1132" s="92"/>
      <c r="BF1132" s="92"/>
      <c r="BG1132" s="92"/>
      <c r="BH1132" s="92"/>
      <c r="BI1132" s="92"/>
      <c r="BJ1132" s="92"/>
      <c r="BK1132" s="92"/>
      <c r="BL1132" s="92"/>
      <c r="BM1132" s="92"/>
      <c r="BN1132" s="92"/>
      <c r="BO1132" s="92"/>
      <c r="BP1132" s="92"/>
      <c r="BQ1132" s="92"/>
      <c r="BR1132" s="92"/>
      <c r="BS1132" s="92"/>
      <c r="BT1132" s="92"/>
      <c r="BU1132" s="92"/>
      <c r="BV1132" s="92"/>
      <c r="BW1132" s="92"/>
      <c r="BX1132" s="92"/>
      <c r="BY1132" s="92"/>
      <c r="BZ1132" s="92"/>
      <c r="CA1132" s="92"/>
      <c r="CB1132" s="92"/>
    </row>
    <row r="1133" spans="1:80" s="78" customFormat="1" ht="12.75" customHeight="1" x14ac:dyDescent="0.3">
      <c r="A1133" s="72"/>
      <c r="B1133" s="15"/>
      <c r="F1133" s="93"/>
      <c r="J1133" s="111"/>
      <c r="L1133" s="100"/>
      <c r="N1133" s="220"/>
      <c r="O1133" s="100"/>
      <c r="P1133" s="100"/>
      <c r="Q1133" s="114"/>
      <c r="S1133" s="15"/>
      <c r="T1133" s="100"/>
      <c r="U1133" s="15"/>
      <c r="V1133" s="15"/>
      <c r="W1133" s="15"/>
      <c r="X1133" s="15"/>
      <c r="Y1133" s="15"/>
      <c r="Z1133" s="15"/>
      <c r="AA1133" s="15"/>
      <c r="AB1133" s="15"/>
      <c r="AC1133" s="15"/>
      <c r="AD1133" s="15"/>
      <c r="AE1133" s="15"/>
      <c r="AF1133" s="15"/>
      <c r="AG1133" s="92"/>
      <c r="AH1133" s="92"/>
      <c r="AI1133" s="92"/>
      <c r="AJ1133" s="92"/>
      <c r="AK1133" s="92"/>
      <c r="AL1133" s="92"/>
      <c r="AM1133" s="92"/>
      <c r="AN1133" s="92"/>
      <c r="AO1133" s="92"/>
      <c r="AP1133" s="92"/>
      <c r="AQ1133" s="92"/>
      <c r="AR1133" s="92"/>
      <c r="AS1133" s="92"/>
      <c r="AT1133" s="92"/>
      <c r="AU1133" s="92"/>
      <c r="AV1133" s="92"/>
      <c r="AW1133" s="92"/>
      <c r="AX1133" s="92"/>
      <c r="AY1133" s="92"/>
      <c r="AZ1133" s="92"/>
      <c r="BA1133" s="92"/>
      <c r="BB1133" s="92"/>
      <c r="BC1133" s="92"/>
      <c r="BD1133" s="92"/>
      <c r="BE1133" s="92"/>
      <c r="BF1133" s="92"/>
      <c r="BG1133" s="92"/>
      <c r="BH1133" s="92"/>
      <c r="BI1133" s="92"/>
      <c r="BJ1133" s="92"/>
      <c r="BK1133" s="92"/>
      <c r="BL1133" s="92"/>
      <c r="BM1133" s="92"/>
      <c r="BN1133" s="92"/>
      <c r="BO1133" s="92"/>
      <c r="BP1133" s="92"/>
      <c r="BQ1133" s="92"/>
      <c r="BR1133" s="92"/>
      <c r="BS1133" s="92"/>
      <c r="BT1133" s="92"/>
      <c r="BU1133" s="92"/>
      <c r="BV1133" s="92"/>
      <c r="BW1133" s="92"/>
      <c r="BX1133" s="92"/>
      <c r="BY1133" s="92"/>
      <c r="BZ1133" s="92"/>
      <c r="CA1133" s="92"/>
      <c r="CB1133" s="92"/>
    </row>
    <row r="1134" spans="1:80" s="78" customFormat="1" ht="12.75" customHeight="1" x14ac:dyDescent="0.3">
      <c r="A1134" s="72"/>
      <c r="B1134" s="15"/>
      <c r="F1134" s="93"/>
      <c r="J1134" s="111"/>
      <c r="L1134" s="100"/>
      <c r="N1134" s="220"/>
      <c r="O1134" s="100"/>
      <c r="P1134" s="100"/>
      <c r="Q1134" s="114"/>
      <c r="S1134" s="15"/>
      <c r="T1134" s="100"/>
      <c r="U1134" s="15"/>
      <c r="V1134" s="15"/>
      <c r="W1134" s="15"/>
      <c r="X1134" s="15"/>
      <c r="Y1134" s="15"/>
      <c r="Z1134" s="15"/>
      <c r="AA1134" s="15"/>
      <c r="AB1134" s="15"/>
      <c r="AC1134" s="15"/>
      <c r="AD1134" s="15"/>
      <c r="AE1134" s="15"/>
      <c r="AF1134" s="15"/>
      <c r="AG1134" s="92"/>
      <c r="AH1134" s="92"/>
      <c r="AI1134" s="92"/>
      <c r="AJ1134" s="92"/>
      <c r="AK1134" s="92"/>
      <c r="AL1134" s="92"/>
      <c r="AM1134" s="92"/>
      <c r="AN1134" s="92"/>
      <c r="AO1134" s="92"/>
      <c r="AP1134" s="92"/>
      <c r="AQ1134" s="92"/>
      <c r="AR1134" s="92"/>
      <c r="AS1134" s="92"/>
      <c r="AT1134" s="92"/>
      <c r="AU1134" s="92"/>
      <c r="AV1134" s="92"/>
      <c r="AW1134" s="92"/>
      <c r="AX1134" s="92"/>
      <c r="AY1134" s="92"/>
      <c r="AZ1134" s="92"/>
      <c r="BA1134" s="92"/>
      <c r="BB1134" s="92"/>
      <c r="BC1134" s="92"/>
      <c r="BD1134" s="92"/>
      <c r="BE1134" s="92"/>
      <c r="BF1134" s="92"/>
      <c r="BG1134" s="92"/>
      <c r="BH1134" s="92"/>
      <c r="BI1134" s="92"/>
      <c r="BJ1134" s="92"/>
      <c r="BK1134" s="92"/>
      <c r="BL1134" s="92"/>
      <c r="BM1134" s="92"/>
      <c r="BN1134" s="92"/>
      <c r="BO1134" s="92"/>
      <c r="BP1134" s="92"/>
      <c r="BQ1134" s="92"/>
      <c r="BR1134" s="92"/>
      <c r="BS1134" s="92"/>
      <c r="BT1134" s="92"/>
      <c r="BU1134" s="92"/>
      <c r="BV1134" s="92"/>
      <c r="BW1134" s="92"/>
      <c r="BX1134" s="92"/>
      <c r="BY1134" s="92"/>
      <c r="BZ1134" s="92"/>
      <c r="CA1134" s="92"/>
      <c r="CB1134" s="92"/>
    </row>
    <row r="1135" spans="1:80" s="78" customFormat="1" ht="12.75" customHeight="1" x14ac:dyDescent="0.3">
      <c r="A1135" s="72"/>
      <c r="B1135" s="15"/>
      <c r="F1135" s="93"/>
      <c r="J1135" s="111"/>
      <c r="L1135" s="100"/>
      <c r="N1135" s="220"/>
      <c r="O1135" s="100"/>
      <c r="P1135" s="100"/>
      <c r="Q1135" s="114"/>
      <c r="S1135" s="15"/>
      <c r="T1135" s="100"/>
      <c r="U1135" s="15"/>
      <c r="V1135" s="15"/>
      <c r="W1135" s="15"/>
      <c r="X1135" s="15"/>
      <c r="Y1135" s="15"/>
      <c r="Z1135" s="15"/>
      <c r="AA1135" s="15"/>
      <c r="AB1135" s="15"/>
      <c r="AC1135" s="15"/>
      <c r="AD1135" s="15"/>
      <c r="AE1135" s="15"/>
      <c r="AF1135" s="15"/>
      <c r="AG1135" s="92"/>
      <c r="AH1135" s="92"/>
      <c r="AI1135" s="92"/>
      <c r="AJ1135" s="92"/>
      <c r="AK1135" s="92"/>
      <c r="AL1135" s="92"/>
      <c r="AM1135" s="92"/>
      <c r="AN1135" s="92"/>
      <c r="AO1135" s="92"/>
      <c r="AP1135" s="92"/>
      <c r="AQ1135" s="92"/>
      <c r="AR1135" s="92"/>
      <c r="AS1135" s="92"/>
      <c r="AT1135" s="92"/>
      <c r="AU1135" s="92"/>
      <c r="AV1135" s="92"/>
      <c r="AW1135" s="92"/>
      <c r="AX1135" s="92"/>
      <c r="AY1135" s="92"/>
      <c r="AZ1135" s="92"/>
      <c r="BA1135" s="92"/>
      <c r="BB1135" s="92"/>
      <c r="BC1135" s="92"/>
      <c r="BD1135" s="92"/>
      <c r="BE1135" s="92"/>
      <c r="BF1135" s="92"/>
      <c r="BG1135" s="92"/>
      <c r="BH1135" s="92"/>
      <c r="BI1135" s="92"/>
      <c r="BJ1135" s="92"/>
      <c r="BK1135" s="92"/>
      <c r="BL1135" s="92"/>
      <c r="BM1135" s="92"/>
      <c r="BN1135" s="92"/>
      <c r="BO1135" s="92"/>
      <c r="BP1135" s="92"/>
      <c r="BQ1135" s="92"/>
      <c r="BR1135" s="92"/>
      <c r="BS1135" s="92"/>
      <c r="BT1135" s="92"/>
      <c r="BU1135" s="92"/>
      <c r="BV1135" s="92"/>
      <c r="BW1135" s="92"/>
      <c r="BX1135" s="92"/>
      <c r="BY1135" s="92"/>
      <c r="BZ1135" s="92"/>
      <c r="CA1135" s="92"/>
      <c r="CB1135" s="92"/>
    </row>
    <row r="1136" spans="1:80" s="78" customFormat="1" ht="12.75" customHeight="1" x14ac:dyDescent="0.3">
      <c r="A1136" s="72"/>
      <c r="B1136" s="15"/>
      <c r="F1136" s="93"/>
      <c r="J1136" s="111"/>
      <c r="L1136" s="100"/>
      <c r="N1136" s="220"/>
      <c r="O1136" s="100"/>
      <c r="P1136" s="100"/>
      <c r="Q1136" s="114"/>
      <c r="S1136" s="15"/>
      <c r="T1136" s="100"/>
      <c r="U1136" s="15"/>
      <c r="V1136" s="15"/>
      <c r="W1136" s="15"/>
      <c r="X1136" s="15"/>
      <c r="Y1136" s="15"/>
      <c r="Z1136" s="15"/>
      <c r="AA1136" s="15"/>
      <c r="AB1136" s="15"/>
      <c r="AC1136" s="15"/>
      <c r="AD1136" s="15"/>
      <c r="AE1136" s="15"/>
      <c r="AF1136" s="15"/>
      <c r="AG1136" s="92"/>
      <c r="AH1136" s="92"/>
      <c r="AI1136" s="92"/>
      <c r="AJ1136" s="92"/>
      <c r="AK1136" s="92"/>
      <c r="AL1136" s="92"/>
      <c r="AM1136" s="92"/>
      <c r="AN1136" s="92"/>
      <c r="AO1136" s="92"/>
      <c r="AP1136" s="92"/>
      <c r="AQ1136" s="92"/>
      <c r="AR1136" s="92"/>
      <c r="AS1136" s="92"/>
      <c r="AT1136" s="92"/>
      <c r="AU1136" s="92"/>
      <c r="AV1136" s="92"/>
      <c r="AW1136" s="92"/>
      <c r="AX1136" s="92"/>
      <c r="AY1136" s="92"/>
      <c r="AZ1136" s="92"/>
      <c r="BA1136" s="92"/>
      <c r="BB1136" s="92"/>
      <c r="BC1136" s="92"/>
      <c r="BD1136" s="92"/>
      <c r="BE1136" s="92"/>
      <c r="BF1136" s="92"/>
      <c r="BG1136" s="92"/>
      <c r="BH1136" s="92"/>
      <c r="BI1136" s="92"/>
      <c r="BJ1136" s="92"/>
      <c r="BK1136" s="92"/>
      <c r="BL1136" s="92"/>
      <c r="BM1136" s="92"/>
      <c r="BN1136" s="92"/>
      <c r="BO1136" s="92"/>
      <c r="BP1136" s="92"/>
      <c r="BQ1136" s="92"/>
      <c r="BR1136" s="92"/>
      <c r="BS1136" s="92"/>
      <c r="BT1136" s="92"/>
      <c r="BU1136" s="92"/>
      <c r="BV1136" s="92"/>
      <c r="BW1136" s="92"/>
      <c r="BX1136" s="92"/>
      <c r="BY1136" s="92"/>
      <c r="BZ1136" s="92"/>
      <c r="CA1136" s="92"/>
      <c r="CB1136" s="92"/>
    </row>
    <row r="1137" spans="1:80" s="78" customFormat="1" ht="12.75" customHeight="1" x14ac:dyDescent="0.3">
      <c r="A1137" s="72"/>
      <c r="B1137" s="15"/>
      <c r="F1137" s="93"/>
      <c r="J1137" s="111"/>
      <c r="L1137" s="100"/>
      <c r="N1137" s="220"/>
      <c r="O1137" s="100"/>
      <c r="P1137" s="100"/>
      <c r="Q1137" s="114"/>
      <c r="S1137" s="15"/>
      <c r="T1137" s="100"/>
      <c r="U1137" s="15"/>
      <c r="V1137" s="15"/>
      <c r="W1137" s="15"/>
      <c r="X1137" s="15"/>
      <c r="Y1137" s="15"/>
      <c r="Z1137" s="15"/>
      <c r="AA1137" s="15"/>
      <c r="AB1137" s="15"/>
      <c r="AC1137" s="15"/>
      <c r="AD1137" s="15"/>
      <c r="AE1137" s="15"/>
      <c r="AF1137" s="15"/>
      <c r="AG1137" s="92"/>
      <c r="AH1137" s="92"/>
      <c r="AI1137" s="92"/>
      <c r="AJ1137" s="92"/>
      <c r="AK1137" s="92"/>
      <c r="AL1137" s="92"/>
      <c r="AM1137" s="92"/>
      <c r="AN1137" s="92"/>
      <c r="AO1137" s="92"/>
      <c r="AP1137" s="92"/>
      <c r="AQ1137" s="92"/>
      <c r="AR1137" s="92"/>
      <c r="AS1137" s="92"/>
      <c r="AT1137" s="92"/>
      <c r="AU1137" s="92"/>
      <c r="AV1137" s="92"/>
      <c r="AW1137" s="92"/>
      <c r="AX1137" s="92"/>
      <c r="AY1137" s="92"/>
      <c r="AZ1137" s="92"/>
      <c r="BA1137" s="92"/>
      <c r="BB1137" s="92"/>
      <c r="BC1137" s="92"/>
      <c r="BD1137" s="92"/>
      <c r="BE1137" s="92"/>
      <c r="BF1137" s="92"/>
      <c r="BG1137" s="92"/>
      <c r="BH1137" s="92"/>
      <c r="BI1137" s="92"/>
      <c r="BJ1137" s="92"/>
      <c r="BK1137" s="92"/>
      <c r="BL1137" s="92"/>
      <c r="BM1137" s="92"/>
      <c r="BN1137" s="92"/>
      <c r="BO1137" s="92"/>
      <c r="BP1137" s="92"/>
      <c r="BQ1137" s="92"/>
      <c r="BR1137" s="92"/>
      <c r="BS1137" s="92"/>
      <c r="BT1137" s="92"/>
      <c r="BU1137" s="92"/>
      <c r="BV1137" s="92"/>
      <c r="BW1137" s="92"/>
      <c r="BX1137" s="92"/>
      <c r="BY1137" s="92"/>
      <c r="BZ1137" s="92"/>
      <c r="CA1137" s="92"/>
      <c r="CB1137" s="92"/>
    </row>
    <row r="1138" spans="1:80" s="78" customFormat="1" ht="12.75" customHeight="1" x14ac:dyDescent="0.3">
      <c r="A1138" s="72"/>
      <c r="B1138" s="15"/>
      <c r="F1138" s="93"/>
      <c r="J1138" s="111"/>
      <c r="L1138" s="100"/>
      <c r="N1138" s="220"/>
      <c r="O1138" s="100"/>
      <c r="P1138" s="100"/>
      <c r="Q1138" s="114"/>
      <c r="S1138" s="15"/>
      <c r="T1138" s="100"/>
      <c r="U1138" s="15"/>
      <c r="V1138" s="15"/>
      <c r="W1138" s="15"/>
      <c r="X1138" s="15"/>
      <c r="Y1138" s="15"/>
      <c r="Z1138" s="15"/>
      <c r="AA1138" s="15"/>
      <c r="AB1138" s="15"/>
      <c r="AC1138" s="15"/>
      <c r="AD1138" s="15"/>
      <c r="AE1138" s="15"/>
      <c r="AF1138" s="15"/>
      <c r="AG1138" s="92"/>
      <c r="AH1138" s="92"/>
      <c r="AI1138" s="92"/>
      <c r="AJ1138" s="92"/>
      <c r="AK1138" s="92"/>
      <c r="AL1138" s="92"/>
      <c r="AM1138" s="92"/>
      <c r="AN1138" s="92"/>
      <c r="AO1138" s="92"/>
      <c r="AP1138" s="92"/>
      <c r="AQ1138" s="92"/>
      <c r="AR1138" s="92"/>
      <c r="AS1138" s="92"/>
      <c r="AT1138" s="92"/>
      <c r="AU1138" s="92"/>
      <c r="AV1138" s="92"/>
      <c r="AW1138" s="92"/>
      <c r="AX1138" s="92"/>
      <c r="AY1138" s="92"/>
      <c r="AZ1138" s="92"/>
      <c r="BA1138" s="92"/>
      <c r="BB1138" s="92"/>
      <c r="BC1138" s="92"/>
      <c r="BD1138" s="92"/>
      <c r="BE1138" s="92"/>
      <c r="BF1138" s="92"/>
      <c r="BG1138" s="92"/>
      <c r="BH1138" s="92"/>
      <c r="BI1138" s="92"/>
      <c r="BJ1138" s="92"/>
      <c r="BK1138" s="92"/>
      <c r="BL1138" s="92"/>
      <c r="BM1138" s="92"/>
      <c r="BN1138" s="92"/>
      <c r="BO1138" s="92"/>
      <c r="BP1138" s="92"/>
      <c r="BQ1138" s="92"/>
      <c r="BR1138" s="92"/>
      <c r="BS1138" s="92"/>
      <c r="BT1138" s="92"/>
      <c r="BU1138" s="92"/>
      <c r="BV1138" s="92"/>
      <c r="BW1138" s="92"/>
      <c r="BX1138" s="92"/>
      <c r="BY1138" s="92"/>
      <c r="BZ1138" s="92"/>
      <c r="CA1138" s="92"/>
      <c r="CB1138" s="92"/>
    </row>
    <row r="1139" spans="1:80" s="78" customFormat="1" ht="12.75" customHeight="1" x14ac:dyDescent="0.3">
      <c r="A1139" s="72"/>
      <c r="B1139" s="15"/>
      <c r="F1139" s="93"/>
      <c r="J1139" s="111"/>
      <c r="L1139" s="100"/>
      <c r="N1139" s="220"/>
      <c r="O1139" s="100"/>
      <c r="P1139" s="100"/>
      <c r="Q1139" s="114"/>
      <c r="S1139" s="15"/>
      <c r="T1139" s="100"/>
      <c r="U1139" s="15"/>
      <c r="V1139" s="15"/>
      <c r="W1139" s="15"/>
      <c r="X1139" s="15"/>
      <c r="Y1139" s="15"/>
      <c r="Z1139" s="15"/>
      <c r="AA1139" s="15"/>
      <c r="AB1139" s="15"/>
      <c r="AC1139" s="15"/>
      <c r="AD1139" s="15"/>
      <c r="AE1139" s="15"/>
      <c r="AF1139" s="15"/>
      <c r="AG1139" s="92"/>
      <c r="AH1139" s="92"/>
      <c r="AI1139" s="92"/>
      <c r="AJ1139" s="92"/>
      <c r="AK1139" s="92"/>
      <c r="AL1139" s="92"/>
      <c r="AM1139" s="92"/>
      <c r="AN1139" s="92"/>
      <c r="AO1139" s="92"/>
      <c r="AP1139" s="92"/>
      <c r="AQ1139" s="92"/>
      <c r="AR1139" s="92"/>
      <c r="AS1139" s="92"/>
      <c r="AT1139" s="92"/>
      <c r="AU1139" s="92"/>
      <c r="AV1139" s="92"/>
      <c r="AW1139" s="92"/>
      <c r="AX1139" s="92"/>
      <c r="AY1139" s="92"/>
      <c r="AZ1139" s="92"/>
      <c r="BA1139" s="92"/>
      <c r="BB1139" s="92"/>
      <c r="BC1139" s="92"/>
      <c r="BD1139" s="92"/>
      <c r="BE1139" s="92"/>
      <c r="BF1139" s="92"/>
      <c r="BG1139" s="92"/>
      <c r="BH1139" s="92"/>
      <c r="BI1139" s="92"/>
      <c r="BJ1139" s="92"/>
      <c r="BK1139" s="92"/>
      <c r="BL1139" s="92"/>
      <c r="BM1139" s="92"/>
      <c r="BN1139" s="92"/>
      <c r="BO1139" s="92"/>
      <c r="BP1139" s="92"/>
      <c r="BQ1139" s="92"/>
      <c r="BR1139" s="92"/>
      <c r="BS1139" s="92"/>
      <c r="BT1139" s="92"/>
      <c r="BU1139" s="92"/>
      <c r="BV1139" s="92"/>
      <c r="BW1139" s="92"/>
      <c r="BX1139" s="92"/>
      <c r="BY1139" s="92"/>
      <c r="BZ1139" s="92"/>
      <c r="CA1139" s="92"/>
      <c r="CB1139" s="92"/>
    </row>
    <row r="1140" spans="1:80" s="78" customFormat="1" ht="12.75" customHeight="1" x14ac:dyDescent="0.3">
      <c r="A1140" s="72"/>
      <c r="B1140" s="15"/>
      <c r="F1140" s="93"/>
      <c r="J1140" s="111"/>
      <c r="L1140" s="100"/>
      <c r="N1140" s="220"/>
      <c r="O1140" s="100"/>
      <c r="P1140" s="100"/>
      <c r="Q1140" s="114"/>
      <c r="S1140" s="15"/>
      <c r="T1140" s="100"/>
      <c r="U1140" s="15"/>
      <c r="V1140" s="15"/>
      <c r="W1140" s="15"/>
      <c r="X1140" s="15"/>
      <c r="Y1140" s="15"/>
      <c r="Z1140" s="15"/>
      <c r="AA1140" s="15"/>
      <c r="AB1140" s="15"/>
      <c r="AC1140" s="15"/>
      <c r="AD1140" s="15"/>
      <c r="AE1140" s="15"/>
      <c r="AF1140" s="15"/>
      <c r="AG1140" s="92"/>
      <c r="AH1140" s="92"/>
      <c r="AI1140" s="92"/>
      <c r="AJ1140" s="92"/>
      <c r="AK1140" s="92"/>
      <c r="AL1140" s="92"/>
      <c r="AM1140" s="92"/>
      <c r="AN1140" s="92"/>
      <c r="AO1140" s="92"/>
      <c r="AP1140" s="92"/>
      <c r="AQ1140" s="92"/>
      <c r="AR1140" s="92"/>
      <c r="AS1140" s="92"/>
      <c r="AT1140" s="92"/>
      <c r="AU1140" s="92"/>
      <c r="AV1140" s="92"/>
      <c r="AW1140" s="92"/>
      <c r="AX1140" s="92"/>
      <c r="AY1140" s="92"/>
      <c r="AZ1140" s="92"/>
      <c r="BA1140" s="92"/>
      <c r="BB1140" s="92"/>
      <c r="BC1140" s="92"/>
      <c r="BD1140" s="92"/>
      <c r="BE1140" s="92"/>
      <c r="BF1140" s="92"/>
      <c r="BG1140" s="92"/>
      <c r="BH1140" s="92"/>
      <c r="BI1140" s="92"/>
      <c r="BJ1140" s="92"/>
      <c r="BK1140" s="92"/>
      <c r="BL1140" s="92"/>
      <c r="BM1140" s="92"/>
      <c r="BN1140" s="92"/>
      <c r="BO1140" s="92"/>
      <c r="BP1140" s="92"/>
      <c r="BQ1140" s="92"/>
      <c r="BR1140" s="92"/>
      <c r="BS1140" s="92"/>
      <c r="BT1140" s="92"/>
      <c r="BU1140" s="92"/>
      <c r="BV1140" s="92"/>
      <c r="BW1140" s="92"/>
      <c r="BX1140" s="92"/>
      <c r="BY1140" s="92"/>
      <c r="BZ1140" s="92"/>
      <c r="CA1140" s="92"/>
      <c r="CB1140" s="92"/>
    </row>
    <row r="1141" spans="1:80" s="78" customFormat="1" ht="12.75" customHeight="1" x14ac:dyDescent="0.3">
      <c r="A1141" s="72"/>
      <c r="B1141" s="15"/>
      <c r="F1141" s="93"/>
      <c r="J1141" s="111"/>
      <c r="L1141" s="100"/>
      <c r="N1141" s="220"/>
      <c r="O1141" s="100"/>
      <c r="P1141" s="100"/>
      <c r="Q1141" s="114"/>
      <c r="S1141" s="15"/>
      <c r="T1141" s="100"/>
      <c r="U1141" s="15"/>
      <c r="V1141" s="15"/>
      <c r="W1141" s="15"/>
      <c r="X1141" s="15"/>
      <c r="Y1141" s="15"/>
      <c r="Z1141" s="15"/>
      <c r="AA1141" s="15"/>
      <c r="AB1141" s="15"/>
      <c r="AC1141" s="15"/>
      <c r="AD1141" s="15"/>
      <c r="AE1141" s="15"/>
      <c r="AF1141" s="15"/>
      <c r="AG1141" s="92"/>
      <c r="AH1141" s="92"/>
      <c r="AI1141" s="92"/>
      <c r="AJ1141" s="92"/>
      <c r="AK1141" s="92"/>
      <c r="AL1141" s="92"/>
      <c r="AM1141" s="92"/>
      <c r="AN1141" s="92"/>
      <c r="AO1141" s="92"/>
      <c r="AP1141" s="92"/>
      <c r="AQ1141" s="92"/>
      <c r="AR1141" s="92"/>
      <c r="AS1141" s="92"/>
      <c r="AT1141" s="92"/>
      <c r="AU1141" s="92"/>
      <c r="AV1141" s="92"/>
      <c r="AW1141" s="92"/>
      <c r="AX1141" s="92"/>
      <c r="AY1141" s="92"/>
      <c r="AZ1141" s="92"/>
      <c r="BA1141" s="92"/>
      <c r="BB1141" s="92"/>
      <c r="BC1141" s="92"/>
      <c r="BD1141" s="92"/>
      <c r="BE1141" s="92"/>
      <c r="BF1141" s="92"/>
      <c r="BG1141" s="92"/>
      <c r="BH1141" s="92"/>
      <c r="BI1141" s="92"/>
      <c r="BJ1141" s="92"/>
      <c r="BK1141" s="92"/>
      <c r="BL1141" s="92"/>
      <c r="BM1141" s="92"/>
      <c r="BN1141" s="92"/>
      <c r="BO1141" s="92"/>
      <c r="BP1141" s="92"/>
      <c r="BQ1141" s="92"/>
      <c r="BR1141" s="92"/>
      <c r="BS1141" s="92"/>
      <c r="BT1141" s="92"/>
      <c r="BU1141" s="92"/>
      <c r="BV1141" s="92"/>
      <c r="BW1141" s="92"/>
      <c r="BX1141" s="92"/>
      <c r="BY1141" s="92"/>
      <c r="BZ1141" s="92"/>
      <c r="CA1141" s="92"/>
      <c r="CB1141" s="92"/>
    </row>
    <row r="1142" spans="1:80" s="78" customFormat="1" ht="12.75" customHeight="1" x14ac:dyDescent="0.3">
      <c r="A1142" s="72"/>
      <c r="B1142" s="15"/>
      <c r="F1142" s="93"/>
      <c r="J1142" s="111"/>
      <c r="L1142" s="100"/>
      <c r="N1142" s="220"/>
      <c r="O1142" s="100"/>
      <c r="P1142" s="100"/>
      <c r="Q1142" s="114"/>
      <c r="S1142" s="15"/>
      <c r="T1142" s="100"/>
      <c r="U1142" s="15"/>
      <c r="V1142" s="15"/>
      <c r="W1142" s="15"/>
      <c r="X1142" s="15"/>
      <c r="Y1142" s="15"/>
      <c r="Z1142" s="15"/>
      <c r="AA1142" s="15"/>
      <c r="AB1142" s="15"/>
      <c r="AC1142" s="15"/>
      <c r="AD1142" s="15"/>
      <c r="AE1142" s="15"/>
      <c r="AF1142" s="15"/>
      <c r="AG1142" s="92"/>
      <c r="AH1142" s="92"/>
      <c r="AI1142" s="92"/>
      <c r="AJ1142" s="92"/>
      <c r="AK1142" s="92"/>
      <c r="AL1142" s="92"/>
      <c r="AM1142" s="92"/>
      <c r="AN1142" s="92"/>
      <c r="AO1142" s="92"/>
      <c r="AP1142" s="92"/>
      <c r="AQ1142" s="92"/>
      <c r="AR1142" s="92"/>
      <c r="AS1142" s="92"/>
      <c r="AT1142" s="92"/>
      <c r="AU1142" s="92"/>
      <c r="AV1142" s="92"/>
      <c r="AW1142" s="92"/>
      <c r="AX1142" s="92"/>
      <c r="AY1142" s="92"/>
      <c r="AZ1142" s="92"/>
      <c r="BA1142" s="92"/>
      <c r="BB1142" s="92"/>
      <c r="BC1142" s="92"/>
      <c r="BD1142" s="92"/>
      <c r="BE1142" s="92"/>
      <c r="BF1142" s="92"/>
      <c r="BG1142" s="92"/>
      <c r="BH1142" s="92"/>
      <c r="BI1142" s="92"/>
      <c r="BJ1142" s="92"/>
      <c r="BK1142" s="92"/>
      <c r="BL1142" s="92"/>
      <c r="BM1142" s="92"/>
      <c r="BN1142" s="92"/>
      <c r="BO1142" s="92"/>
      <c r="BP1142" s="92"/>
      <c r="BQ1142" s="92"/>
      <c r="BR1142" s="92"/>
      <c r="BS1142" s="92"/>
      <c r="BT1142" s="92"/>
      <c r="BU1142" s="92"/>
      <c r="BV1142" s="92"/>
      <c r="BW1142" s="92"/>
      <c r="BX1142" s="92"/>
      <c r="BY1142" s="92"/>
      <c r="BZ1142" s="92"/>
      <c r="CA1142" s="92"/>
      <c r="CB1142" s="92"/>
    </row>
    <row r="1143" spans="1:80" s="78" customFormat="1" ht="12.75" customHeight="1" x14ac:dyDescent="0.3">
      <c r="A1143" s="72"/>
      <c r="B1143" s="15"/>
      <c r="F1143" s="93"/>
      <c r="J1143" s="111"/>
      <c r="L1143" s="100"/>
      <c r="N1143" s="220"/>
      <c r="O1143" s="100"/>
      <c r="P1143" s="100"/>
      <c r="Q1143" s="114"/>
      <c r="S1143" s="15"/>
      <c r="T1143" s="100"/>
      <c r="U1143" s="15"/>
      <c r="V1143" s="15"/>
      <c r="W1143" s="15"/>
      <c r="X1143" s="15"/>
      <c r="Y1143" s="15"/>
      <c r="Z1143" s="15"/>
      <c r="AA1143" s="15"/>
      <c r="AB1143" s="15"/>
      <c r="AC1143" s="15"/>
      <c r="AD1143" s="15"/>
      <c r="AE1143" s="15"/>
      <c r="AF1143" s="15"/>
      <c r="AG1143" s="92"/>
      <c r="AH1143" s="92"/>
      <c r="AI1143" s="92"/>
      <c r="AJ1143" s="92"/>
      <c r="AK1143" s="92"/>
      <c r="AL1143" s="92"/>
      <c r="AM1143" s="92"/>
      <c r="AN1143" s="92"/>
      <c r="AO1143" s="92"/>
      <c r="AP1143" s="92"/>
      <c r="AQ1143" s="92"/>
      <c r="AR1143" s="92"/>
      <c r="AS1143" s="92"/>
      <c r="AT1143" s="92"/>
      <c r="AU1143" s="92"/>
      <c r="AV1143" s="92"/>
      <c r="AW1143" s="92"/>
      <c r="AX1143" s="92"/>
      <c r="AY1143" s="92"/>
      <c r="AZ1143" s="92"/>
      <c r="BA1143" s="92"/>
      <c r="BB1143" s="92"/>
      <c r="BC1143" s="92"/>
      <c r="BD1143" s="92"/>
      <c r="BE1143" s="92"/>
      <c r="BF1143" s="92"/>
      <c r="BG1143" s="92"/>
      <c r="BH1143" s="92"/>
      <c r="BI1143" s="92"/>
      <c r="BJ1143" s="92"/>
      <c r="BK1143" s="92"/>
      <c r="BL1143" s="92"/>
      <c r="BM1143" s="92"/>
      <c r="BN1143" s="92"/>
      <c r="BO1143" s="92"/>
      <c r="BP1143" s="92"/>
      <c r="BQ1143" s="92"/>
      <c r="BR1143" s="92"/>
      <c r="BS1143" s="92"/>
      <c r="BT1143" s="92"/>
      <c r="BU1143" s="92"/>
      <c r="BV1143" s="92"/>
      <c r="BW1143" s="92"/>
      <c r="BX1143" s="92"/>
      <c r="BY1143" s="92"/>
      <c r="BZ1143" s="92"/>
      <c r="CA1143" s="92"/>
      <c r="CB1143" s="92"/>
    </row>
    <row r="1144" spans="1:80" s="78" customFormat="1" ht="12.75" customHeight="1" x14ac:dyDescent="0.3">
      <c r="A1144" s="72"/>
      <c r="B1144" s="15"/>
      <c r="F1144" s="93"/>
      <c r="J1144" s="111"/>
      <c r="L1144" s="100"/>
      <c r="N1144" s="220"/>
      <c r="O1144" s="100"/>
      <c r="P1144" s="100"/>
      <c r="Q1144" s="114"/>
      <c r="S1144" s="15"/>
      <c r="T1144" s="100"/>
      <c r="U1144" s="15"/>
      <c r="V1144" s="15"/>
      <c r="W1144" s="15"/>
      <c r="X1144" s="15"/>
      <c r="Y1144" s="15"/>
      <c r="Z1144" s="15"/>
      <c r="AA1144" s="15"/>
      <c r="AB1144" s="15"/>
      <c r="AC1144" s="15"/>
      <c r="AD1144" s="15"/>
      <c r="AE1144" s="15"/>
      <c r="AF1144" s="15"/>
      <c r="AG1144" s="92"/>
      <c r="AH1144" s="92"/>
      <c r="AI1144" s="92"/>
      <c r="AJ1144" s="92"/>
      <c r="AK1144" s="92"/>
      <c r="AL1144" s="92"/>
      <c r="AM1144" s="92"/>
      <c r="AN1144" s="92"/>
      <c r="AO1144" s="92"/>
      <c r="AP1144" s="92"/>
      <c r="AQ1144" s="92"/>
      <c r="AR1144" s="92"/>
      <c r="AS1144" s="92"/>
      <c r="AT1144" s="92"/>
      <c r="AU1144" s="92"/>
      <c r="AV1144" s="92"/>
      <c r="AW1144" s="92"/>
      <c r="AX1144" s="92"/>
      <c r="AY1144" s="92"/>
      <c r="AZ1144" s="92"/>
      <c r="BA1144" s="92"/>
      <c r="BB1144" s="92"/>
      <c r="BC1144" s="92"/>
      <c r="BD1144" s="92"/>
      <c r="BE1144" s="92"/>
      <c r="BF1144" s="92"/>
      <c r="BG1144" s="92"/>
      <c r="BH1144" s="92"/>
      <c r="BI1144" s="92"/>
      <c r="BJ1144" s="92"/>
      <c r="BK1144" s="92"/>
      <c r="BL1144" s="92"/>
      <c r="BM1144" s="92"/>
      <c r="BN1144" s="92"/>
      <c r="BO1144" s="92"/>
      <c r="BP1144" s="92"/>
      <c r="BQ1144" s="92"/>
      <c r="BR1144" s="92"/>
      <c r="BS1144" s="92"/>
      <c r="BT1144" s="92"/>
      <c r="BU1144" s="92"/>
      <c r="BV1144" s="92"/>
      <c r="BW1144" s="92"/>
      <c r="BX1144" s="92"/>
      <c r="BY1144" s="92"/>
      <c r="BZ1144" s="92"/>
      <c r="CA1144" s="92"/>
      <c r="CB1144" s="92"/>
    </row>
    <row r="1145" spans="1:80" s="78" customFormat="1" ht="12.75" customHeight="1" x14ac:dyDescent="0.3">
      <c r="A1145" s="72"/>
      <c r="B1145" s="15"/>
      <c r="F1145" s="93"/>
      <c r="J1145" s="111"/>
      <c r="L1145" s="100"/>
      <c r="N1145" s="220"/>
      <c r="O1145" s="100"/>
      <c r="P1145" s="100"/>
      <c r="Q1145" s="114"/>
      <c r="S1145" s="15"/>
      <c r="T1145" s="100"/>
      <c r="U1145" s="15"/>
      <c r="V1145" s="15"/>
      <c r="W1145" s="15"/>
      <c r="X1145" s="15"/>
      <c r="Y1145" s="15"/>
      <c r="Z1145" s="15"/>
      <c r="AA1145" s="15"/>
      <c r="AB1145" s="15"/>
      <c r="AC1145" s="15"/>
      <c r="AD1145" s="15"/>
      <c r="AE1145" s="15"/>
      <c r="AF1145" s="15"/>
      <c r="AG1145" s="92"/>
      <c r="AH1145" s="92"/>
      <c r="AI1145" s="92"/>
      <c r="AJ1145" s="92"/>
      <c r="AK1145" s="92"/>
      <c r="AL1145" s="92"/>
      <c r="AM1145" s="92"/>
      <c r="AN1145" s="92"/>
      <c r="AO1145" s="92"/>
      <c r="AP1145" s="92"/>
      <c r="AQ1145" s="92"/>
      <c r="AR1145" s="92"/>
      <c r="AS1145" s="92"/>
      <c r="AT1145" s="92"/>
      <c r="AU1145" s="92"/>
      <c r="AV1145" s="92"/>
      <c r="AW1145" s="92"/>
      <c r="AX1145" s="92"/>
      <c r="AY1145" s="92"/>
      <c r="AZ1145" s="92"/>
      <c r="BA1145" s="92"/>
      <c r="BB1145" s="92"/>
      <c r="BC1145" s="92"/>
      <c r="BD1145" s="92"/>
      <c r="BE1145" s="92"/>
      <c r="BF1145" s="92"/>
      <c r="BG1145" s="92"/>
      <c r="BH1145" s="92"/>
      <c r="BI1145" s="92"/>
      <c r="BJ1145" s="92"/>
      <c r="BK1145" s="92"/>
      <c r="BL1145" s="92"/>
      <c r="BM1145" s="92"/>
      <c r="BN1145" s="92"/>
      <c r="BO1145" s="92"/>
      <c r="BP1145" s="92"/>
      <c r="BQ1145" s="92"/>
      <c r="BR1145" s="92"/>
      <c r="BS1145" s="92"/>
      <c r="BT1145" s="92"/>
      <c r="BU1145" s="92"/>
      <c r="BV1145" s="92"/>
      <c r="BW1145" s="92"/>
      <c r="BX1145" s="92"/>
      <c r="BY1145" s="92"/>
      <c r="BZ1145" s="92"/>
      <c r="CA1145" s="92"/>
      <c r="CB1145" s="92"/>
    </row>
    <row r="1146" spans="1:80" s="78" customFormat="1" ht="12.75" customHeight="1" x14ac:dyDescent="0.3">
      <c r="A1146" s="72"/>
      <c r="B1146" s="15"/>
      <c r="F1146" s="93"/>
      <c r="J1146" s="111"/>
      <c r="L1146" s="100"/>
      <c r="N1146" s="220"/>
      <c r="O1146" s="100"/>
      <c r="P1146" s="100"/>
      <c r="Q1146" s="114"/>
      <c r="S1146" s="15"/>
      <c r="T1146" s="100"/>
      <c r="U1146" s="15"/>
      <c r="V1146" s="15"/>
      <c r="W1146" s="15"/>
      <c r="X1146" s="15"/>
      <c r="Y1146" s="15"/>
      <c r="Z1146" s="15"/>
      <c r="AA1146" s="15"/>
      <c r="AB1146" s="15"/>
      <c r="AC1146" s="15"/>
      <c r="AD1146" s="15"/>
      <c r="AE1146" s="15"/>
      <c r="AF1146" s="15"/>
      <c r="AG1146" s="92"/>
      <c r="AH1146" s="92"/>
      <c r="AI1146" s="92"/>
      <c r="AJ1146" s="92"/>
      <c r="AK1146" s="92"/>
      <c r="AL1146" s="92"/>
      <c r="AM1146" s="92"/>
      <c r="AN1146" s="92"/>
      <c r="AO1146" s="92"/>
      <c r="AP1146" s="92"/>
      <c r="AQ1146" s="92"/>
      <c r="AR1146" s="92"/>
      <c r="AS1146" s="92"/>
      <c r="AT1146" s="92"/>
      <c r="AU1146" s="92"/>
      <c r="AV1146" s="92"/>
      <c r="AW1146" s="92"/>
      <c r="AX1146" s="92"/>
      <c r="AY1146" s="92"/>
      <c r="AZ1146" s="92"/>
      <c r="BA1146" s="92"/>
      <c r="BB1146" s="92"/>
      <c r="BC1146" s="92"/>
      <c r="BD1146" s="92"/>
      <c r="BE1146" s="92"/>
      <c r="BF1146" s="92"/>
      <c r="BG1146" s="92"/>
      <c r="BH1146" s="92"/>
      <c r="BI1146" s="92"/>
      <c r="BJ1146" s="92"/>
      <c r="BK1146" s="92"/>
      <c r="BL1146" s="92"/>
      <c r="BM1146" s="92"/>
      <c r="BN1146" s="92"/>
      <c r="BO1146" s="92"/>
      <c r="BP1146" s="92"/>
      <c r="BQ1146" s="92"/>
      <c r="BR1146" s="92"/>
      <c r="BS1146" s="92"/>
      <c r="BT1146" s="92"/>
      <c r="BU1146" s="92"/>
      <c r="BV1146" s="92"/>
      <c r="BW1146" s="92"/>
      <c r="BX1146" s="92"/>
      <c r="BY1146" s="92"/>
      <c r="BZ1146" s="92"/>
      <c r="CA1146" s="92"/>
      <c r="CB1146" s="92"/>
    </row>
    <row r="1147" spans="1:80" s="78" customFormat="1" ht="12.75" customHeight="1" x14ac:dyDescent="0.3">
      <c r="A1147" s="72"/>
      <c r="B1147" s="15"/>
      <c r="F1147" s="93"/>
      <c r="J1147" s="111"/>
      <c r="L1147" s="100"/>
      <c r="N1147" s="220"/>
      <c r="O1147" s="100"/>
      <c r="P1147" s="100"/>
      <c r="Q1147" s="114"/>
      <c r="S1147" s="15"/>
      <c r="T1147" s="100"/>
      <c r="U1147" s="15"/>
      <c r="V1147" s="15"/>
      <c r="W1147" s="15"/>
      <c r="X1147" s="15"/>
      <c r="Y1147" s="15"/>
      <c r="Z1147" s="15"/>
      <c r="AA1147" s="15"/>
      <c r="AB1147" s="15"/>
      <c r="AC1147" s="15"/>
      <c r="AD1147" s="15"/>
      <c r="AE1147" s="15"/>
      <c r="AF1147" s="15"/>
      <c r="AG1147" s="92"/>
      <c r="AH1147" s="92"/>
      <c r="AI1147" s="92"/>
      <c r="AJ1147" s="92"/>
      <c r="AK1147" s="92"/>
      <c r="AL1147" s="92"/>
      <c r="AM1147" s="92"/>
      <c r="AN1147" s="92"/>
      <c r="AO1147" s="92"/>
      <c r="AP1147" s="92"/>
      <c r="AQ1147" s="92"/>
      <c r="AR1147" s="92"/>
      <c r="AS1147" s="92"/>
      <c r="AT1147" s="92"/>
      <c r="AU1147" s="92"/>
      <c r="AV1147" s="92"/>
      <c r="AW1147" s="92"/>
      <c r="AX1147" s="92"/>
      <c r="AY1147" s="92"/>
      <c r="AZ1147" s="92"/>
      <c r="BA1147" s="92"/>
      <c r="BB1147" s="92"/>
      <c r="BC1147" s="92"/>
      <c r="BD1147" s="92"/>
      <c r="BE1147" s="92"/>
      <c r="BF1147" s="92"/>
      <c r="BG1147" s="92"/>
      <c r="BH1147" s="92"/>
      <c r="BI1147" s="92"/>
      <c r="BJ1147" s="92"/>
      <c r="BK1147" s="92"/>
      <c r="BL1147" s="92"/>
      <c r="BM1147" s="92"/>
      <c r="BN1147" s="92"/>
      <c r="BO1147" s="92"/>
      <c r="BP1147" s="92"/>
      <c r="BQ1147" s="92"/>
      <c r="BR1147" s="92"/>
      <c r="BS1147" s="92"/>
      <c r="BT1147" s="92"/>
      <c r="BU1147" s="92"/>
      <c r="BV1147" s="92"/>
      <c r="BW1147" s="92"/>
      <c r="BX1147" s="92"/>
      <c r="BY1147" s="92"/>
      <c r="BZ1147" s="92"/>
      <c r="CA1147" s="92"/>
      <c r="CB1147" s="92"/>
    </row>
    <row r="1148" spans="1:80" s="78" customFormat="1" ht="12.75" customHeight="1" x14ac:dyDescent="0.3">
      <c r="A1148" s="72"/>
      <c r="B1148" s="15"/>
      <c r="F1148" s="93"/>
      <c r="J1148" s="111"/>
      <c r="L1148" s="100"/>
      <c r="N1148" s="220"/>
      <c r="O1148" s="100"/>
      <c r="P1148" s="100"/>
      <c r="Q1148" s="114"/>
      <c r="S1148" s="15"/>
      <c r="T1148" s="100"/>
      <c r="U1148" s="15"/>
      <c r="V1148" s="15"/>
      <c r="W1148" s="15"/>
      <c r="X1148" s="15"/>
      <c r="Y1148" s="15"/>
      <c r="Z1148" s="15"/>
      <c r="AA1148" s="15"/>
      <c r="AB1148" s="15"/>
      <c r="AC1148" s="15"/>
      <c r="AD1148" s="15"/>
      <c r="AE1148" s="15"/>
      <c r="AF1148" s="15"/>
      <c r="AG1148" s="92"/>
      <c r="AH1148" s="92"/>
      <c r="AI1148" s="92"/>
      <c r="AJ1148" s="92"/>
      <c r="AK1148" s="92"/>
      <c r="AL1148" s="92"/>
      <c r="AM1148" s="92"/>
      <c r="AN1148" s="92"/>
      <c r="AO1148" s="92"/>
      <c r="AP1148" s="92"/>
      <c r="AQ1148" s="92"/>
      <c r="AR1148" s="92"/>
      <c r="AS1148" s="92"/>
      <c r="AT1148" s="92"/>
      <c r="AU1148" s="92"/>
      <c r="AV1148" s="92"/>
      <c r="AW1148" s="92"/>
      <c r="AX1148" s="92"/>
      <c r="AY1148" s="92"/>
      <c r="AZ1148" s="92"/>
      <c r="BA1148" s="92"/>
      <c r="BB1148" s="92"/>
      <c r="BC1148" s="92"/>
      <c r="BD1148" s="92"/>
      <c r="BE1148" s="92"/>
      <c r="BF1148" s="92"/>
      <c r="BG1148" s="92"/>
      <c r="BH1148" s="92"/>
      <c r="BI1148" s="92"/>
      <c r="BJ1148" s="92"/>
      <c r="BK1148" s="92"/>
      <c r="BL1148" s="92"/>
      <c r="BM1148" s="92"/>
      <c r="BN1148" s="92"/>
      <c r="BO1148" s="92"/>
      <c r="BP1148" s="92"/>
      <c r="BQ1148" s="92"/>
      <c r="BR1148" s="92"/>
      <c r="BS1148" s="92"/>
      <c r="BT1148" s="92"/>
      <c r="BU1148" s="92"/>
      <c r="BV1148" s="92"/>
      <c r="BW1148" s="92"/>
      <c r="BX1148" s="92"/>
      <c r="BY1148" s="92"/>
      <c r="BZ1148" s="92"/>
      <c r="CA1148" s="92"/>
      <c r="CB1148" s="92"/>
    </row>
    <row r="1149" spans="1:80" s="78" customFormat="1" ht="12.75" customHeight="1" x14ac:dyDescent="0.3">
      <c r="A1149" s="72"/>
      <c r="B1149" s="15"/>
      <c r="F1149" s="93"/>
      <c r="J1149" s="111"/>
      <c r="L1149" s="100"/>
      <c r="N1149" s="220"/>
      <c r="O1149" s="100"/>
      <c r="P1149" s="100"/>
      <c r="Q1149" s="114"/>
      <c r="S1149" s="15"/>
      <c r="T1149" s="100"/>
      <c r="U1149" s="15"/>
      <c r="V1149" s="15"/>
      <c r="W1149" s="15"/>
      <c r="X1149" s="15"/>
      <c r="Y1149" s="15"/>
      <c r="Z1149" s="15"/>
      <c r="AA1149" s="15"/>
      <c r="AB1149" s="15"/>
      <c r="AC1149" s="15"/>
      <c r="AD1149" s="15"/>
      <c r="AE1149" s="15"/>
      <c r="AF1149" s="15"/>
      <c r="AG1149" s="92"/>
      <c r="AH1149" s="92"/>
      <c r="AI1149" s="92"/>
      <c r="AJ1149" s="92"/>
      <c r="AK1149" s="92"/>
      <c r="AL1149" s="92"/>
      <c r="AM1149" s="92"/>
      <c r="AN1149" s="92"/>
      <c r="AO1149" s="92"/>
      <c r="AP1149" s="92"/>
      <c r="AQ1149" s="92"/>
      <c r="AR1149" s="92"/>
      <c r="AS1149" s="92"/>
      <c r="AT1149" s="92"/>
      <c r="AU1149" s="92"/>
      <c r="AV1149" s="92"/>
      <c r="AW1149" s="92"/>
      <c r="AX1149" s="92"/>
      <c r="AY1149" s="92"/>
      <c r="AZ1149" s="92"/>
      <c r="BA1149" s="92"/>
      <c r="BB1149" s="92"/>
      <c r="BC1149" s="92"/>
      <c r="BD1149" s="92"/>
      <c r="BE1149" s="92"/>
      <c r="BF1149" s="92"/>
      <c r="BG1149" s="92"/>
      <c r="BH1149" s="92"/>
      <c r="BI1149" s="92"/>
      <c r="BJ1149" s="92"/>
      <c r="BK1149" s="92"/>
      <c r="BL1149" s="92"/>
      <c r="BM1149" s="92"/>
      <c r="BN1149" s="92"/>
      <c r="BO1149" s="92"/>
      <c r="BP1149" s="92"/>
      <c r="BQ1149" s="92"/>
      <c r="BR1149" s="92"/>
      <c r="BS1149" s="92"/>
      <c r="BT1149" s="92"/>
      <c r="BU1149" s="92"/>
      <c r="BV1149" s="92"/>
      <c r="BW1149" s="92"/>
      <c r="BX1149" s="92"/>
      <c r="BY1149" s="92"/>
      <c r="BZ1149" s="92"/>
      <c r="CA1149" s="92"/>
      <c r="CB1149" s="92"/>
    </row>
    <row r="1150" spans="1:80" s="78" customFormat="1" ht="12.75" customHeight="1" x14ac:dyDescent="0.3">
      <c r="A1150" s="72"/>
      <c r="B1150" s="15"/>
      <c r="F1150" s="93"/>
      <c r="J1150" s="111"/>
      <c r="L1150" s="100"/>
      <c r="N1150" s="220"/>
      <c r="O1150" s="100"/>
      <c r="P1150" s="100"/>
      <c r="Q1150" s="114"/>
      <c r="S1150" s="15"/>
      <c r="T1150" s="100"/>
      <c r="U1150" s="15"/>
      <c r="V1150" s="15"/>
      <c r="W1150" s="15"/>
      <c r="X1150" s="15"/>
      <c r="Y1150" s="15"/>
      <c r="Z1150" s="15"/>
      <c r="AA1150" s="15"/>
      <c r="AB1150" s="15"/>
      <c r="AC1150" s="15"/>
      <c r="AD1150" s="15"/>
      <c r="AE1150" s="15"/>
      <c r="AF1150" s="15"/>
      <c r="AG1150" s="92"/>
      <c r="AH1150" s="92"/>
      <c r="AI1150" s="92"/>
      <c r="AJ1150" s="92"/>
      <c r="AK1150" s="92"/>
      <c r="AL1150" s="92"/>
      <c r="AM1150" s="92"/>
      <c r="AN1150" s="92"/>
      <c r="AO1150" s="92"/>
      <c r="AP1150" s="92"/>
      <c r="AQ1150" s="92"/>
      <c r="AR1150" s="92"/>
      <c r="AS1150" s="92"/>
      <c r="AT1150" s="92"/>
      <c r="AU1150" s="92"/>
      <c r="AV1150" s="92"/>
      <c r="AW1150" s="92"/>
      <c r="AX1150" s="92"/>
      <c r="AY1150" s="92"/>
      <c r="AZ1150" s="92"/>
      <c r="BA1150" s="92"/>
      <c r="BB1150" s="92"/>
      <c r="BC1150" s="92"/>
      <c r="BD1150" s="92"/>
      <c r="BE1150" s="92"/>
      <c r="BF1150" s="92"/>
      <c r="BG1150" s="92"/>
      <c r="BH1150" s="92"/>
      <c r="BI1150" s="92"/>
      <c r="BJ1150" s="92"/>
      <c r="BK1150" s="92"/>
      <c r="BL1150" s="92"/>
      <c r="BM1150" s="92"/>
      <c r="BN1150" s="92"/>
      <c r="BO1150" s="92"/>
      <c r="BP1150" s="92"/>
      <c r="BQ1150" s="92"/>
      <c r="BR1150" s="92"/>
      <c r="BS1150" s="92"/>
      <c r="BT1150" s="92"/>
      <c r="BU1150" s="92"/>
      <c r="BV1150" s="92"/>
      <c r="BW1150" s="92"/>
      <c r="BX1150" s="92"/>
      <c r="BY1150" s="92"/>
      <c r="BZ1150" s="92"/>
      <c r="CA1150" s="92"/>
      <c r="CB1150" s="92"/>
    </row>
    <row r="1151" spans="1:80" s="78" customFormat="1" ht="12.75" customHeight="1" x14ac:dyDescent="0.3">
      <c r="A1151" s="72"/>
      <c r="B1151" s="15"/>
      <c r="F1151" s="93"/>
      <c r="J1151" s="111"/>
      <c r="L1151" s="100"/>
      <c r="N1151" s="220"/>
      <c r="O1151" s="100"/>
      <c r="P1151" s="100"/>
      <c r="Q1151" s="114"/>
      <c r="S1151" s="15"/>
      <c r="T1151" s="100"/>
      <c r="U1151" s="15"/>
      <c r="V1151" s="15"/>
      <c r="W1151" s="15"/>
      <c r="X1151" s="15"/>
      <c r="Y1151" s="15"/>
      <c r="Z1151" s="15"/>
      <c r="AA1151" s="15"/>
      <c r="AB1151" s="15"/>
      <c r="AC1151" s="15"/>
      <c r="AD1151" s="15"/>
      <c r="AE1151" s="15"/>
      <c r="AF1151" s="15"/>
      <c r="AG1151" s="92"/>
      <c r="AH1151" s="92"/>
      <c r="AI1151" s="92"/>
      <c r="AJ1151" s="92"/>
      <c r="AK1151" s="92"/>
      <c r="AL1151" s="92"/>
      <c r="AM1151" s="92"/>
      <c r="AN1151" s="92"/>
      <c r="AO1151" s="92"/>
      <c r="AP1151" s="92"/>
      <c r="AQ1151" s="92"/>
      <c r="AR1151" s="92"/>
      <c r="AS1151" s="92"/>
      <c r="AT1151" s="92"/>
      <c r="AU1151" s="92"/>
      <c r="AV1151" s="92"/>
      <c r="AW1151" s="92"/>
      <c r="AX1151" s="92"/>
      <c r="AY1151" s="92"/>
      <c r="AZ1151" s="92"/>
      <c r="BA1151" s="92"/>
      <c r="BB1151" s="92"/>
      <c r="BC1151" s="92"/>
      <c r="BD1151" s="92"/>
      <c r="BE1151" s="92"/>
      <c r="BF1151" s="92"/>
      <c r="BG1151" s="92"/>
      <c r="BH1151" s="92"/>
      <c r="BI1151" s="92"/>
      <c r="BJ1151" s="92"/>
      <c r="BK1151" s="92"/>
      <c r="BL1151" s="92"/>
      <c r="BM1151" s="92"/>
      <c r="BN1151" s="92"/>
      <c r="BO1151" s="92"/>
      <c r="BP1151" s="92"/>
      <c r="BQ1151" s="92"/>
      <c r="BR1151" s="92"/>
      <c r="BS1151" s="92"/>
      <c r="BT1151" s="92"/>
      <c r="BU1151" s="92"/>
      <c r="BV1151" s="92"/>
      <c r="BW1151" s="92"/>
      <c r="BX1151" s="92"/>
      <c r="BY1151" s="92"/>
      <c r="BZ1151" s="92"/>
      <c r="CA1151" s="92"/>
      <c r="CB1151" s="92"/>
    </row>
    <row r="1152" spans="1:80" s="78" customFormat="1" ht="12.75" customHeight="1" x14ac:dyDescent="0.3">
      <c r="A1152" s="72"/>
      <c r="B1152" s="15"/>
      <c r="F1152" s="93"/>
      <c r="J1152" s="111"/>
      <c r="L1152" s="100"/>
      <c r="N1152" s="220"/>
      <c r="O1152" s="100"/>
      <c r="P1152" s="100"/>
      <c r="Q1152" s="114"/>
      <c r="S1152" s="15"/>
      <c r="T1152" s="100"/>
      <c r="U1152" s="15"/>
      <c r="V1152" s="15"/>
      <c r="W1152" s="15"/>
      <c r="X1152" s="15"/>
      <c r="Y1152" s="15"/>
      <c r="Z1152" s="15"/>
      <c r="AA1152" s="15"/>
      <c r="AB1152" s="15"/>
      <c r="AC1152" s="15"/>
      <c r="AD1152" s="15"/>
      <c r="AE1152" s="15"/>
      <c r="AF1152" s="15"/>
      <c r="AG1152" s="92"/>
      <c r="AH1152" s="92"/>
      <c r="AI1152" s="92"/>
      <c r="AJ1152" s="92"/>
      <c r="AK1152" s="92"/>
      <c r="AL1152" s="92"/>
      <c r="AM1152" s="92"/>
      <c r="AN1152" s="92"/>
      <c r="AO1152" s="92"/>
      <c r="AP1152" s="92"/>
      <c r="AQ1152" s="92"/>
      <c r="AR1152" s="92"/>
      <c r="AS1152" s="92"/>
      <c r="AT1152" s="92"/>
      <c r="AU1152" s="92"/>
      <c r="AV1152" s="92"/>
      <c r="AW1152" s="92"/>
      <c r="AX1152" s="92"/>
      <c r="AY1152" s="92"/>
      <c r="AZ1152" s="92"/>
      <c r="BA1152" s="92"/>
      <c r="BB1152" s="92"/>
      <c r="BC1152" s="92"/>
      <c r="BD1152" s="92"/>
      <c r="BE1152" s="92"/>
      <c r="BF1152" s="92"/>
      <c r="BG1152" s="92"/>
      <c r="BH1152" s="92"/>
      <c r="BI1152" s="92"/>
      <c r="BJ1152" s="92"/>
      <c r="BK1152" s="92"/>
      <c r="BL1152" s="92"/>
      <c r="BM1152" s="92"/>
      <c r="BN1152" s="92"/>
      <c r="BO1152" s="92"/>
      <c r="BP1152" s="92"/>
      <c r="BQ1152" s="92"/>
      <c r="BR1152" s="92"/>
      <c r="BS1152" s="92"/>
      <c r="BT1152" s="92"/>
      <c r="BU1152" s="92"/>
      <c r="BV1152" s="92"/>
      <c r="BW1152" s="92"/>
      <c r="BX1152" s="92"/>
      <c r="BY1152" s="92"/>
      <c r="BZ1152" s="92"/>
      <c r="CA1152" s="92"/>
      <c r="CB1152" s="92"/>
    </row>
    <row r="1153" spans="1:80" s="78" customFormat="1" ht="12.75" customHeight="1" x14ac:dyDescent="0.3">
      <c r="A1153" s="72"/>
      <c r="B1153" s="15"/>
      <c r="F1153" s="93"/>
      <c r="J1153" s="111"/>
      <c r="L1153" s="100"/>
      <c r="N1153" s="220"/>
      <c r="O1153" s="100"/>
      <c r="P1153" s="100"/>
      <c r="Q1153" s="114"/>
      <c r="S1153" s="15"/>
      <c r="T1153" s="100"/>
      <c r="U1153" s="15"/>
      <c r="V1153" s="15"/>
      <c r="W1153" s="15"/>
      <c r="X1153" s="15"/>
      <c r="Y1153" s="15"/>
      <c r="Z1153" s="15"/>
      <c r="AA1153" s="15"/>
      <c r="AB1153" s="15"/>
      <c r="AC1153" s="15"/>
      <c r="AD1153" s="15"/>
      <c r="AE1153" s="15"/>
      <c r="AF1153" s="15"/>
      <c r="AG1153" s="92"/>
      <c r="AH1153" s="92"/>
      <c r="AI1153" s="92"/>
      <c r="AJ1153" s="92"/>
      <c r="AK1153" s="92"/>
      <c r="AL1153" s="92"/>
      <c r="AM1153" s="92"/>
      <c r="AN1153" s="92"/>
      <c r="AO1153" s="92"/>
      <c r="AP1153" s="92"/>
      <c r="AQ1153" s="92"/>
      <c r="AR1153" s="92"/>
      <c r="AS1153" s="92"/>
      <c r="AT1153" s="92"/>
      <c r="AU1153" s="92"/>
      <c r="AV1153" s="92"/>
      <c r="AW1153" s="92"/>
      <c r="AX1153" s="92"/>
      <c r="AY1153" s="92"/>
      <c r="AZ1153" s="92"/>
      <c r="BA1153" s="92"/>
      <c r="BB1153" s="92"/>
      <c r="BC1153" s="92"/>
      <c r="BD1153" s="92"/>
      <c r="BE1153" s="92"/>
      <c r="BF1153" s="92"/>
      <c r="BG1153" s="92"/>
      <c r="BH1153" s="92"/>
      <c r="BI1153" s="92"/>
      <c r="BJ1153" s="92"/>
      <c r="BK1153" s="92"/>
      <c r="BL1153" s="92"/>
      <c r="BM1153" s="92"/>
      <c r="BN1153" s="92"/>
      <c r="BO1153" s="92"/>
      <c r="BP1153" s="92"/>
      <c r="BQ1153" s="92"/>
      <c r="BR1153" s="92"/>
      <c r="BS1153" s="92"/>
      <c r="BT1153" s="92"/>
      <c r="BU1153" s="92"/>
      <c r="BV1153" s="92"/>
      <c r="BW1153" s="92"/>
      <c r="BX1153" s="92"/>
      <c r="BY1153" s="92"/>
      <c r="BZ1153" s="92"/>
      <c r="CA1153" s="92"/>
      <c r="CB1153" s="92"/>
    </row>
    <row r="1154" spans="1:80" s="78" customFormat="1" ht="12.75" customHeight="1" x14ac:dyDescent="0.3">
      <c r="A1154" s="72"/>
      <c r="B1154" s="15"/>
      <c r="F1154" s="93"/>
      <c r="J1154" s="111"/>
      <c r="L1154" s="100"/>
      <c r="N1154" s="220"/>
      <c r="O1154" s="100"/>
      <c r="P1154" s="100"/>
      <c r="Q1154" s="114"/>
      <c r="S1154" s="15"/>
      <c r="T1154" s="100"/>
      <c r="U1154" s="15"/>
      <c r="V1154" s="15"/>
      <c r="W1154" s="15"/>
      <c r="X1154" s="15"/>
      <c r="Y1154" s="15"/>
      <c r="Z1154" s="15"/>
      <c r="AA1154" s="15"/>
      <c r="AB1154" s="15"/>
      <c r="AC1154" s="15"/>
      <c r="AD1154" s="15"/>
      <c r="AE1154" s="15"/>
      <c r="AF1154" s="15"/>
      <c r="AG1154" s="92"/>
      <c r="AH1154" s="92"/>
      <c r="AI1154" s="92"/>
      <c r="AJ1154" s="92"/>
      <c r="AK1154" s="92"/>
      <c r="AL1154" s="92"/>
      <c r="AM1154" s="92"/>
      <c r="AN1154" s="92"/>
      <c r="AO1154" s="92"/>
      <c r="AP1154" s="92"/>
      <c r="AQ1154" s="92"/>
      <c r="AR1154" s="92"/>
      <c r="AS1154" s="92"/>
      <c r="AT1154" s="92"/>
      <c r="AU1154" s="92"/>
      <c r="AV1154" s="92"/>
      <c r="AW1154" s="92"/>
      <c r="AX1154" s="92"/>
      <c r="AY1154" s="92"/>
      <c r="AZ1154" s="92"/>
      <c r="BA1154" s="92"/>
      <c r="BB1154" s="92"/>
      <c r="BC1154" s="92"/>
      <c r="BD1154" s="92"/>
      <c r="BE1154" s="92"/>
      <c r="BF1154" s="92"/>
      <c r="BG1154" s="92"/>
      <c r="BH1154" s="92"/>
      <c r="BI1154" s="92"/>
      <c r="BJ1154" s="92"/>
      <c r="BK1154" s="92"/>
      <c r="BL1154" s="92"/>
      <c r="BM1154" s="92"/>
      <c r="BN1154" s="92"/>
      <c r="BO1154" s="92"/>
      <c r="BP1154" s="92"/>
      <c r="BQ1154" s="92"/>
      <c r="BR1154" s="92"/>
      <c r="BS1154" s="92"/>
      <c r="BT1154" s="92"/>
      <c r="BU1154" s="92"/>
      <c r="BV1154" s="92"/>
      <c r="BW1154" s="92"/>
      <c r="BX1154" s="92"/>
      <c r="BY1154" s="92"/>
      <c r="BZ1154" s="92"/>
      <c r="CA1154" s="92"/>
      <c r="CB1154" s="92"/>
    </row>
    <row r="1155" spans="1:80" s="78" customFormat="1" ht="12.75" customHeight="1" x14ac:dyDescent="0.3">
      <c r="A1155" s="72"/>
      <c r="B1155" s="15"/>
      <c r="F1155" s="93"/>
      <c r="J1155" s="111"/>
      <c r="L1155" s="100"/>
      <c r="N1155" s="220"/>
      <c r="O1155" s="100"/>
      <c r="P1155" s="100"/>
      <c r="Q1155" s="114"/>
      <c r="S1155" s="15"/>
      <c r="T1155" s="100"/>
      <c r="U1155" s="15"/>
      <c r="V1155" s="15"/>
      <c r="W1155" s="15"/>
      <c r="X1155" s="15"/>
      <c r="Y1155" s="15"/>
      <c r="Z1155" s="15"/>
      <c r="AA1155" s="15"/>
      <c r="AB1155" s="15"/>
      <c r="AC1155" s="15"/>
      <c r="AD1155" s="15"/>
      <c r="AE1155" s="15"/>
      <c r="AF1155" s="15"/>
      <c r="AG1155" s="92"/>
      <c r="AH1155" s="92"/>
      <c r="AI1155" s="92"/>
      <c r="AJ1155" s="92"/>
      <c r="AK1155" s="92"/>
      <c r="AL1155" s="92"/>
      <c r="AM1155" s="92"/>
      <c r="AN1155" s="92"/>
      <c r="AO1155" s="92"/>
      <c r="AP1155" s="92"/>
      <c r="AQ1155" s="92"/>
      <c r="AR1155" s="92"/>
      <c r="AS1155" s="92"/>
      <c r="AT1155" s="92"/>
      <c r="AU1155" s="92"/>
      <c r="AV1155" s="92"/>
      <c r="AW1155" s="92"/>
      <c r="AX1155" s="92"/>
      <c r="AY1155" s="92"/>
      <c r="AZ1155" s="92"/>
      <c r="BA1155" s="92"/>
      <c r="BB1155" s="92"/>
      <c r="BC1155" s="92"/>
      <c r="BD1155" s="92"/>
      <c r="BE1155" s="92"/>
      <c r="BF1155" s="92"/>
      <c r="BG1155" s="92"/>
      <c r="BH1155" s="92"/>
      <c r="BI1155" s="92"/>
      <c r="BJ1155" s="92"/>
      <c r="BK1155" s="92"/>
      <c r="BL1155" s="92"/>
      <c r="BM1155" s="92"/>
      <c r="BN1155" s="92"/>
      <c r="BO1155" s="92"/>
      <c r="BP1155" s="92"/>
      <c r="BQ1155" s="92"/>
      <c r="BR1155" s="92"/>
      <c r="BS1155" s="92"/>
      <c r="BT1155" s="92"/>
      <c r="BU1155" s="92"/>
      <c r="BV1155" s="92"/>
      <c r="BW1155" s="92"/>
      <c r="BX1155" s="92"/>
      <c r="BY1155" s="92"/>
      <c r="BZ1155" s="92"/>
      <c r="CA1155" s="92"/>
      <c r="CB1155" s="92"/>
    </row>
    <row r="1156" spans="1:80" s="78" customFormat="1" ht="12.75" customHeight="1" x14ac:dyDescent="0.3">
      <c r="A1156" s="72"/>
      <c r="B1156" s="15"/>
      <c r="F1156" s="93"/>
      <c r="J1156" s="111"/>
      <c r="L1156" s="100"/>
      <c r="N1156" s="220"/>
      <c r="O1156" s="100"/>
      <c r="P1156" s="100"/>
      <c r="Q1156" s="114"/>
      <c r="S1156" s="15"/>
      <c r="T1156" s="100"/>
      <c r="U1156" s="15"/>
      <c r="V1156" s="15"/>
      <c r="W1156" s="15"/>
      <c r="X1156" s="15"/>
      <c r="Y1156" s="15"/>
      <c r="Z1156" s="15"/>
      <c r="AA1156" s="15"/>
      <c r="AB1156" s="15"/>
      <c r="AC1156" s="15"/>
      <c r="AD1156" s="15"/>
      <c r="AE1156" s="15"/>
      <c r="AF1156" s="15"/>
      <c r="AG1156" s="92"/>
      <c r="AH1156" s="92"/>
      <c r="AI1156" s="92"/>
      <c r="AJ1156" s="92"/>
      <c r="AK1156" s="92"/>
      <c r="AL1156" s="92"/>
      <c r="AM1156" s="92"/>
      <c r="AN1156" s="92"/>
      <c r="AO1156" s="92"/>
      <c r="AP1156" s="92"/>
      <c r="AQ1156" s="92"/>
      <c r="AR1156" s="92"/>
      <c r="AS1156" s="92"/>
      <c r="AT1156" s="92"/>
      <c r="AU1156" s="92"/>
      <c r="AV1156" s="92"/>
      <c r="AW1156" s="92"/>
      <c r="AX1156" s="92"/>
      <c r="AY1156" s="92"/>
      <c r="AZ1156" s="92"/>
      <c r="BA1156" s="92"/>
      <c r="BB1156" s="92"/>
      <c r="BC1156" s="92"/>
      <c r="BD1156" s="92"/>
      <c r="BE1156" s="92"/>
      <c r="BF1156" s="92"/>
      <c r="BG1156" s="92"/>
      <c r="BH1156" s="92"/>
      <c r="BI1156" s="92"/>
      <c r="BJ1156" s="92"/>
      <c r="BK1156" s="92"/>
      <c r="BL1156" s="92"/>
      <c r="BM1156" s="92"/>
      <c r="BN1156" s="92"/>
      <c r="BO1156" s="92"/>
      <c r="BP1156" s="92"/>
      <c r="BQ1156" s="92"/>
      <c r="BR1156" s="92"/>
      <c r="BS1156" s="92"/>
      <c r="BT1156" s="92"/>
      <c r="BU1156" s="92"/>
      <c r="BV1156" s="92"/>
      <c r="BW1156" s="92"/>
      <c r="BX1156" s="92"/>
      <c r="BY1156" s="92"/>
      <c r="BZ1156" s="92"/>
      <c r="CA1156" s="92"/>
      <c r="CB1156" s="92"/>
    </row>
    <row r="1157" spans="1:80" s="78" customFormat="1" ht="12.75" customHeight="1" x14ac:dyDescent="0.3">
      <c r="A1157" s="72"/>
      <c r="B1157" s="15"/>
      <c r="F1157" s="93"/>
      <c r="J1157" s="111"/>
      <c r="L1157" s="100"/>
      <c r="N1157" s="220"/>
      <c r="O1157" s="100"/>
      <c r="P1157" s="100"/>
      <c r="Q1157" s="114"/>
      <c r="S1157" s="15"/>
      <c r="T1157" s="100"/>
      <c r="U1157" s="15"/>
      <c r="V1157" s="15"/>
      <c r="W1157" s="15"/>
      <c r="X1157" s="15"/>
      <c r="Y1157" s="15"/>
      <c r="Z1157" s="15"/>
      <c r="AA1157" s="15"/>
      <c r="AB1157" s="15"/>
      <c r="AC1157" s="15"/>
      <c r="AD1157" s="15"/>
      <c r="AE1157" s="15"/>
      <c r="AF1157" s="15"/>
      <c r="AG1157" s="92"/>
      <c r="AH1157" s="92"/>
      <c r="AI1157" s="92"/>
      <c r="AJ1157" s="92"/>
      <c r="AK1157" s="92"/>
      <c r="AL1157" s="92"/>
      <c r="AM1157" s="92"/>
      <c r="AN1157" s="92"/>
      <c r="AO1157" s="92"/>
      <c r="AP1157" s="92"/>
      <c r="AQ1157" s="92"/>
      <c r="AR1157" s="92"/>
      <c r="AS1157" s="92"/>
      <c r="AT1157" s="92"/>
      <c r="AU1157" s="92"/>
      <c r="AV1157" s="92"/>
      <c r="AW1157" s="92"/>
      <c r="AX1157" s="92"/>
      <c r="AY1157" s="92"/>
      <c r="AZ1157" s="92"/>
      <c r="BA1157" s="92"/>
      <c r="BB1157" s="92"/>
      <c r="BC1157" s="92"/>
      <c r="BD1157" s="92"/>
      <c r="BE1157" s="92"/>
      <c r="BF1157" s="92"/>
      <c r="BG1157" s="92"/>
      <c r="BH1157" s="92"/>
      <c r="BI1157" s="92"/>
      <c r="BJ1157" s="92"/>
      <c r="BK1157" s="92"/>
      <c r="BL1157" s="92"/>
      <c r="BM1157" s="92"/>
      <c r="BN1157" s="92"/>
      <c r="BO1157" s="92"/>
      <c r="BP1157" s="92"/>
      <c r="BQ1157" s="92"/>
      <c r="BR1157" s="92"/>
      <c r="BS1157" s="92"/>
      <c r="BT1157" s="92"/>
      <c r="BU1157" s="92"/>
      <c r="BV1157" s="92"/>
      <c r="BW1157" s="92"/>
      <c r="BX1157" s="92"/>
      <c r="BY1157" s="92"/>
      <c r="BZ1157" s="92"/>
      <c r="CA1157" s="92"/>
      <c r="CB1157" s="92"/>
    </row>
    <row r="1158" spans="1:80" s="78" customFormat="1" ht="12.75" customHeight="1" x14ac:dyDescent="0.3">
      <c r="A1158" s="72"/>
      <c r="B1158" s="15"/>
      <c r="F1158" s="93"/>
      <c r="J1158" s="111"/>
      <c r="L1158" s="100"/>
      <c r="N1158" s="220"/>
      <c r="O1158" s="100"/>
      <c r="P1158" s="100"/>
      <c r="Q1158" s="114"/>
      <c r="S1158" s="15"/>
      <c r="T1158" s="100"/>
      <c r="U1158" s="15"/>
      <c r="V1158" s="15"/>
      <c r="W1158" s="15"/>
      <c r="X1158" s="15"/>
      <c r="Y1158" s="15"/>
      <c r="Z1158" s="15"/>
      <c r="AA1158" s="15"/>
      <c r="AB1158" s="15"/>
      <c r="AC1158" s="15"/>
      <c r="AD1158" s="15"/>
      <c r="AE1158" s="15"/>
      <c r="AF1158" s="15"/>
      <c r="AG1158" s="92"/>
      <c r="AH1158" s="92"/>
      <c r="AI1158" s="92"/>
      <c r="AJ1158" s="92"/>
      <c r="AK1158" s="92"/>
      <c r="AL1158" s="92"/>
      <c r="AM1158" s="92"/>
      <c r="AN1158" s="92"/>
      <c r="AO1158" s="92"/>
      <c r="AP1158" s="92"/>
      <c r="AQ1158" s="92"/>
      <c r="AR1158" s="92"/>
      <c r="AS1158" s="92"/>
      <c r="AT1158" s="92"/>
      <c r="AU1158" s="92"/>
      <c r="AV1158" s="92"/>
      <c r="AW1158" s="92"/>
      <c r="AX1158" s="92"/>
      <c r="AY1158" s="92"/>
      <c r="AZ1158" s="92"/>
      <c r="BA1158" s="92"/>
      <c r="BB1158" s="92"/>
      <c r="BC1158" s="92"/>
      <c r="BD1158" s="92"/>
      <c r="BE1158" s="92"/>
      <c r="BF1158" s="92"/>
      <c r="BG1158" s="92"/>
      <c r="BH1158" s="92"/>
      <c r="BI1158" s="92"/>
      <c r="BJ1158" s="92"/>
      <c r="BK1158" s="92"/>
      <c r="BL1158" s="92"/>
      <c r="BM1158" s="92"/>
      <c r="BN1158" s="92"/>
      <c r="BO1158" s="92"/>
      <c r="BP1158" s="92"/>
      <c r="BQ1158" s="92"/>
      <c r="BR1158" s="92"/>
      <c r="BS1158" s="92"/>
      <c r="BT1158" s="92"/>
      <c r="BU1158" s="92"/>
      <c r="BV1158" s="92"/>
      <c r="BW1158" s="92"/>
      <c r="BX1158" s="92"/>
      <c r="BY1158" s="92"/>
      <c r="BZ1158" s="92"/>
      <c r="CA1158" s="92"/>
      <c r="CB1158" s="92"/>
    </row>
    <row r="1159" spans="1:80" s="78" customFormat="1" ht="12.75" customHeight="1" x14ac:dyDescent="0.3">
      <c r="A1159" s="72"/>
      <c r="B1159" s="15"/>
      <c r="F1159" s="93"/>
      <c r="J1159" s="111"/>
      <c r="L1159" s="100"/>
      <c r="N1159" s="220"/>
      <c r="O1159" s="100"/>
      <c r="P1159" s="100"/>
      <c r="Q1159" s="114"/>
      <c r="S1159" s="15"/>
      <c r="T1159" s="100"/>
      <c r="U1159" s="15"/>
      <c r="V1159" s="15"/>
      <c r="W1159" s="15"/>
      <c r="X1159" s="15"/>
      <c r="Y1159" s="15"/>
      <c r="Z1159" s="15"/>
      <c r="AA1159" s="15"/>
      <c r="AB1159" s="15"/>
      <c r="AC1159" s="15"/>
      <c r="AD1159" s="15"/>
      <c r="AE1159" s="15"/>
      <c r="AF1159" s="15"/>
      <c r="AG1159" s="92"/>
      <c r="AH1159" s="92"/>
      <c r="AI1159" s="92"/>
      <c r="AJ1159" s="92"/>
      <c r="AK1159" s="92"/>
      <c r="AL1159" s="92"/>
      <c r="AM1159" s="92"/>
      <c r="AN1159" s="92"/>
      <c r="AO1159" s="92"/>
      <c r="AP1159" s="92"/>
      <c r="AQ1159" s="92"/>
      <c r="AR1159" s="92"/>
      <c r="AS1159" s="92"/>
      <c r="AT1159" s="92"/>
      <c r="AU1159" s="92"/>
      <c r="AV1159" s="92"/>
      <c r="AW1159" s="92"/>
      <c r="AX1159" s="92"/>
      <c r="AY1159" s="92"/>
      <c r="AZ1159" s="92"/>
      <c r="BA1159" s="92"/>
      <c r="BB1159" s="92"/>
      <c r="BC1159" s="92"/>
      <c r="BD1159" s="92"/>
      <c r="BE1159" s="92"/>
      <c r="BF1159" s="92"/>
      <c r="BG1159" s="92"/>
      <c r="BH1159" s="92"/>
      <c r="BI1159" s="92"/>
      <c r="BJ1159" s="92"/>
      <c r="BK1159" s="92"/>
      <c r="BL1159" s="92"/>
      <c r="BM1159" s="92"/>
      <c r="BN1159" s="92"/>
      <c r="BO1159" s="92"/>
      <c r="BP1159" s="92"/>
      <c r="BQ1159" s="92"/>
      <c r="BR1159" s="92"/>
      <c r="BS1159" s="92"/>
      <c r="BT1159" s="92"/>
      <c r="BU1159" s="92"/>
      <c r="BV1159" s="92"/>
      <c r="BW1159" s="92"/>
      <c r="BX1159" s="92"/>
      <c r="BY1159" s="92"/>
      <c r="BZ1159" s="92"/>
      <c r="CA1159" s="92"/>
      <c r="CB1159" s="92"/>
    </row>
    <row r="1160" spans="1:80" s="78" customFormat="1" ht="12.75" customHeight="1" x14ac:dyDescent="0.3">
      <c r="A1160" s="72"/>
      <c r="B1160" s="15"/>
      <c r="F1160" s="93"/>
      <c r="J1160" s="111"/>
      <c r="L1160" s="100"/>
      <c r="N1160" s="220"/>
      <c r="O1160" s="100"/>
      <c r="P1160" s="100"/>
      <c r="Q1160" s="114"/>
      <c r="S1160" s="15"/>
      <c r="T1160" s="100"/>
      <c r="U1160" s="15"/>
      <c r="V1160" s="15"/>
      <c r="W1160" s="15"/>
      <c r="X1160" s="15"/>
      <c r="Y1160" s="15"/>
      <c r="Z1160" s="15"/>
      <c r="AA1160" s="15"/>
      <c r="AB1160" s="15"/>
      <c r="AC1160" s="15"/>
      <c r="AD1160" s="15"/>
      <c r="AE1160" s="15"/>
      <c r="AF1160" s="15"/>
      <c r="AG1160" s="92"/>
      <c r="AH1160" s="92"/>
      <c r="AI1160" s="92"/>
      <c r="AJ1160" s="92"/>
      <c r="AK1160" s="92"/>
      <c r="AL1160" s="92"/>
      <c r="AM1160" s="92"/>
      <c r="AN1160" s="92"/>
      <c r="AO1160" s="92"/>
      <c r="AP1160" s="92"/>
      <c r="AQ1160" s="92"/>
      <c r="AR1160" s="92"/>
      <c r="AS1160" s="92"/>
      <c r="AT1160" s="92"/>
      <c r="AU1160" s="92"/>
      <c r="AV1160" s="92"/>
      <c r="AW1160" s="92"/>
      <c r="AX1160" s="92"/>
      <c r="AY1160" s="92"/>
      <c r="AZ1160" s="92"/>
      <c r="BA1160" s="92"/>
      <c r="BB1160" s="92"/>
      <c r="BC1160" s="92"/>
      <c r="BD1160" s="92"/>
      <c r="BE1160" s="92"/>
      <c r="BF1160" s="92"/>
      <c r="BG1160" s="92"/>
      <c r="BH1160" s="92"/>
      <c r="BI1160" s="92"/>
      <c r="BJ1160" s="92"/>
      <c r="BK1160" s="92"/>
      <c r="BL1160" s="92"/>
      <c r="BM1160" s="92"/>
      <c r="BN1160" s="92"/>
      <c r="BO1160" s="92"/>
      <c r="BP1160" s="92"/>
      <c r="BQ1160" s="92"/>
      <c r="BR1160" s="92"/>
      <c r="BS1160" s="92"/>
      <c r="BT1160" s="92"/>
      <c r="BU1160" s="92"/>
      <c r="BV1160" s="92"/>
      <c r="BW1160" s="92"/>
      <c r="BX1160" s="92"/>
      <c r="BY1160" s="92"/>
      <c r="BZ1160" s="92"/>
      <c r="CA1160" s="92"/>
      <c r="CB1160" s="92"/>
    </row>
    <row r="1161" spans="1:80" s="78" customFormat="1" ht="12.75" customHeight="1" x14ac:dyDescent="0.3">
      <c r="A1161" s="72"/>
      <c r="B1161" s="15"/>
      <c r="F1161" s="93"/>
      <c r="J1161" s="111"/>
      <c r="L1161" s="100"/>
      <c r="N1161" s="220"/>
      <c r="O1161" s="100"/>
      <c r="P1161" s="100"/>
      <c r="Q1161" s="114"/>
      <c r="S1161" s="15"/>
      <c r="T1161" s="100"/>
      <c r="U1161" s="15"/>
      <c r="V1161" s="15"/>
      <c r="W1161" s="15"/>
      <c r="X1161" s="15"/>
      <c r="Y1161" s="15"/>
      <c r="Z1161" s="15"/>
      <c r="AA1161" s="15"/>
      <c r="AB1161" s="15"/>
      <c r="AC1161" s="15"/>
      <c r="AD1161" s="15"/>
      <c r="AE1161" s="15"/>
      <c r="AF1161" s="15"/>
      <c r="AG1161" s="92"/>
      <c r="AH1161" s="92"/>
      <c r="AI1161" s="92"/>
      <c r="AJ1161" s="92"/>
      <c r="AK1161" s="92"/>
      <c r="AL1161" s="92"/>
      <c r="AM1161" s="92"/>
      <c r="AN1161" s="92"/>
      <c r="AO1161" s="92"/>
      <c r="AP1161" s="92"/>
      <c r="AQ1161" s="92"/>
      <c r="AR1161" s="92"/>
      <c r="AS1161" s="92"/>
      <c r="AT1161" s="92"/>
      <c r="AU1161" s="92"/>
      <c r="AV1161" s="92"/>
      <c r="AW1161" s="92"/>
      <c r="AX1161" s="92"/>
      <c r="AY1161" s="92"/>
      <c r="AZ1161" s="92"/>
      <c r="BA1161" s="92"/>
      <c r="BB1161" s="92"/>
      <c r="BC1161" s="92"/>
      <c r="BD1161" s="92"/>
      <c r="BE1161" s="92"/>
      <c r="BF1161" s="92"/>
      <c r="BG1161" s="92"/>
      <c r="BH1161" s="92"/>
      <c r="BI1161" s="92"/>
      <c r="BJ1161" s="92"/>
      <c r="BK1161" s="92"/>
      <c r="BL1161" s="92"/>
      <c r="BM1161" s="92"/>
      <c r="BN1161" s="92"/>
      <c r="BO1161" s="92"/>
      <c r="BP1161" s="92"/>
      <c r="BQ1161" s="92"/>
      <c r="BR1161" s="92"/>
      <c r="BS1161" s="92"/>
      <c r="BT1161" s="92"/>
      <c r="BU1161" s="92"/>
      <c r="BV1161" s="92"/>
      <c r="BW1161" s="92"/>
      <c r="BX1161" s="92"/>
      <c r="BY1161" s="92"/>
      <c r="BZ1161" s="92"/>
      <c r="CA1161" s="92"/>
      <c r="CB1161" s="92"/>
    </row>
    <row r="1162" spans="1:80" s="78" customFormat="1" ht="12.75" customHeight="1" x14ac:dyDescent="0.3">
      <c r="A1162" s="72"/>
      <c r="B1162" s="15"/>
      <c r="F1162" s="93"/>
      <c r="J1162" s="111"/>
      <c r="L1162" s="100"/>
      <c r="N1162" s="220"/>
      <c r="O1162" s="100"/>
      <c r="P1162" s="100"/>
      <c r="Q1162" s="114"/>
      <c r="S1162" s="15"/>
      <c r="T1162" s="100"/>
      <c r="U1162" s="15"/>
      <c r="V1162" s="15"/>
      <c r="W1162" s="15"/>
      <c r="X1162" s="15"/>
      <c r="Y1162" s="15"/>
      <c r="Z1162" s="15"/>
      <c r="AA1162" s="15"/>
      <c r="AB1162" s="15"/>
      <c r="AC1162" s="15"/>
      <c r="AD1162" s="15"/>
      <c r="AE1162" s="15"/>
      <c r="AF1162" s="15"/>
      <c r="AG1162" s="92"/>
      <c r="AH1162" s="92"/>
      <c r="AI1162" s="92"/>
      <c r="AJ1162" s="92"/>
      <c r="AK1162" s="92"/>
      <c r="AL1162" s="92"/>
      <c r="AM1162" s="92"/>
      <c r="AN1162" s="92"/>
      <c r="AO1162" s="92"/>
      <c r="AP1162" s="92"/>
      <c r="AQ1162" s="92"/>
      <c r="AR1162" s="92"/>
      <c r="AS1162" s="92"/>
      <c r="AT1162" s="92"/>
      <c r="AU1162" s="92"/>
      <c r="AV1162" s="92"/>
      <c r="AW1162" s="92"/>
      <c r="AX1162" s="92"/>
      <c r="AY1162" s="92"/>
      <c r="AZ1162" s="92"/>
      <c r="BA1162" s="92"/>
      <c r="BB1162" s="92"/>
      <c r="BC1162" s="92"/>
      <c r="BD1162" s="92"/>
      <c r="BE1162" s="92"/>
      <c r="BF1162" s="92"/>
      <c r="BG1162" s="92"/>
      <c r="BH1162" s="92"/>
      <c r="BI1162" s="92"/>
      <c r="BJ1162" s="92"/>
      <c r="BK1162" s="92"/>
      <c r="BL1162" s="92"/>
      <c r="BM1162" s="92"/>
      <c r="BN1162" s="92"/>
      <c r="BO1162" s="92"/>
      <c r="BP1162" s="92"/>
      <c r="BQ1162" s="92"/>
      <c r="BR1162" s="92"/>
      <c r="BS1162" s="92"/>
      <c r="BT1162" s="92"/>
      <c r="BU1162" s="92"/>
      <c r="BV1162" s="92"/>
      <c r="BW1162" s="92"/>
      <c r="BX1162" s="92"/>
      <c r="BY1162" s="92"/>
      <c r="BZ1162" s="92"/>
      <c r="CA1162" s="92"/>
      <c r="CB1162" s="92"/>
    </row>
    <row r="1163" spans="1:80" s="78" customFormat="1" ht="12.75" customHeight="1" x14ac:dyDescent="0.3">
      <c r="A1163" s="72"/>
      <c r="B1163" s="15"/>
      <c r="F1163" s="93"/>
      <c r="J1163" s="111"/>
      <c r="L1163" s="100"/>
      <c r="N1163" s="220"/>
      <c r="O1163" s="100"/>
      <c r="P1163" s="100"/>
      <c r="Q1163" s="114"/>
      <c r="S1163" s="15"/>
      <c r="T1163" s="100"/>
      <c r="U1163" s="15"/>
      <c r="V1163" s="15"/>
      <c r="W1163" s="15"/>
      <c r="X1163" s="15"/>
      <c r="Y1163" s="15"/>
      <c r="Z1163" s="15"/>
      <c r="AA1163" s="15"/>
      <c r="AB1163" s="15"/>
      <c r="AC1163" s="15"/>
      <c r="AD1163" s="15"/>
      <c r="AE1163" s="15"/>
      <c r="AF1163" s="15"/>
      <c r="AG1163" s="92"/>
      <c r="AH1163" s="92"/>
      <c r="AI1163" s="92"/>
      <c r="AJ1163" s="92"/>
      <c r="AK1163" s="92"/>
      <c r="AL1163" s="92"/>
      <c r="AM1163" s="92"/>
      <c r="AN1163" s="92"/>
      <c r="AO1163" s="92"/>
      <c r="AP1163" s="92"/>
      <c r="AQ1163" s="92"/>
      <c r="AR1163" s="92"/>
      <c r="AS1163" s="92"/>
      <c r="AT1163" s="92"/>
      <c r="AU1163" s="92"/>
      <c r="AV1163" s="92"/>
      <c r="AW1163" s="92"/>
      <c r="AX1163" s="92"/>
      <c r="AY1163" s="92"/>
      <c r="AZ1163" s="92"/>
      <c r="BA1163" s="92"/>
      <c r="BB1163" s="92"/>
      <c r="BC1163" s="92"/>
      <c r="BD1163" s="92"/>
      <c r="BE1163" s="92"/>
      <c r="BF1163" s="92"/>
      <c r="BG1163" s="92"/>
      <c r="BH1163" s="92"/>
      <c r="BI1163" s="92"/>
      <c r="BJ1163" s="92"/>
      <c r="BK1163" s="92"/>
      <c r="BL1163" s="92"/>
      <c r="BM1163" s="92"/>
      <c r="BN1163" s="92"/>
      <c r="BO1163" s="92"/>
      <c r="BP1163" s="92"/>
      <c r="BQ1163" s="92"/>
      <c r="BR1163" s="92"/>
      <c r="BS1163" s="92"/>
      <c r="BT1163" s="92"/>
      <c r="BU1163" s="92"/>
      <c r="BV1163" s="92"/>
      <c r="BW1163" s="92"/>
      <c r="BX1163" s="92"/>
      <c r="BY1163" s="92"/>
      <c r="BZ1163" s="92"/>
      <c r="CA1163" s="92"/>
      <c r="CB1163" s="92"/>
    </row>
    <row r="1164" spans="1:80" s="78" customFormat="1" ht="12.75" customHeight="1" x14ac:dyDescent="0.3">
      <c r="A1164" s="72"/>
      <c r="B1164" s="15"/>
      <c r="F1164" s="93"/>
      <c r="J1164" s="111"/>
      <c r="L1164" s="100"/>
      <c r="N1164" s="220"/>
      <c r="O1164" s="100"/>
      <c r="P1164" s="100"/>
      <c r="Q1164" s="114"/>
      <c r="S1164" s="15"/>
      <c r="T1164" s="100"/>
      <c r="U1164" s="15"/>
      <c r="V1164" s="15"/>
      <c r="W1164" s="15"/>
      <c r="X1164" s="15"/>
      <c r="Y1164" s="15"/>
      <c r="Z1164" s="15"/>
      <c r="AA1164" s="15"/>
      <c r="AB1164" s="15"/>
      <c r="AC1164" s="15"/>
      <c r="AD1164" s="15"/>
      <c r="AE1164" s="15"/>
      <c r="AF1164" s="15"/>
      <c r="AG1164" s="92"/>
      <c r="AH1164" s="92"/>
      <c r="AI1164" s="92"/>
      <c r="AJ1164" s="92"/>
      <c r="AK1164" s="92"/>
      <c r="AL1164" s="92"/>
      <c r="AM1164" s="92"/>
      <c r="AN1164" s="92"/>
      <c r="AO1164" s="92"/>
      <c r="AP1164" s="92"/>
      <c r="AQ1164" s="92"/>
      <c r="AR1164" s="92"/>
      <c r="AS1164" s="92"/>
      <c r="AT1164" s="92"/>
      <c r="AU1164" s="92"/>
      <c r="AV1164" s="92"/>
      <c r="AW1164" s="92"/>
      <c r="AX1164" s="92"/>
      <c r="AY1164" s="92"/>
      <c r="AZ1164" s="92"/>
      <c r="BA1164" s="92"/>
      <c r="BB1164" s="92"/>
      <c r="BC1164" s="92"/>
      <c r="BD1164" s="92"/>
      <c r="BE1164" s="92"/>
      <c r="BF1164" s="92"/>
      <c r="BG1164" s="92"/>
      <c r="BH1164" s="92"/>
      <c r="BI1164" s="92"/>
      <c r="BJ1164" s="92"/>
      <c r="BK1164" s="92"/>
      <c r="BL1164" s="92"/>
      <c r="BM1164" s="92"/>
      <c r="BN1164" s="92"/>
      <c r="BO1164" s="92"/>
      <c r="BP1164" s="92"/>
      <c r="BQ1164" s="92"/>
      <c r="BR1164" s="92"/>
      <c r="BS1164" s="92"/>
      <c r="BT1164" s="92"/>
      <c r="BU1164" s="92"/>
      <c r="BV1164" s="92"/>
      <c r="BW1164" s="92"/>
      <c r="BX1164" s="92"/>
      <c r="BY1164" s="92"/>
      <c r="BZ1164" s="92"/>
      <c r="CA1164" s="92"/>
      <c r="CB1164" s="92"/>
    </row>
    <row r="1165" spans="1:80" s="78" customFormat="1" ht="12.75" customHeight="1" x14ac:dyDescent="0.3">
      <c r="A1165" s="72"/>
      <c r="B1165" s="15"/>
      <c r="F1165" s="93"/>
      <c r="J1165" s="111"/>
      <c r="L1165" s="100"/>
      <c r="N1165" s="220"/>
      <c r="O1165" s="100"/>
      <c r="P1165" s="100"/>
      <c r="Q1165" s="114"/>
      <c r="S1165" s="15"/>
      <c r="T1165" s="100"/>
      <c r="U1165" s="15"/>
      <c r="V1165" s="15"/>
      <c r="W1165" s="15"/>
      <c r="X1165" s="15"/>
      <c r="Y1165" s="15"/>
      <c r="Z1165" s="15"/>
      <c r="AA1165" s="15"/>
      <c r="AB1165" s="15"/>
      <c r="AC1165" s="15"/>
      <c r="AD1165" s="15"/>
      <c r="AE1165" s="15"/>
      <c r="AF1165" s="15"/>
      <c r="AG1165" s="92"/>
      <c r="AH1165" s="92"/>
      <c r="AI1165" s="92"/>
      <c r="AJ1165" s="92"/>
      <c r="AK1165" s="92"/>
      <c r="AL1165" s="92"/>
      <c r="AM1165" s="92"/>
      <c r="AN1165" s="92"/>
      <c r="AO1165" s="92"/>
      <c r="AP1165" s="92"/>
      <c r="AQ1165" s="92"/>
      <c r="AR1165" s="92"/>
      <c r="AS1165" s="92"/>
      <c r="AT1165" s="92"/>
      <c r="AU1165" s="92"/>
      <c r="AV1165" s="92"/>
      <c r="AW1165" s="92"/>
      <c r="AX1165" s="92"/>
      <c r="AY1165" s="92"/>
      <c r="AZ1165" s="92"/>
      <c r="BA1165" s="92"/>
      <c r="BB1165" s="92"/>
      <c r="BC1165" s="92"/>
      <c r="BD1165" s="92"/>
      <c r="BE1165" s="92"/>
      <c r="BF1165" s="92"/>
      <c r="BG1165" s="92"/>
      <c r="BH1165" s="92"/>
      <c r="BI1165" s="92"/>
      <c r="BJ1165" s="92"/>
      <c r="BK1165" s="92"/>
      <c r="BL1165" s="92"/>
      <c r="BM1165" s="92"/>
      <c r="BN1165" s="92"/>
      <c r="BO1165" s="92"/>
      <c r="BP1165" s="92"/>
      <c r="BQ1165" s="92"/>
      <c r="BR1165" s="92"/>
      <c r="BS1165" s="92"/>
      <c r="BT1165" s="92"/>
      <c r="BU1165" s="92"/>
      <c r="BV1165" s="92"/>
      <c r="BW1165" s="92"/>
      <c r="BX1165" s="92"/>
      <c r="BY1165" s="92"/>
      <c r="BZ1165" s="92"/>
      <c r="CA1165" s="92"/>
      <c r="CB1165" s="92"/>
    </row>
    <row r="1166" spans="1:80" s="78" customFormat="1" ht="12.75" customHeight="1" x14ac:dyDescent="0.3">
      <c r="A1166" s="72"/>
      <c r="B1166" s="15"/>
      <c r="F1166" s="93"/>
      <c r="J1166" s="111"/>
      <c r="L1166" s="100"/>
      <c r="N1166" s="220"/>
      <c r="O1166" s="100"/>
      <c r="P1166" s="100"/>
      <c r="Q1166" s="114"/>
      <c r="S1166" s="15"/>
      <c r="T1166" s="100"/>
      <c r="U1166" s="15"/>
      <c r="V1166" s="15"/>
      <c r="W1166" s="15"/>
      <c r="X1166" s="15"/>
      <c r="Y1166" s="15"/>
      <c r="Z1166" s="15"/>
      <c r="AA1166" s="15"/>
      <c r="AB1166" s="15"/>
      <c r="AC1166" s="15"/>
      <c r="AD1166" s="15"/>
      <c r="AE1166" s="15"/>
      <c r="AF1166" s="15"/>
      <c r="AG1166" s="92"/>
      <c r="AH1166" s="92"/>
      <c r="AI1166" s="92"/>
      <c r="AJ1166" s="92"/>
      <c r="AK1166" s="92"/>
      <c r="AL1166" s="92"/>
      <c r="AM1166" s="92"/>
      <c r="AN1166" s="92"/>
      <c r="AO1166" s="92"/>
      <c r="AP1166" s="92"/>
      <c r="AQ1166" s="92"/>
      <c r="AR1166" s="92"/>
      <c r="AS1166" s="92"/>
      <c r="AT1166" s="92"/>
      <c r="AU1166" s="92"/>
      <c r="AV1166" s="92"/>
      <c r="AW1166" s="92"/>
      <c r="AX1166" s="92"/>
      <c r="AY1166" s="92"/>
      <c r="AZ1166" s="92"/>
      <c r="BA1166" s="92"/>
      <c r="BB1166" s="92"/>
      <c r="BC1166" s="92"/>
      <c r="BD1166" s="92"/>
      <c r="BE1166" s="92"/>
      <c r="BF1166" s="92"/>
      <c r="BG1166" s="92"/>
      <c r="BH1166" s="92"/>
      <c r="BI1166" s="92"/>
      <c r="BJ1166" s="92"/>
      <c r="BK1166" s="92"/>
      <c r="BL1166" s="92"/>
      <c r="BM1166" s="92"/>
      <c r="BN1166" s="92"/>
      <c r="BO1166" s="92"/>
      <c r="BP1166" s="92"/>
      <c r="BQ1166" s="92"/>
      <c r="BR1166" s="92"/>
      <c r="BS1166" s="92"/>
      <c r="BT1166" s="92"/>
      <c r="BU1166" s="92"/>
      <c r="BV1166" s="92"/>
      <c r="BW1166" s="92"/>
      <c r="BX1166" s="92"/>
      <c r="BY1166" s="92"/>
      <c r="BZ1166" s="92"/>
      <c r="CA1166" s="92"/>
      <c r="CB1166" s="92"/>
    </row>
    <row r="1167" spans="1:80" s="78" customFormat="1" ht="12.75" customHeight="1" x14ac:dyDescent="0.3">
      <c r="A1167" s="72"/>
      <c r="B1167" s="15"/>
      <c r="F1167" s="93"/>
      <c r="J1167" s="111"/>
      <c r="L1167" s="100"/>
      <c r="N1167" s="220"/>
      <c r="O1167" s="100"/>
      <c r="P1167" s="100"/>
      <c r="Q1167" s="114"/>
      <c r="S1167" s="15"/>
      <c r="T1167" s="100"/>
      <c r="U1167" s="15"/>
      <c r="V1167" s="15"/>
      <c r="W1167" s="15"/>
      <c r="X1167" s="15"/>
      <c r="Y1167" s="15"/>
      <c r="Z1167" s="15"/>
      <c r="AA1167" s="15"/>
      <c r="AB1167" s="15"/>
      <c r="AC1167" s="15"/>
      <c r="AD1167" s="15"/>
      <c r="AE1167" s="15"/>
      <c r="AF1167" s="15"/>
      <c r="AG1167" s="92"/>
      <c r="AH1167" s="92"/>
      <c r="AI1167" s="92"/>
      <c r="AJ1167" s="92"/>
      <c r="AK1167" s="92"/>
      <c r="AL1167" s="92"/>
      <c r="AM1167" s="92"/>
      <c r="AN1167" s="92"/>
      <c r="AO1167" s="92"/>
      <c r="AP1167" s="92"/>
      <c r="AQ1167" s="92"/>
      <c r="AR1167" s="92"/>
      <c r="AS1167" s="92"/>
      <c r="AT1167" s="92"/>
      <c r="AU1167" s="92"/>
      <c r="AV1167" s="92"/>
      <c r="AW1167" s="92"/>
      <c r="AX1167" s="92"/>
      <c r="AY1167" s="92"/>
      <c r="AZ1167" s="92"/>
      <c r="BA1167" s="92"/>
      <c r="BB1167" s="92"/>
      <c r="BC1167" s="92"/>
      <c r="BD1167" s="92"/>
      <c r="BE1167" s="92"/>
      <c r="BF1167" s="92"/>
      <c r="BG1167" s="92"/>
      <c r="BH1167" s="92"/>
      <c r="BI1167" s="92"/>
      <c r="BJ1167" s="92"/>
      <c r="BK1167" s="92"/>
      <c r="BL1167" s="92"/>
      <c r="BM1167" s="92"/>
      <c r="BN1167" s="92"/>
      <c r="BO1167" s="92"/>
      <c r="BP1167" s="92"/>
      <c r="BQ1167" s="92"/>
      <c r="BR1167" s="92"/>
      <c r="BS1167" s="92"/>
      <c r="BT1167" s="92"/>
      <c r="BU1167" s="92"/>
      <c r="BV1167" s="92"/>
      <c r="BW1167" s="92"/>
      <c r="BX1167" s="92"/>
      <c r="BY1167" s="92"/>
      <c r="BZ1167" s="92"/>
      <c r="CA1167" s="92"/>
      <c r="CB1167" s="92"/>
    </row>
    <row r="1168" spans="1:80" s="78" customFormat="1" ht="12.75" customHeight="1" x14ac:dyDescent="0.3">
      <c r="A1168" s="72"/>
      <c r="B1168" s="15"/>
      <c r="F1168" s="93"/>
      <c r="J1168" s="111"/>
      <c r="L1168" s="100"/>
      <c r="N1168" s="220"/>
      <c r="O1168" s="100"/>
      <c r="P1168" s="100"/>
      <c r="Q1168" s="114"/>
      <c r="S1168" s="15"/>
      <c r="T1168" s="100"/>
      <c r="U1168" s="15"/>
      <c r="V1168" s="15"/>
      <c r="W1168" s="15"/>
      <c r="X1168" s="15"/>
      <c r="Y1168" s="15"/>
      <c r="Z1168" s="15"/>
      <c r="AA1168" s="15"/>
      <c r="AB1168" s="15"/>
      <c r="AC1168" s="15"/>
      <c r="AD1168" s="15"/>
      <c r="AE1168" s="15"/>
      <c r="AF1168" s="15"/>
      <c r="AG1168" s="92"/>
      <c r="AH1168" s="92"/>
      <c r="AI1168" s="92"/>
      <c r="AJ1168" s="92"/>
      <c r="AK1168" s="92"/>
      <c r="AL1168" s="92"/>
      <c r="AM1168" s="92"/>
      <c r="AN1168" s="92"/>
      <c r="AO1168" s="92"/>
      <c r="AP1168" s="92"/>
      <c r="AQ1168" s="92"/>
      <c r="AR1168" s="92"/>
      <c r="AS1168" s="92"/>
      <c r="AT1168" s="92"/>
      <c r="AU1168" s="92"/>
      <c r="AV1168" s="92"/>
      <c r="AW1168" s="92"/>
      <c r="AX1168" s="92"/>
      <c r="AY1168" s="92"/>
      <c r="AZ1168" s="92"/>
      <c r="BA1168" s="92"/>
      <c r="BB1168" s="92"/>
      <c r="BC1168" s="92"/>
      <c r="BD1168" s="92"/>
      <c r="BE1168" s="92"/>
      <c r="BF1168" s="92"/>
      <c r="BG1168" s="92"/>
      <c r="BH1168" s="92"/>
      <c r="BI1168" s="92"/>
      <c r="BJ1168" s="92"/>
      <c r="BK1168" s="92"/>
      <c r="BL1168" s="92"/>
      <c r="BM1168" s="92"/>
      <c r="BN1168" s="92"/>
      <c r="BO1168" s="92"/>
      <c r="BP1168" s="92"/>
      <c r="BQ1168" s="92"/>
      <c r="BR1168" s="92"/>
      <c r="BS1168" s="92"/>
      <c r="BT1168" s="92"/>
      <c r="BU1168" s="92"/>
      <c r="BV1168" s="92"/>
      <c r="BW1168" s="92"/>
      <c r="BX1168" s="92"/>
      <c r="BY1168" s="92"/>
      <c r="BZ1168" s="92"/>
      <c r="CA1168" s="92"/>
      <c r="CB1168" s="92"/>
    </row>
    <row r="1169" spans="1:80" s="78" customFormat="1" ht="12.75" customHeight="1" x14ac:dyDescent="0.3">
      <c r="A1169" s="72"/>
      <c r="B1169" s="15"/>
      <c r="F1169" s="93"/>
      <c r="J1169" s="111"/>
      <c r="L1169" s="100"/>
      <c r="N1169" s="220"/>
      <c r="O1169" s="100"/>
      <c r="P1169" s="100"/>
      <c r="Q1169" s="114"/>
      <c r="S1169" s="15"/>
      <c r="T1169" s="100"/>
      <c r="U1169" s="15"/>
      <c r="V1169" s="15"/>
      <c r="W1169" s="15"/>
      <c r="X1169" s="15"/>
      <c r="Y1169" s="15"/>
      <c r="Z1169" s="15"/>
      <c r="AA1169" s="15"/>
      <c r="AB1169" s="15"/>
      <c r="AC1169" s="15"/>
      <c r="AD1169" s="15"/>
      <c r="AE1169" s="15"/>
      <c r="AF1169" s="15"/>
      <c r="AG1169" s="92"/>
      <c r="AH1169" s="92"/>
      <c r="AI1169" s="92"/>
      <c r="AJ1169" s="92"/>
      <c r="AK1169" s="92"/>
      <c r="AL1169" s="92"/>
      <c r="AM1169" s="92"/>
      <c r="AN1169" s="92"/>
      <c r="AO1169" s="92"/>
      <c r="AP1169" s="92"/>
      <c r="AQ1169" s="92"/>
      <c r="AR1169" s="92"/>
      <c r="AS1169" s="92"/>
      <c r="AT1169" s="92"/>
      <c r="AU1169" s="92"/>
      <c r="AV1169" s="92"/>
      <c r="AW1169" s="92"/>
      <c r="AX1169" s="92"/>
      <c r="AY1169" s="92"/>
      <c r="AZ1169" s="92"/>
      <c r="BA1169" s="92"/>
      <c r="BB1169" s="92"/>
      <c r="BC1169" s="92"/>
      <c r="BD1169" s="92"/>
      <c r="BE1169" s="92"/>
      <c r="BF1169" s="92"/>
      <c r="BG1169" s="92"/>
      <c r="BH1169" s="92"/>
      <c r="BI1169" s="92"/>
      <c r="BJ1169" s="92"/>
      <c r="BK1169" s="92"/>
      <c r="BL1169" s="92"/>
      <c r="BM1169" s="92"/>
      <c r="BN1169" s="92"/>
      <c r="BO1169" s="92"/>
      <c r="BP1169" s="92"/>
      <c r="BQ1169" s="92"/>
      <c r="BR1169" s="92"/>
      <c r="BS1169" s="92"/>
      <c r="BT1169" s="92"/>
      <c r="BU1169" s="92"/>
      <c r="BV1169" s="92"/>
      <c r="BW1169" s="92"/>
      <c r="BX1169" s="92"/>
      <c r="BY1169" s="92"/>
      <c r="BZ1169" s="92"/>
      <c r="CA1169" s="92"/>
      <c r="CB1169" s="92"/>
    </row>
    <row r="1170" spans="1:80" s="78" customFormat="1" ht="12.75" customHeight="1" x14ac:dyDescent="0.3">
      <c r="A1170" s="72"/>
      <c r="B1170" s="15"/>
      <c r="F1170" s="93"/>
      <c r="J1170" s="111"/>
      <c r="L1170" s="100"/>
      <c r="N1170" s="220"/>
      <c r="O1170" s="100"/>
      <c r="P1170" s="100"/>
      <c r="Q1170" s="114"/>
      <c r="S1170" s="15"/>
      <c r="T1170" s="100"/>
      <c r="U1170" s="15"/>
      <c r="V1170" s="15"/>
      <c r="W1170" s="15"/>
      <c r="X1170" s="15"/>
      <c r="Y1170" s="15"/>
      <c r="Z1170" s="15"/>
      <c r="AA1170" s="15"/>
      <c r="AB1170" s="15"/>
      <c r="AC1170" s="15"/>
      <c r="AD1170" s="15"/>
      <c r="AE1170" s="15"/>
      <c r="AF1170" s="15"/>
      <c r="AG1170" s="92"/>
      <c r="AH1170" s="92"/>
      <c r="AI1170" s="92"/>
      <c r="AJ1170" s="92"/>
      <c r="AK1170" s="92"/>
      <c r="AL1170" s="92"/>
      <c r="AM1170" s="92"/>
      <c r="AN1170" s="92"/>
      <c r="AO1170" s="92"/>
      <c r="AP1170" s="92"/>
      <c r="AQ1170" s="92"/>
      <c r="AR1170" s="92"/>
      <c r="AS1170" s="92"/>
      <c r="AT1170" s="92"/>
      <c r="AU1170" s="92"/>
      <c r="AV1170" s="92"/>
      <c r="AW1170" s="92"/>
      <c r="AX1170" s="92"/>
      <c r="AY1170" s="92"/>
      <c r="AZ1170" s="92"/>
      <c r="BA1170" s="92"/>
      <c r="BB1170" s="92"/>
      <c r="BC1170" s="92"/>
      <c r="BD1170" s="92"/>
      <c r="BE1170" s="92"/>
      <c r="BF1170" s="92"/>
      <c r="BG1170" s="92"/>
      <c r="BH1170" s="92"/>
      <c r="BI1170" s="92"/>
      <c r="BJ1170" s="92"/>
      <c r="BK1170" s="92"/>
      <c r="BL1170" s="92"/>
      <c r="BM1170" s="92"/>
      <c r="BN1170" s="92"/>
      <c r="BO1170" s="92"/>
      <c r="BP1170" s="92"/>
      <c r="BQ1170" s="92"/>
      <c r="BR1170" s="92"/>
      <c r="BS1170" s="92"/>
      <c r="BT1170" s="92"/>
      <c r="BU1170" s="92"/>
      <c r="BV1170" s="92"/>
      <c r="BW1170" s="92"/>
      <c r="BX1170" s="92"/>
      <c r="BY1170" s="92"/>
      <c r="BZ1170" s="92"/>
      <c r="CA1170" s="92"/>
      <c r="CB1170" s="92"/>
    </row>
    <row r="1171" spans="1:80" s="78" customFormat="1" ht="12.75" customHeight="1" x14ac:dyDescent="0.3">
      <c r="A1171" s="72"/>
      <c r="B1171" s="15"/>
      <c r="F1171" s="93"/>
      <c r="J1171" s="111"/>
      <c r="L1171" s="100"/>
      <c r="N1171" s="220"/>
      <c r="O1171" s="100"/>
      <c r="P1171" s="100"/>
      <c r="Q1171" s="114"/>
      <c r="S1171" s="15"/>
      <c r="T1171" s="100"/>
      <c r="U1171" s="15"/>
      <c r="V1171" s="15"/>
      <c r="W1171" s="15"/>
      <c r="X1171" s="15"/>
      <c r="Y1171" s="15"/>
      <c r="Z1171" s="15"/>
      <c r="AA1171" s="15"/>
      <c r="AB1171" s="15"/>
      <c r="AC1171" s="15"/>
      <c r="AD1171" s="15"/>
      <c r="AE1171" s="15"/>
      <c r="AF1171" s="15"/>
      <c r="AG1171" s="92"/>
      <c r="AH1171" s="92"/>
      <c r="AI1171" s="92"/>
      <c r="AJ1171" s="92"/>
      <c r="AK1171" s="92"/>
      <c r="AL1171" s="92"/>
      <c r="AM1171" s="92"/>
      <c r="AN1171" s="92"/>
      <c r="AO1171" s="92"/>
      <c r="AP1171" s="92"/>
      <c r="AQ1171" s="92"/>
      <c r="AR1171" s="92"/>
      <c r="AS1171" s="92"/>
      <c r="AT1171" s="92"/>
      <c r="AU1171" s="92"/>
      <c r="AV1171" s="92"/>
      <c r="AW1171" s="92"/>
      <c r="AX1171" s="92"/>
      <c r="AY1171" s="92"/>
      <c r="AZ1171" s="92"/>
      <c r="BA1171" s="92"/>
      <c r="BB1171" s="92"/>
      <c r="BC1171" s="92"/>
      <c r="BD1171" s="92"/>
      <c r="BE1171" s="92"/>
      <c r="BF1171" s="92"/>
      <c r="BG1171" s="92"/>
      <c r="BH1171" s="92"/>
      <c r="BI1171" s="92"/>
      <c r="BJ1171" s="92"/>
      <c r="BK1171" s="92"/>
      <c r="BL1171" s="92"/>
      <c r="BM1171" s="92"/>
      <c r="BN1171" s="92"/>
      <c r="BO1171" s="92"/>
      <c r="BP1171" s="92"/>
      <c r="BQ1171" s="92"/>
      <c r="BR1171" s="92"/>
      <c r="BS1171" s="92"/>
      <c r="BT1171" s="92"/>
      <c r="BU1171" s="92"/>
      <c r="BV1171" s="92"/>
      <c r="BW1171" s="92"/>
      <c r="BX1171" s="92"/>
      <c r="BY1171" s="92"/>
      <c r="BZ1171" s="92"/>
      <c r="CA1171" s="92"/>
      <c r="CB1171" s="92"/>
    </row>
    <row r="1172" spans="1:80" s="78" customFormat="1" ht="12.75" customHeight="1" x14ac:dyDescent="0.3">
      <c r="A1172" s="72"/>
      <c r="B1172" s="15"/>
      <c r="F1172" s="93"/>
      <c r="J1172" s="111"/>
      <c r="L1172" s="100"/>
      <c r="N1172" s="220"/>
      <c r="O1172" s="100"/>
      <c r="P1172" s="100"/>
      <c r="Q1172" s="114"/>
      <c r="S1172" s="15"/>
      <c r="T1172" s="100"/>
      <c r="U1172" s="15"/>
      <c r="V1172" s="15"/>
      <c r="W1172" s="15"/>
      <c r="X1172" s="15"/>
      <c r="Y1172" s="15"/>
      <c r="Z1172" s="15"/>
      <c r="AA1172" s="15"/>
      <c r="AB1172" s="15"/>
      <c r="AC1172" s="15"/>
      <c r="AD1172" s="15"/>
      <c r="AE1172" s="15"/>
      <c r="AF1172" s="15"/>
      <c r="AG1172" s="92"/>
      <c r="AH1172" s="92"/>
      <c r="AI1172" s="92"/>
      <c r="AJ1172" s="92"/>
      <c r="AK1172" s="92"/>
      <c r="AL1172" s="92"/>
      <c r="AM1172" s="92"/>
      <c r="AN1172" s="92"/>
      <c r="AO1172" s="92"/>
      <c r="AP1172" s="92"/>
      <c r="AQ1172" s="92"/>
      <c r="AR1172" s="92"/>
      <c r="AS1172" s="92"/>
      <c r="AT1172" s="92"/>
      <c r="AU1172" s="92"/>
      <c r="AV1172" s="92"/>
      <c r="AW1172" s="92"/>
      <c r="AX1172" s="92"/>
      <c r="AY1172" s="92"/>
      <c r="AZ1172" s="92"/>
      <c r="BA1172" s="92"/>
      <c r="BB1172" s="92"/>
      <c r="BC1172" s="92"/>
      <c r="BD1172" s="92"/>
      <c r="BE1172" s="92"/>
      <c r="BF1172" s="92"/>
      <c r="BG1172" s="92"/>
      <c r="BH1172" s="92"/>
      <c r="BI1172" s="92"/>
      <c r="BJ1172" s="92"/>
      <c r="BK1172" s="92"/>
      <c r="BL1172" s="92"/>
      <c r="BM1172" s="92"/>
      <c r="BN1172" s="92"/>
      <c r="BO1172" s="92"/>
      <c r="BP1172" s="92"/>
      <c r="BQ1172" s="92"/>
      <c r="BR1172" s="92"/>
      <c r="BS1172" s="92"/>
      <c r="BT1172" s="92"/>
      <c r="BU1172" s="92"/>
      <c r="BV1172" s="92"/>
      <c r="BW1172" s="92"/>
      <c r="BX1172" s="92"/>
      <c r="BY1172" s="92"/>
      <c r="BZ1172" s="92"/>
      <c r="CA1172" s="92"/>
      <c r="CB1172" s="92"/>
    </row>
    <row r="1173" spans="1:80" s="78" customFormat="1" ht="12.75" customHeight="1" x14ac:dyDescent="0.3">
      <c r="A1173" s="72"/>
      <c r="B1173" s="15"/>
      <c r="F1173" s="93"/>
      <c r="J1173" s="111"/>
      <c r="L1173" s="100"/>
      <c r="N1173" s="220"/>
      <c r="O1173" s="100"/>
      <c r="P1173" s="100"/>
      <c r="Q1173" s="114"/>
      <c r="S1173" s="15"/>
      <c r="T1173" s="100"/>
      <c r="U1173" s="15"/>
      <c r="V1173" s="15"/>
      <c r="W1173" s="15"/>
      <c r="X1173" s="15"/>
      <c r="Y1173" s="15"/>
      <c r="Z1173" s="15"/>
      <c r="AA1173" s="15"/>
      <c r="AB1173" s="15"/>
      <c r="AC1173" s="15"/>
      <c r="AD1173" s="15"/>
      <c r="AE1173" s="15"/>
      <c r="AF1173" s="15"/>
      <c r="AG1173" s="92"/>
      <c r="AH1173" s="92"/>
      <c r="AI1173" s="92"/>
      <c r="AJ1173" s="92"/>
      <c r="AK1173" s="92"/>
      <c r="AL1173" s="92"/>
      <c r="AM1173" s="92"/>
      <c r="AN1173" s="92"/>
      <c r="AO1173" s="92"/>
      <c r="AP1173" s="92"/>
      <c r="AQ1173" s="92"/>
      <c r="AR1173" s="92"/>
      <c r="AS1173" s="92"/>
      <c r="AT1173" s="92"/>
      <c r="AU1173" s="92"/>
      <c r="AV1173" s="92"/>
      <c r="AW1173" s="92"/>
      <c r="AX1173" s="92"/>
      <c r="AY1173" s="92"/>
      <c r="AZ1173" s="92"/>
      <c r="BA1173" s="92"/>
      <c r="BB1173" s="92"/>
      <c r="BC1173" s="92"/>
      <c r="BD1173" s="92"/>
      <c r="BE1173" s="92"/>
      <c r="BF1173" s="92"/>
      <c r="BG1173" s="92"/>
      <c r="BH1173" s="92"/>
      <c r="BI1173" s="92"/>
      <c r="BJ1173" s="92"/>
      <c r="BK1173" s="92"/>
      <c r="BL1173" s="92"/>
      <c r="BM1173" s="92"/>
      <c r="BN1173" s="92"/>
      <c r="BO1173" s="92"/>
      <c r="BP1173" s="92"/>
      <c r="BQ1173" s="92"/>
      <c r="BR1173" s="92"/>
      <c r="BS1173" s="92"/>
      <c r="BT1173" s="92"/>
      <c r="BU1173" s="92"/>
      <c r="BV1173" s="92"/>
      <c r="BW1173" s="92"/>
      <c r="BX1173" s="92"/>
      <c r="BY1173" s="92"/>
      <c r="BZ1173" s="92"/>
      <c r="CA1173" s="92"/>
      <c r="CB1173" s="92"/>
    </row>
    <row r="1174" spans="1:80" s="78" customFormat="1" ht="12.75" customHeight="1" x14ac:dyDescent="0.3">
      <c r="A1174" s="72"/>
      <c r="B1174" s="15"/>
      <c r="F1174" s="93"/>
      <c r="J1174" s="111"/>
      <c r="L1174" s="100"/>
      <c r="N1174" s="220"/>
      <c r="O1174" s="100"/>
      <c r="P1174" s="100"/>
      <c r="Q1174" s="114"/>
      <c r="S1174" s="15"/>
      <c r="T1174" s="100"/>
      <c r="U1174" s="15"/>
      <c r="V1174" s="15"/>
      <c r="W1174" s="15"/>
      <c r="X1174" s="15"/>
      <c r="Y1174" s="15"/>
      <c r="Z1174" s="15"/>
      <c r="AA1174" s="15"/>
      <c r="AB1174" s="15"/>
      <c r="AC1174" s="15"/>
      <c r="AD1174" s="15"/>
      <c r="AE1174" s="15"/>
      <c r="AF1174" s="15"/>
      <c r="AG1174" s="92"/>
      <c r="AH1174" s="92"/>
      <c r="AI1174" s="92"/>
      <c r="AJ1174" s="92"/>
      <c r="AK1174" s="92"/>
      <c r="AL1174" s="92"/>
      <c r="AM1174" s="92"/>
      <c r="AN1174" s="92"/>
      <c r="AO1174" s="92"/>
      <c r="AP1174" s="92"/>
      <c r="AQ1174" s="92"/>
      <c r="AR1174" s="92"/>
      <c r="AS1174" s="92"/>
      <c r="AT1174" s="92"/>
      <c r="AU1174" s="92"/>
      <c r="AV1174" s="92"/>
      <c r="AW1174" s="92"/>
      <c r="AX1174" s="92"/>
      <c r="AY1174" s="92"/>
      <c r="AZ1174" s="92"/>
      <c r="BA1174" s="92"/>
      <c r="BB1174" s="92"/>
      <c r="BC1174" s="92"/>
      <c r="BD1174" s="92"/>
      <c r="BE1174" s="92"/>
      <c r="BF1174" s="92"/>
      <c r="BG1174" s="92"/>
      <c r="BH1174" s="92"/>
      <c r="BI1174" s="92"/>
      <c r="BJ1174" s="92"/>
      <c r="BK1174" s="92"/>
      <c r="BL1174" s="92"/>
      <c r="BM1174" s="92"/>
      <c r="BN1174" s="92"/>
      <c r="BO1174" s="92"/>
      <c r="BP1174" s="92"/>
      <c r="BQ1174" s="92"/>
      <c r="BR1174" s="92"/>
      <c r="BS1174" s="92"/>
      <c r="BT1174" s="92"/>
      <c r="BU1174" s="92"/>
      <c r="BV1174" s="92"/>
      <c r="BW1174" s="92"/>
      <c r="BX1174" s="92"/>
      <c r="BY1174" s="92"/>
      <c r="BZ1174" s="92"/>
      <c r="CA1174" s="92"/>
      <c r="CB1174" s="92"/>
    </row>
    <row r="1175" spans="1:80" s="78" customFormat="1" ht="12.75" customHeight="1" x14ac:dyDescent="0.3">
      <c r="A1175" s="72"/>
      <c r="B1175" s="15"/>
      <c r="F1175" s="93"/>
      <c r="J1175" s="111"/>
      <c r="L1175" s="100"/>
      <c r="N1175" s="220"/>
      <c r="O1175" s="100"/>
      <c r="P1175" s="100"/>
      <c r="Q1175" s="114"/>
      <c r="S1175" s="15"/>
      <c r="T1175" s="100"/>
      <c r="U1175" s="15"/>
      <c r="V1175" s="15"/>
      <c r="W1175" s="15"/>
      <c r="X1175" s="15"/>
      <c r="Y1175" s="15"/>
      <c r="Z1175" s="15"/>
      <c r="AA1175" s="15"/>
      <c r="AB1175" s="15"/>
      <c r="AC1175" s="15"/>
      <c r="AD1175" s="15"/>
      <c r="AE1175" s="15"/>
      <c r="AF1175" s="15"/>
      <c r="AG1175" s="92"/>
      <c r="AH1175" s="92"/>
      <c r="AI1175" s="92"/>
      <c r="AJ1175" s="92"/>
      <c r="AK1175" s="92"/>
      <c r="AL1175" s="92"/>
      <c r="AM1175" s="92"/>
      <c r="AN1175" s="92"/>
      <c r="AO1175" s="92"/>
      <c r="AP1175" s="92"/>
      <c r="AQ1175" s="92"/>
      <c r="AR1175" s="92"/>
      <c r="AS1175" s="92"/>
      <c r="AT1175" s="92"/>
      <c r="AU1175" s="92"/>
      <c r="AV1175" s="92"/>
      <c r="AW1175" s="92"/>
      <c r="AX1175" s="92"/>
      <c r="AY1175" s="92"/>
      <c r="AZ1175" s="92"/>
      <c r="BA1175" s="92"/>
      <c r="BB1175" s="92"/>
      <c r="BC1175" s="92"/>
      <c r="BD1175" s="92"/>
      <c r="BE1175" s="92"/>
      <c r="BF1175" s="92"/>
      <c r="BG1175" s="92"/>
      <c r="BH1175" s="92"/>
      <c r="BI1175" s="92"/>
      <c r="BJ1175" s="92"/>
      <c r="BK1175" s="92"/>
      <c r="BL1175" s="92"/>
      <c r="BM1175" s="92"/>
      <c r="BN1175" s="92"/>
      <c r="BO1175" s="92"/>
      <c r="BP1175" s="92"/>
      <c r="BQ1175" s="92"/>
      <c r="BR1175" s="92"/>
      <c r="BS1175" s="92"/>
      <c r="BT1175" s="92"/>
      <c r="BU1175" s="92"/>
      <c r="BV1175" s="92"/>
      <c r="BW1175" s="92"/>
      <c r="BX1175" s="92"/>
      <c r="BY1175" s="92"/>
      <c r="BZ1175" s="92"/>
      <c r="CA1175" s="92"/>
      <c r="CB1175" s="92"/>
    </row>
    <row r="1176" spans="1:80" s="78" customFormat="1" ht="12.75" customHeight="1" x14ac:dyDescent="0.3">
      <c r="A1176" s="72"/>
      <c r="B1176" s="15"/>
      <c r="F1176" s="93"/>
      <c r="J1176" s="111"/>
      <c r="L1176" s="100"/>
      <c r="N1176" s="220"/>
      <c r="O1176" s="100"/>
      <c r="P1176" s="100"/>
      <c r="Q1176" s="114"/>
      <c r="S1176" s="15"/>
      <c r="T1176" s="100"/>
      <c r="U1176" s="15"/>
      <c r="V1176" s="15"/>
      <c r="W1176" s="15"/>
      <c r="X1176" s="15"/>
      <c r="Y1176" s="15"/>
      <c r="Z1176" s="15"/>
      <c r="AA1176" s="15"/>
      <c r="AB1176" s="15"/>
      <c r="AC1176" s="15"/>
      <c r="AD1176" s="15"/>
      <c r="AE1176" s="15"/>
      <c r="AF1176" s="15"/>
      <c r="AG1176" s="92"/>
      <c r="AH1176" s="92"/>
      <c r="AI1176" s="92"/>
      <c r="AJ1176" s="92"/>
      <c r="AK1176" s="92"/>
      <c r="AL1176" s="92"/>
      <c r="AM1176" s="92"/>
      <c r="AN1176" s="92"/>
      <c r="AO1176" s="92"/>
      <c r="AP1176" s="92"/>
      <c r="AQ1176" s="92"/>
      <c r="AR1176" s="92"/>
      <c r="AS1176" s="92"/>
      <c r="AT1176" s="92"/>
      <c r="AU1176" s="92"/>
      <c r="AV1176" s="92"/>
      <c r="AW1176" s="92"/>
      <c r="AX1176" s="92"/>
      <c r="AY1176" s="92"/>
      <c r="AZ1176" s="92"/>
      <c r="BA1176" s="92"/>
      <c r="BB1176" s="92"/>
      <c r="BC1176" s="92"/>
      <c r="BD1176" s="92"/>
      <c r="BE1176" s="92"/>
      <c r="BF1176" s="92"/>
      <c r="BG1176" s="92"/>
      <c r="BH1176" s="92"/>
      <c r="BI1176" s="92"/>
      <c r="BJ1176" s="92"/>
      <c r="BK1176" s="92"/>
      <c r="BL1176" s="92"/>
      <c r="BM1176" s="92"/>
      <c r="BN1176" s="92"/>
      <c r="BO1176" s="92"/>
      <c r="BP1176" s="92"/>
      <c r="BQ1176" s="92"/>
      <c r="BR1176" s="92"/>
      <c r="BS1176" s="92"/>
      <c r="BT1176" s="92"/>
      <c r="BU1176" s="92"/>
      <c r="BV1176" s="92"/>
      <c r="BW1176" s="92"/>
      <c r="BX1176" s="92"/>
      <c r="BY1176" s="92"/>
      <c r="BZ1176" s="92"/>
      <c r="CA1176" s="92"/>
      <c r="CB1176" s="92"/>
    </row>
    <row r="1177" spans="1:80" s="78" customFormat="1" ht="12.75" customHeight="1" x14ac:dyDescent="0.3">
      <c r="A1177" s="72"/>
      <c r="B1177" s="15"/>
      <c r="F1177" s="93"/>
      <c r="J1177" s="111"/>
      <c r="L1177" s="100"/>
      <c r="N1177" s="220"/>
      <c r="O1177" s="100"/>
      <c r="P1177" s="100"/>
      <c r="Q1177" s="114"/>
      <c r="S1177" s="15"/>
      <c r="T1177" s="100"/>
      <c r="U1177" s="15"/>
      <c r="V1177" s="15"/>
      <c r="W1177" s="15"/>
      <c r="X1177" s="15"/>
      <c r="Y1177" s="15"/>
      <c r="Z1177" s="15"/>
      <c r="AA1177" s="15"/>
      <c r="AB1177" s="15"/>
      <c r="AC1177" s="15"/>
      <c r="AD1177" s="15"/>
      <c r="AE1177" s="15"/>
      <c r="AF1177" s="15"/>
      <c r="AG1177" s="92"/>
      <c r="AH1177" s="92"/>
      <c r="AI1177" s="92"/>
      <c r="AJ1177" s="92"/>
      <c r="AK1177" s="92"/>
      <c r="AL1177" s="92"/>
      <c r="AM1177" s="92"/>
      <c r="AN1177" s="92"/>
      <c r="AO1177" s="92"/>
      <c r="AP1177" s="92"/>
      <c r="AQ1177" s="92"/>
      <c r="AR1177" s="92"/>
      <c r="AS1177" s="92"/>
      <c r="AT1177" s="92"/>
      <c r="AU1177" s="92"/>
      <c r="AV1177" s="92"/>
      <c r="AW1177" s="92"/>
      <c r="AX1177" s="92"/>
      <c r="AY1177" s="92"/>
      <c r="AZ1177" s="92"/>
      <c r="BA1177" s="92"/>
      <c r="BB1177" s="92"/>
      <c r="BC1177" s="92"/>
      <c r="BD1177" s="92"/>
      <c r="BE1177" s="92"/>
      <c r="BF1177" s="92"/>
      <c r="BG1177" s="92"/>
      <c r="BH1177" s="92"/>
      <c r="BI1177" s="92"/>
      <c r="BJ1177" s="92"/>
      <c r="BK1177" s="92"/>
      <c r="BL1177" s="92"/>
      <c r="BM1177" s="92"/>
      <c r="BN1177" s="92"/>
      <c r="BO1177" s="92"/>
      <c r="BP1177" s="92"/>
      <c r="BQ1177" s="92"/>
      <c r="BR1177" s="92"/>
      <c r="BS1177" s="92"/>
      <c r="BT1177" s="92"/>
      <c r="BU1177" s="92"/>
      <c r="BV1177" s="92"/>
      <c r="BW1177" s="92"/>
      <c r="BX1177" s="92"/>
      <c r="BY1177" s="92"/>
      <c r="BZ1177" s="92"/>
      <c r="CA1177" s="92"/>
      <c r="CB1177" s="92"/>
    </row>
    <row r="1178" spans="1:80" s="78" customFormat="1" ht="12.75" customHeight="1" x14ac:dyDescent="0.3">
      <c r="A1178" s="72"/>
      <c r="B1178" s="15"/>
      <c r="F1178" s="93"/>
      <c r="J1178" s="111"/>
      <c r="L1178" s="100"/>
      <c r="N1178" s="220"/>
      <c r="O1178" s="100"/>
      <c r="P1178" s="100"/>
      <c r="Q1178" s="114"/>
      <c r="S1178" s="15"/>
      <c r="T1178" s="100"/>
      <c r="U1178" s="15"/>
      <c r="V1178" s="15"/>
      <c r="W1178" s="15"/>
      <c r="X1178" s="15"/>
      <c r="Y1178" s="15"/>
      <c r="Z1178" s="15"/>
      <c r="AA1178" s="15"/>
      <c r="AB1178" s="15"/>
      <c r="AC1178" s="15"/>
      <c r="AD1178" s="15"/>
      <c r="AE1178" s="15"/>
      <c r="AF1178" s="15"/>
      <c r="AG1178" s="92"/>
      <c r="AH1178" s="92"/>
      <c r="AI1178" s="92"/>
      <c r="AJ1178" s="92"/>
      <c r="AK1178" s="92"/>
      <c r="AL1178" s="92"/>
      <c r="AM1178" s="92"/>
      <c r="AN1178" s="92"/>
      <c r="AO1178" s="92"/>
      <c r="AP1178" s="92"/>
      <c r="AQ1178" s="92"/>
      <c r="AR1178" s="92"/>
      <c r="AS1178" s="92"/>
      <c r="AT1178" s="92"/>
      <c r="AU1178" s="92"/>
      <c r="AV1178" s="92"/>
      <c r="AW1178" s="92"/>
      <c r="AX1178" s="92"/>
      <c r="AY1178" s="92"/>
      <c r="AZ1178" s="92"/>
      <c r="BA1178" s="92"/>
      <c r="BB1178" s="92"/>
      <c r="BC1178" s="92"/>
      <c r="BD1178" s="92"/>
      <c r="BE1178" s="92"/>
      <c r="BF1178" s="92"/>
      <c r="BG1178" s="92"/>
      <c r="BH1178" s="92"/>
      <c r="BI1178" s="92"/>
      <c r="BJ1178" s="92"/>
      <c r="BK1178" s="92"/>
      <c r="BL1178" s="92"/>
      <c r="BM1178" s="92"/>
      <c r="BN1178" s="92"/>
      <c r="BO1178" s="92"/>
      <c r="BP1178" s="92"/>
      <c r="BQ1178" s="92"/>
      <c r="BR1178" s="92"/>
      <c r="BS1178" s="92"/>
      <c r="BT1178" s="92"/>
      <c r="BU1178" s="92"/>
      <c r="BV1178" s="92"/>
      <c r="BW1178" s="92"/>
      <c r="BX1178" s="92"/>
      <c r="BY1178" s="92"/>
      <c r="BZ1178" s="92"/>
      <c r="CA1178" s="92"/>
      <c r="CB1178" s="92"/>
    </row>
    <row r="1179" spans="1:80" s="78" customFormat="1" ht="12.75" customHeight="1" x14ac:dyDescent="0.3">
      <c r="A1179" s="72"/>
      <c r="B1179" s="15"/>
      <c r="F1179" s="93"/>
      <c r="J1179" s="111"/>
      <c r="L1179" s="100"/>
      <c r="N1179" s="220"/>
      <c r="O1179" s="100"/>
      <c r="P1179" s="100"/>
      <c r="Q1179" s="114"/>
      <c r="S1179" s="15"/>
      <c r="T1179" s="100"/>
      <c r="U1179" s="15"/>
      <c r="V1179" s="15"/>
      <c r="W1179" s="15"/>
      <c r="X1179" s="15"/>
      <c r="Y1179" s="15"/>
      <c r="Z1179" s="15"/>
      <c r="AA1179" s="15"/>
      <c r="AB1179" s="15"/>
      <c r="AC1179" s="15"/>
      <c r="AD1179" s="15"/>
      <c r="AE1179" s="15"/>
      <c r="AF1179" s="15"/>
      <c r="AG1179" s="92"/>
      <c r="AH1179" s="92"/>
      <c r="AI1179" s="92"/>
      <c r="AJ1179" s="92"/>
      <c r="AK1179" s="92"/>
      <c r="AL1179" s="92"/>
      <c r="AM1179" s="92"/>
      <c r="AN1179" s="92"/>
      <c r="AO1179" s="92"/>
      <c r="AP1179" s="92"/>
      <c r="AQ1179" s="92"/>
      <c r="AR1179" s="92"/>
      <c r="AS1179" s="92"/>
      <c r="AT1179" s="92"/>
      <c r="AU1179" s="92"/>
      <c r="AV1179" s="92"/>
      <c r="AW1179" s="92"/>
      <c r="AX1179" s="92"/>
      <c r="AY1179" s="92"/>
      <c r="AZ1179" s="92"/>
      <c r="BA1179" s="92"/>
      <c r="BB1179" s="92"/>
      <c r="BC1179" s="92"/>
      <c r="BD1179" s="92"/>
      <c r="BE1179" s="92"/>
      <c r="BF1179" s="92"/>
      <c r="BG1179" s="92"/>
      <c r="BH1179" s="92"/>
      <c r="BI1179" s="92"/>
      <c r="BJ1179" s="92"/>
      <c r="BK1179" s="92"/>
      <c r="BL1179" s="92"/>
      <c r="BM1179" s="92"/>
      <c r="BN1179" s="92"/>
      <c r="BO1179" s="92"/>
      <c r="BP1179" s="92"/>
      <c r="BQ1179" s="92"/>
      <c r="BR1179" s="92"/>
      <c r="BS1179" s="92"/>
      <c r="BT1179" s="92"/>
      <c r="BU1179" s="92"/>
      <c r="BV1179" s="92"/>
      <c r="BW1179" s="92"/>
      <c r="BX1179" s="92"/>
      <c r="BY1179" s="92"/>
      <c r="BZ1179" s="92"/>
      <c r="CA1179" s="92"/>
      <c r="CB1179" s="92"/>
    </row>
    <row r="1180" spans="1:80" s="78" customFormat="1" ht="12.75" customHeight="1" x14ac:dyDescent="0.3">
      <c r="A1180" s="72"/>
      <c r="B1180" s="15"/>
      <c r="F1180" s="93"/>
      <c r="J1180" s="111"/>
      <c r="L1180" s="100"/>
      <c r="N1180" s="220"/>
      <c r="O1180" s="100"/>
      <c r="P1180" s="100"/>
      <c r="Q1180" s="114"/>
      <c r="S1180" s="15"/>
      <c r="T1180" s="100"/>
      <c r="U1180" s="15"/>
      <c r="V1180" s="15"/>
      <c r="W1180" s="15"/>
      <c r="X1180" s="15"/>
      <c r="Y1180" s="15"/>
      <c r="Z1180" s="15"/>
      <c r="AA1180" s="15"/>
      <c r="AB1180" s="15"/>
      <c r="AC1180" s="15"/>
      <c r="AD1180" s="15"/>
      <c r="AE1180" s="15"/>
      <c r="AF1180" s="15"/>
      <c r="AG1180" s="92"/>
      <c r="AH1180" s="92"/>
      <c r="AI1180" s="92"/>
      <c r="AJ1180" s="92"/>
      <c r="AK1180" s="92"/>
      <c r="AL1180" s="92"/>
      <c r="AM1180" s="92"/>
      <c r="AN1180" s="92"/>
      <c r="AO1180" s="92"/>
      <c r="AP1180" s="92"/>
      <c r="AQ1180" s="92"/>
      <c r="AR1180" s="92"/>
      <c r="AS1180" s="92"/>
      <c r="AT1180" s="92"/>
      <c r="AU1180" s="92"/>
      <c r="AV1180" s="92"/>
      <c r="AW1180" s="92"/>
      <c r="AX1180" s="92"/>
      <c r="AY1180" s="92"/>
      <c r="AZ1180" s="92"/>
      <c r="BA1180" s="92"/>
      <c r="BB1180" s="92"/>
      <c r="BC1180" s="92"/>
      <c r="BD1180" s="92"/>
      <c r="BE1180" s="92"/>
      <c r="BF1180" s="92"/>
      <c r="BG1180" s="92"/>
      <c r="BH1180" s="92"/>
      <c r="BI1180" s="92"/>
      <c r="BJ1180" s="92"/>
      <c r="BK1180" s="92"/>
      <c r="BL1180" s="92"/>
      <c r="BM1180" s="92"/>
      <c r="BN1180" s="92"/>
      <c r="BO1180" s="92"/>
      <c r="BP1180" s="92"/>
      <c r="BQ1180" s="92"/>
      <c r="BR1180" s="92"/>
      <c r="BS1180" s="92"/>
      <c r="BT1180" s="92"/>
      <c r="BU1180" s="92"/>
      <c r="BV1180" s="92"/>
      <c r="BW1180" s="92"/>
      <c r="BX1180" s="92"/>
      <c r="BY1180" s="92"/>
      <c r="BZ1180" s="92"/>
      <c r="CA1180" s="92"/>
      <c r="CB1180" s="92"/>
    </row>
    <row r="1181" spans="1:80" s="78" customFormat="1" ht="12.75" customHeight="1" x14ac:dyDescent="0.3">
      <c r="A1181" s="72"/>
      <c r="B1181" s="15"/>
      <c r="F1181" s="93"/>
      <c r="J1181" s="111"/>
      <c r="L1181" s="100"/>
      <c r="N1181" s="220"/>
      <c r="O1181" s="100"/>
      <c r="P1181" s="100"/>
      <c r="Q1181" s="114"/>
      <c r="S1181" s="15"/>
      <c r="T1181" s="100"/>
      <c r="U1181" s="15"/>
      <c r="V1181" s="15"/>
      <c r="W1181" s="15"/>
      <c r="X1181" s="15"/>
      <c r="Y1181" s="15"/>
      <c r="Z1181" s="15"/>
      <c r="AA1181" s="15"/>
      <c r="AB1181" s="15"/>
      <c r="AC1181" s="15"/>
      <c r="AD1181" s="15"/>
      <c r="AE1181" s="15"/>
      <c r="AF1181" s="15"/>
      <c r="AG1181" s="92"/>
      <c r="AH1181" s="92"/>
      <c r="AI1181" s="92"/>
      <c r="AJ1181" s="92"/>
      <c r="AK1181" s="92"/>
      <c r="AL1181" s="92"/>
      <c r="AM1181" s="92"/>
      <c r="AN1181" s="92"/>
      <c r="AO1181" s="92"/>
      <c r="AP1181" s="92"/>
      <c r="AQ1181" s="92"/>
      <c r="AR1181" s="92"/>
      <c r="AS1181" s="92"/>
      <c r="AT1181" s="92"/>
      <c r="AU1181" s="92"/>
      <c r="AV1181" s="92"/>
      <c r="AW1181" s="92"/>
      <c r="AX1181" s="92"/>
      <c r="AY1181" s="92"/>
      <c r="AZ1181" s="92"/>
      <c r="BA1181" s="92"/>
      <c r="BB1181" s="92"/>
      <c r="BC1181" s="92"/>
      <c r="BD1181" s="92"/>
      <c r="BE1181" s="92"/>
      <c r="BF1181" s="92"/>
      <c r="BG1181" s="92"/>
      <c r="BH1181" s="92"/>
      <c r="BI1181" s="92"/>
      <c r="BJ1181" s="92"/>
      <c r="BK1181" s="92"/>
      <c r="BL1181" s="92"/>
      <c r="BM1181" s="92"/>
      <c r="BN1181" s="92"/>
      <c r="BO1181" s="92"/>
      <c r="BP1181" s="92"/>
      <c r="BQ1181" s="92"/>
      <c r="BR1181" s="92"/>
      <c r="BS1181" s="92"/>
      <c r="BT1181" s="92"/>
      <c r="BU1181" s="92"/>
      <c r="BV1181" s="92"/>
      <c r="BW1181" s="92"/>
      <c r="BX1181" s="92"/>
      <c r="BY1181" s="92"/>
      <c r="BZ1181" s="92"/>
      <c r="CA1181" s="92"/>
      <c r="CB1181" s="92"/>
    </row>
    <row r="1182" spans="1:80" s="78" customFormat="1" ht="12.75" customHeight="1" x14ac:dyDescent="0.3">
      <c r="A1182" s="72"/>
      <c r="B1182" s="15"/>
      <c r="F1182" s="93"/>
      <c r="J1182" s="111"/>
      <c r="L1182" s="100"/>
      <c r="N1182" s="220"/>
      <c r="O1182" s="100"/>
      <c r="P1182" s="100"/>
      <c r="Q1182" s="114"/>
      <c r="S1182" s="15"/>
      <c r="T1182" s="100"/>
      <c r="U1182" s="15"/>
      <c r="V1182" s="15"/>
      <c r="W1182" s="15"/>
      <c r="X1182" s="15"/>
      <c r="Y1182" s="15"/>
      <c r="Z1182" s="15"/>
      <c r="AA1182" s="15"/>
      <c r="AB1182" s="15"/>
      <c r="AC1182" s="15"/>
      <c r="AD1182" s="15"/>
      <c r="AE1182" s="15"/>
      <c r="AF1182" s="15"/>
      <c r="AG1182" s="92"/>
      <c r="AH1182" s="92"/>
      <c r="AI1182" s="92"/>
      <c r="AJ1182" s="92"/>
      <c r="AK1182" s="92"/>
      <c r="AL1182" s="92"/>
      <c r="AM1182" s="92"/>
      <c r="AN1182" s="92"/>
      <c r="AO1182" s="92"/>
      <c r="AP1182" s="92"/>
      <c r="AQ1182" s="92"/>
      <c r="AR1182" s="92"/>
      <c r="AS1182" s="92"/>
      <c r="AT1182" s="92"/>
      <c r="AU1182" s="92"/>
      <c r="AV1182" s="92"/>
      <c r="AW1182" s="92"/>
      <c r="AX1182" s="92"/>
      <c r="AY1182" s="92"/>
      <c r="AZ1182" s="92"/>
      <c r="BA1182" s="92"/>
      <c r="BB1182" s="92"/>
      <c r="BC1182" s="92"/>
      <c r="BD1182" s="92"/>
      <c r="BE1182" s="92"/>
      <c r="BF1182" s="92"/>
      <c r="BG1182" s="92"/>
      <c r="BH1182" s="92"/>
      <c r="BI1182" s="92"/>
      <c r="BJ1182" s="92"/>
      <c r="BK1182" s="92"/>
      <c r="BL1182" s="92"/>
      <c r="BM1182" s="92"/>
      <c r="BN1182" s="92"/>
      <c r="BO1182" s="92"/>
      <c r="BP1182" s="92"/>
      <c r="BQ1182" s="92"/>
      <c r="BR1182" s="92"/>
      <c r="BS1182" s="92"/>
      <c r="BT1182" s="92"/>
      <c r="BU1182" s="92"/>
      <c r="BV1182" s="92"/>
      <c r="BW1182" s="92"/>
      <c r="BX1182" s="92"/>
      <c r="BY1182" s="92"/>
      <c r="BZ1182" s="92"/>
      <c r="CA1182" s="92"/>
      <c r="CB1182" s="92"/>
    </row>
    <row r="1183" spans="1:80" s="78" customFormat="1" ht="12.75" customHeight="1" x14ac:dyDescent="0.3">
      <c r="A1183" s="72"/>
      <c r="B1183" s="15"/>
      <c r="F1183" s="93"/>
      <c r="J1183" s="111"/>
      <c r="L1183" s="100"/>
      <c r="N1183" s="220"/>
      <c r="O1183" s="100"/>
      <c r="P1183" s="100"/>
      <c r="Q1183" s="114"/>
      <c r="S1183" s="15"/>
      <c r="T1183" s="100"/>
      <c r="U1183" s="15"/>
      <c r="V1183" s="15"/>
      <c r="W1183" s="15"/>
      <c r="X1183" s="15"/>
      <c r="Y1183" s="15"/>
      <c r="Z1183" s="15"/>
      <c r="AA1183" s="15"/>
      <c r="AB1183" s="15"/>
      <c r="AC1183" s="15"/>
      <c r="AD1183" s="15"/>
      <c r="AE1183" s="15"/>
      <c r="AF1183" s="15"/>
      <c r="AG1183" s="92"/>
      <c r="AH1183" s="92"/>
      <c r="AI1183" s="92"/>
      <c r="AJ1183" s="92"/>
      <c r="AK1183" s="92"/>
      <c r="AL1183" s="92"/>
      <c r="AM1183" s="92"/>
      <c r="AN1183" s="92"/>
      <c r="AO1183" s="92"/>
      <c r="AP1183" s="92"/>
      <c r="AQ1183" s="92"/>
      <c r="AR1183" s="92"/>
      <c r="AS1183" s="92"/>
      <c r="AT1183" s="92"/>
      <c r="AU1183" s="92"/>
      <c r="AV1183" s="92"/>
      <c r="AW1183" s="92"/>
      <c r="AX1183" s="92"/>
      <c r="AY1183" s="92"/>
      <c r="AZ1183" s="92"/>
      <c r="BA1183" s="92"/>
      <c r="BB1183" s="92"/>
      <c r="BC1183" s="92"/>
      <c r="BD1183" s="92"/>
      <c r="BE1183" s="92"/>
      <c r="BF1183" s="92"/>
      <c r="BG1183" s="92"/>
      <c r="BH1183" s="92"/>
      <c r="BI1183" s="92"/>
      <c r="BJ1183" s="92"/>
      <c r="BK1183" s="92"/>
      <c r="BL1183" s="92"/>
      <c r="BM1183" s="92"/>
      <c r="BN1183" s="92"/>
      <c r="BO1183" s="92"/>
      <c r="BP1183" s="92"/>
      <c r="BQ1183" s="92"/>
      <c r="BR1183" s="92"/>
      <c r="BS1183" s="92"/>
      <c r="BT1183" s="92"/>
      <c r="BU1183" s="92"/>
      <c r="BV1183" s="92"/>
      <c r="BW1183" s="92"/>
      <c r="BX1183" s="92"/>
      <c r="BY1183" s="92"/>
      <c r="BZ1183" s="92"/>
      <c r="CA1183" s="92"/>
      <c r="CB1183" s="92"/>
    </row>
    <row r="1184" spans="1:80" s="78" customFormat="1" ht="12.75" customHeight="1" x14ac:dyDescent="0.3">
      <c r="A1184" s="72"/>
      <c r="B1184" s="15"/>
      <c r="F1184" s="93"/>
      <c r="J1184" s="111"/>
      <c r="L1184" s="100"/>
      <c r="N1184" s="220"/>
      <c r="O1184" s="100"/>
      <c r="P1184" s="100"/>
      <c r="Q1184" s="114"/>
      <c r="S1184" s="15"/>
      <c r="T1184" s="100"/>
      <c r="U1184" s="15"/>
      <c r="V1184" s="15"/>
      <c r="W1184" s="15"/>
      <c r="X1184" s="15"/>
      <c r="Y1184" s="15"/>
      <c r="Z1184" s="15"/>
      <c r="AA1184" s="15"/>
      <c r="AB1184" s="15"/>
      <c r="AC1184" s="15"/>
      <c r="AD1184" s="15"/>
      <c r="AE1184" s="15"/>
      <c r="AF1184" s="15"/>
      <c r="AG1184" s="92"/>
      <c r="AH1184" s="92"/>
      <c r="AI1184" s="92"/>
      <c r="AJ1184" s="92"/>
      <c r="AK1184" s="92"/>
      <c r="AL1184" s="92"/>
      <c r="AM1184" s="92"/>
      <c r="AN1184" s="92"/>
      <c r="AO1184" s="92"/>
      <c r="AP1184" s="92"/>
      <c r="AQ1184" s="92"/>
      <c r="AR1184" s="92"/>
      <c r="AS1184" s="92"/>
      <c r="AT1184" s="92"/>
      <c r="AU1184" s="92"/>
      <c r="AV1184" s="92"/>
      <c r="AW1184" s="92"/>
      <c r="AX1184" s="92"/>
      <c r="AY1184" s="92"/>
      <c r="AZ1184" s="92"/>
      <c r="BA1184" s="92"/>
      <c r="BB1184" s="92"/>
      <c r="BC1184" s="92"/>
      <c r="BD1184" s="92"/>
      <c r="BE1184" s="92"/>
      <c r="BF1184" s="92"/>
      <c r="BG1184" s="92"/>
      <c r="BH1184" s="92"/>
      <c r="BI1184" s="92"/>
      <c r="BJ1184" s="92"/>
      <c r="BK1184" s="92"/>
      <c r="BL1184" s="92"/>
      <c r="BM1184" s="92"/>
      <c r="BN1184" s="92"/>
      <c r="BO1184" s="92"/>
      <c r="BP1184" s="92"/>
      <c r="BQ1184" s="92"/>
      <c r="BR1184" s="92"/>
      <c r="BS1184" s="92"/>
      <c r="BT1184" s="92"/>
      <c r="BU1184" s="92"/>
      <c r="BV1184" s="92"/>
      <c r="BW1184" s="92"/>
      <c r="BX1184" s="92"/>
      <c r="BY1184" s="92"/>
      <c r="BZ1184" s="92"/>
      <c r="CA1184" s="92"/>
      <c r="CB1184" s="92"/>
    </row>
    <row r="1185" spans="1:80" s="78" customFormat="1" ht="12.75" customHeight="1" x14ac:dyDescent="0.3">
      <c r="A1185" s="72"/>
      <c r="B1185" s="15"/>
      <c r="F1185" s="93"/>
      <c r="J1185" s="111"/>
      <c r="L1185" s="100"/>
      <c r="N1185" s="220"/>
      <c r="O1185" s="100"/>
      <c r="P1185" s="100"/>
      <c r="Q1185" s="114"/>
      <c r="S1185" s="15"/>
      <c r="T1185" s="100"/>
      <c r="U1185" s="15"/>
      <c r="V1185" s="15"/>
      <c r="W1185" s="15"/>
      <c r="X1185" s="15"/>
      <c r="Y1185" s="15"/>
      <c r="Z1185" s="15"/>
      <c r="AA1185" s="15"/>
      <c r="AB1185" s="15"/>
      <c r="AC1185" s="15"/>
      <c r="AD1185" s="15"/>
      <c r="AE1185" s="15"/>
      <c r="AF1185" s="15"/>
      <c r="AG1185" s="92"/>
      <c r="AH1185" s="92"/>
      <c r="AI1185" s="92"/>
      <c r="AJ1185" s="92"/>
      <c r="AK1185" s="92"/>
      <c r="AL1185" s="92"/>
      <c r="AM1185" s="92"/>
      <c r="AN1185" s="92"/>
      <c r="AO1185" s="92"/>
      <c r="AP1185" s="92"/>
      <c r="AQ1185" s="92"/>
      <c r="AR1185" s="92"/>
      <c r="AS1185" s="92"/>
      <c r="AT1185" s="92"/>
      <c r="AU1185" s="92"/>
      <c r="AV1185" s="92"/>
      <c r="AW1185" s="92"/>
      <c r="AX1185" s="92"/>
      <c r="AY1185" s="92"/>
      <c r="AZ1185" s="92"/>
      <c r="BA1185" s="92"/>
      <c r="BB1185" s="92"/>
      <c r="BC1185" s="92"/>
      <c r="BD1185" s="92"/>
      <c r="BE1185" s="92"/>
      <c r="BF1185" s="92"/>
      <c r="BG1185" s="92"/>
      <c r="BH1185" s="92"/>
      <c r="BI1185" s="92"/>
      <c r="BJ1185" s="92"/>
      <c r="BK1185" s="92"/>
      <c r="BL1185" s="92"/>
      <c r="BM1185" s="92"/>
      <c r="BN1185" s="92"/>
      <c r="BO1185" s="92"/>
      <c r="BP1185" s="92"/>
      <c r="BQ1185" s="92"/>
      <c r="BR1185" s="92"/>
      <c r="BS1185" s="92"/>
      <c r="BT1185" s="92"/>
      <c r="BU1185" s="92"/>
      <c r="BV1185" s="92"/>
      <c r="BW1185" s="92"/>
      <c r="BX1185" s="92"/>
      <c r="BY1185" s="92"/>
      <c r="BZ1185" s="92"/>
      <c r="CA1185" s="92"/>
      <c r="CB1185" s="92"/>
    </row>
    <row r="1186" spans="1:80" s="78" customFormat="1" ht="12.75" customHeight="1" x14ac:dyDescent="0.3">
      <c r="A1186" s="72"/>
      <c r="B1186" s="15"/>
      <c r="F1186" s="93"/>
      <c r="J1186" s="111"/>
      <c r="L1186" s="100"/>
      <c r="N1186" s="220"/>
      <c r="O1186" s="100"/>
      <c r="P1186" s="100"/>
      <c r="Q1186" s="114"/>
      <c r="S1186" s="15"/>
      <c r="T1186" s="100"/>
      <c r="U1186" s="15"/>
      <c r="V1186" s="15"/>
      <c r="W1186" s="15"/>
      <c r="X1186" s="15"/>
      <c r="Y1186" s="15"/>
      <c r="Z1186" s="15"/>
      <c r="AA1186" s="15"/>
      <c r="AB1186" s="15"/>
      <c r="AC1186" s="15"/>
      <c r="AD1186" s="15"/>
      <c r="AE1186" s="15"/>
      <c r="AF1186" s="15"/>
      <c r="AG1186" s="92"/>
      <c r="AH1186" s="92"/>
      <c r="AI1186" s="92"/>
      <c r="AJ1186" s="92"/>
      <c r="AK1186" s="92"/>
      <c r="AL1186" s="92"/>
      <c r="AM1186" s="92"/>
      <c r="AN1186" s="92"/>
      <c r="AO1186" s="92"/>
      <c r="AP1186" s="92"/>
      <c r="AQ1186" s="92"/>
      <c r="AR1186" s="92"/>
      <c r="AS1186" s="92"/>
      <c r="AT1186" s="92"/>
      <c r="AU1186" s="92"/>
      <c r="AV1186" s="92"/>
      <c r="AW1186" s="92"/>
      <c r="AX1186" s="92"/>
      <c r="AY1186" s="92"/>
      <c r="AZ1186" s="92"/>
      <c r="BA1186" s="92"/>
      <c r="BB1186" s="92"/>
      <c r="BC1186" s="92"/>
      <c r="BD1186" s="92"/>
      <c r="BE1186" s="92"/>
      <c r="BF1186" s="92"/>
      <c r="BG1186" s="92"/>
      <c r="BH1186" s="92"/>
      <c r="BI1186" s="92"/>
      <c r="BJ1186" s="92"/>
      <c r="BK1186" s="92"/>
      <c r="BL1186" s="92"/>
      <c r="BM1186" s="92"/>
      <c r="BN1186" s="92"/>
      <c r="BO1186" s="92"/>
      <c r="BP1186" s="92"/>
      <c r="BQ1186" s="92"/>
      <c r="BR1186" s="92"/>
      <c r="BS1186" s="92"/>
      <c r="BT1186" s="92"/>
      <c r="BU1186" s="92"/>
      <c r="BV1186" s="92"/>
      <c r="BW1186" s="92"/>
      <c r="BX1186" s="92"/>
      <c r="BY1186" s="92"/>
      <c r="BZ1186" s="92"/>
      <c r="CA1186" s="92"/>
      <c r="CB1186" s="92"/>
    </row>
    <row r="1187" spans="1:80" s="78" customFormat="1" ht="12.75" customHeight="1" x14ac:dyDescent="0.3">
      <c r="A1187" s="72"/>
      <c r="B1187" s="15"/>
      <c r="F1187" s="93"/>
      <c r="J1187" s="111"/>
      <c r="L1187" s="100"/>
      <c r="N1187" s="220"/>
      <c r="O1187" s="100"/>
      <c r="P1187" s="100"/>
      <c r="Q1187" s="114"/>
      <c r="S1187" s="15"/>
      <c r="T1187" s="100"/>
      <c r="U1187" s="15"/>
      <c r="V1187" s="15"/>
      <c r="W1187" s="15"/>
      <c r="X1187" s="15"/>
      <c r="Y1187" s="15"/>
      <c r="Z1187" s="15"/>
      <c r="AA1187" s="15"/>
      <c r="AB1187" s="15"/>
      <c r="AC1187" s="15"/>
      <c r="AD1187" s="15"/>
      <c r="AE1187" s="15"/>
      <c r="AF1187" s="15"/>
      <c r="AG1187" s="92"/>
      <c r="AH1187" s="92"/>
      <c r="AI1187" s="92"/>
      <c r="AJ1187" s="92"/>
      <c r="AK1187" s="92"/>
      <c r="AL1187" s="92"/>
      <c r="AM1187" s="92"/>
      <c r="AN1187" s="92"/>
      <c r="AO1187" s="92"/>
      <c r="AP1187" s="92"/>
      <c r="AQ1187" s="92"/>
      <c r="AR1187" s="92"/>
      <c r="AS1187" s="92"/>
      <c r="AT1187" s="92"/>
      <c r="AU1187" s="92"/>
      <c r="AV1187" s="92"/>
      <c r="AW1187" s="92"/>
      <c r="AX1187" s="92"/>
      <c r="AY1187" s="92"/>
      <c r="AZ1187" s="92"/>
      <c r="BA1187" s="92"/>
      <c r="BB1187" s="92"/>
      <c r="BC1187" s="92"/>
      <c r="BD1187" s="92"/>
      <c r="BE1187" s="92"/>
      <c r="BF1187" s="92"/>
      <c r="BG1187" s="92"/>
      <c r="BH1187" s="92"/>
      <c r="BI1187" s="92"/>
      <c r="BJ1187" s="92"/>
      <c r="BK1187" s="92"/>
      <c r="BL1187" s="92"/>
      <c r="BM1187" s="92"/>
      <c r="BN1187" s="92"/>
      <c r="BO1187" s="92"/>
      <c r="BP1187" s="92"/>
      <c r="BQ1187" s="92"/>
      <c r="BR1187" s="92"/>
      <c r="BS1187" s="92"/>
      <c r="BT1187" s="92"/>
      <c r="BU1187" s="92"/>
      <c r="BV1187" s="92"/>
      <c r="BW1187" s="92"/>
      <c r="BX1187" s="92"/>
      <c r="BY1187" s="92"/>
      <c r="BZ1187" s="92"/>
      <c r="CA1187" s="92"/>
      <c r="CB1187" s="92"/>
    </row>
    <row r="1188" spans="1:80" s="78" customFormat="1" ht="12.75" customHeight="1" x14ac:dyDescent="0.3">
      <c r="A1188" s="72"/>
      <c r="B1188" s="15"/>
      <c r="F1188" s="93"/>
      <c r="J1188" s="111"/>
      <c r="L1188" s="100"/>
      <c r="N1188" s="220"/>
      <c r="O1188" s="100"/>
      <c r="P1188" s="100"/>
      <c r="Q1188" s="114"/>
      <c r="S1188" s="15"/>
      <c r="T1188" s="100"/>
      <c r="U1188" s="15"/>
      <c r="V1188" s="15"/>
      <c r="W1188" s="15"/>
      <c r="X1188" s="15"/>
      <c r="Y1188" s="15"/>
      <c r="Z1188" s="15"/>
      <c r="AA1188" s="15"/>
      <c r="AB1188" s="15"/>
      <c r="AC1188" s="15"/>
      <c r="AD1188" s="15"/>
      <c r="AE1188" s="15"/>
      <c r="AF1188" s="15"/>
      <c r="AG1188" s="92"/>
      <c r="AH1188" s="92"/>
      <c r="AI1188" s="92"/>
      <c r="AJ1188" s="92"/>
      <c r="AK1188" s="92"/>
      <c r="AL1188" s="92"/>
      <c r="AM1188" s="92"/>
      <c r="AN1188" s="92"/>
      <c r="AO1188" s="92"/>
      <c r="AP1188" s="92"/>
      <c r="AQ1188" s="92"/>
      <c r="AR1188" s="92"/>
      <c r="AS1188" s="92"/>
      <c r="AT1188" s="92"/>
      <c r="AU1188" s="92"/>
      <c r="AV1188" s="92"/>
      <c r="AW1188" s="92"/>
      <c r="AX1188" s="92"/>
      <c r="AY1188" s="92"/>
      <c r="AZ1188" s="92"/>
      <c r="BA1188" s="92"/>
      <c r="BB1188" s="92"/>
      <c r="BC1188" s="92"/>
      <c r="BD1188" s="92"/>
      <c r="BE1188" s="92"/>
      <c r="BF1188" s="92"/>
      <c r="BG1188" s="92"/>
      <c r="BH1188" s="92"/>
      <c r="BI1188" s="92"/>
      <c r="BJ1188" s="92"/>
      <c r="BK1188" s="92"/>
      <c r="BL1188" s="92"/>
      <c r="BM1188" s="92"/>
      <c r="BN1188" s="92"/>
      <c r="BO1188" s="92"/>
      <c r="BP1188" s="92"/>
      <c r="BQ1188" s="92"/>
      <c r="BR1188" s="92"/>
      <c r="BS1188" s="92"/>
      <c r="BT1188" s="92"/>
      <c r="BU1188" s="92"/>
      <c r="BV1188" s="92"/>
      <c r="BW1188" s="92"/>
      <c r="BX1188" s="92"/>
      <c r="BY1188" s="92"/>
      <c r="BZ1188" s="92"/>
      <c r="CA1188" s="92"/>
      <c r="CB1188" s="92"/>
    </row>
    <row r="1189" spans="1:80" s="78" customFormat="1" ht="12.75" customHeight="1" x14ac:dyDescent="0.3">
      <c r="A1189" s="72"/>
      <c r="B1189" s="15"/>
      <c r="F1189" s="93"/>
      <c r="J1189" s="111"/>
      <c r="L1189" s="100"/>
      <c r="N1189" s="220"/>
      <c r="O1189" s="100"/>
      <c r="P1189" s="100"/>
      <c r="Q1189" s="114"/>
      <c r="S1189" s="15"/>
      <c r="T1189" s="100"/>
      <c r="U1189" s="15"/>
      <c r="V1189" s="15"/>
      <c r="W1189" s="15"/>
      <c r="X1189" s="15"/>
      <c r="Y1189" s="15"/>
      <c r="Z1189" s="15"/>
      <c r="AA1189" s="15"/>
      <c r="AB1189" s="15"/>
      <c r="AC1189" s="15"/>
      <c r="AD1189" s="15"/>
      <c r="AE1189" s="15"/>
      <c r="AF1189" s="15"/>
      <c r="AG1189" s="92"/>
      <c r="AH1189" s="92"/>
      <c r="AI1189" s="92"/>
      <c r="AJ1189" s="92"/>
      <c r="AK1189" s="92"/>
      <c r="AL1189" s="92"/>
      <c r="AM1189" s="92"/>
      <c r="AN1189" s="92"/>
      <c r="AO1189" s="92"/>
      <c r="AP1189" s="92"/>
      <c r="AQ1189" s="92"/>
      <c r="AR1189" s="92"/>
      <c r="AS1189" s="92"/>
      <c r="AT1189" s="92"/>
      <c r="AU1189" s="92"/>
      <c r="AV1189" s="92"/>
      <c r="AW1189" s="92"/>
      <c r="AX1189" s="92"/>
      <c r="AY1189" s="92"/>
      <c r="AZ1189" s="92"/>
      <c r="BA1189" s="92"/>
      <c r="BB1189" s="92"/>
      <c r="BC1189" s="92"/>
      <c r="BD1189" s="92"/>
      <c r="BE1189" s="92"/>
      <c r="BF1189" s="92"/>
      <c r="BG1189" s="92"/>
      <c r="BH1189" s="92"/>
      <c r="BI1189" s="92"/>
      <c r="BJ1189" s="92"/>
      <c r="BK1189" s="92"/>
      <c r="BL1189" s="92"/>
      <c r="BM1189" s="92"/>
      <c r="BN1189" s="92"/>
      <c r="BO1189" s="92"/>
      <c r="BP1189" s="92"/>
      <c r="BQ1189" s="92"/>
      <c r="BR1189" s="92"/>
      <c r="BS1189" s="92"/>
      <c r="BT1189" s="92"/>
      <c r="BU1189" s="92"/>
      <c r="BV1189" s="92"/>
      <c r="BW1189" s="92"/>
      <c r="BX1189" s="92"/>
      <c r="BY1189" s="92"/>
      <c r="BZ1189" s="92"/>
      <c r="CA1189" s="92"/>
      <c r="CB1189" s="92"/>
    </row>
    <row r="1190" spans="1:80" s="78" customFormat="1" ht="12.75" customHeight="1" x14ac:dyDescent="0.3">
      <c r="A1190" s="72"/>
      <c r="B1190" s="15"/>
      <c r="F1190" s="93"/>
      <c r="J1190" s="111"/>
      <c r="L1190" s="100"/>
      <c r="N1190" s="220"/>
      <c r="O1190" s="100"/>
      <c r="P1190" s="100"/>
      <c r="Q1190" s="114"/>
      <c r="S1190" s="15"/>
      <c r="T1190" s="100"/>
      <c r="U1190" s="15"/>
      <c r="V1190" s="15"/>
      <c r="W1190" s="15"/>
      <c r="X1190" s="15"/>
      <c r="Y1190" s="15"/>
      <c r="Z1190" s="15"/>
      <c r="AA1190" s="15"/>
      <c r="AB1190" s="15"/>
      <c r="AC1190" s="15"/>
      <c r="AD1190" s="15"/>
      <c r="AE1190" s="15"/>
      <c r="AF1190" s="15"/>
      <c r="AG1190" s="92"/>
      <c r="AH1190" s="92"/>
      <c r="AI1190" s="92"/>
      <c r="AJ1190" s="92"/>
      <c r="AK1190" s="92"/>
      <c r="AL1190" s="92"/>
      <c r="AM1190" s="92"/>
      <c r="AN1190" s="92"/>
      <c r="AO1190" s="92"/>
      <c r="AP1190" s="92"/>
      <c r="AQ1190" s="92"/>
      <c r="AR1190" s="92"/>
      <c r="AS1190" s="92"/>
      <c r="AT1190" s="92"/>
      <c r="AU1190" s="92"/>
      <c r="AV1190" s="92"/>
      <c r="AW1190" s="92"/>
      <c r="AX1190" s="92"/>
      <c r="AY1190" s="92"/>
      <c r="AZ1190" s="92"/>
      <c r="BA1190" s="92"/>
      <c r="BB1190" s="92"/>
      <c r="BC1190" s="92"/>
      <c r="BD1190" s="92"/>
      <c r="BE1190" s="92"/>
      <c r="BF1190" s="92"/>
      <c r="BG1190" s="92"/>
      <c r="BH1190" s="92"/>
      <c r="BI1190" s="92"/>
      <c r="BJ1190" s="92"/>
      <c r="BK1190" s="92"/>
      <c r="BL1190" s="92"/>
      <c r="BM1190" s="92"/>
      <c r="BN1190" s="92"/>
      <c r="BO1190" s="92"/>
      <c r="BP1190" s="92"/>
      <c r="BQ1190" s="92"/>
      <c r="BR1190" s="92"/>
      <c r="BS1190" s="92"/>
      <c r="BT1190" s="92"/>
      <c r="BU1190" s="92"/>
      <c r="BV1190" s="92"/>
      <c r="BW1190" s="92"/>
      <c r="BX1190" s="92"/>
      <c r="BY1190" s="92"/>
      <c r="BZ1190" s="92"/>
      <c r="CA1190" s="92"/>
      <c r="CB1190" s="92"/>
    </row>
    <row r="1191" spans="1:80" s="78" customFormat="1" ht="12.75" customHeight="1" x14ac:dyDescent="0.3">
      <c r="A1191" s="72"/>
      <c r="B1191" s="15"/>
      <c r="F1191" s="93"/>
      <c r="J1191" s="111"/>
      <c r="L1191" s="100"/>
      <c r="N1191" s="220"/>
      <c r="O1191" s="100"/>
      <c r="P1191" s="100"/>
      <c r="Q1191" s="114"/>
      <c r="S1191" s="15"/>
      <c r="T1191" s="100"/>
      <c r="U1191" s="15"/>
      <c r="V1191" s="15"/>
      <c r="W1191" s="15"/>
      <c r="X1191" s="15"/>
      <c r="Y1191" s="15"/>
      <c r="Z1191" s="15"/>
      <c r="AA1191" s="15"/>
      <c r="AB1191" s="15"/>
      <c r="AC1191" s="15"/>
      <c r="AD1191" s="15"/>
      <c r="AE1191" s="15"/>
      <c r="AF1191" s="15"/>
      <c r="AG1191" s="92"/>
      <c r="AH1191" s="92"/>
      <c r="AI1191" s="92"/>
      <c r="AJ1191" s="92"/>
      <c r="AK1191" s="92"/>
      <c r="AL1191" s="92"/>
      <c r="AM1191" s="92"/>
      <c r="AN1191" s="92"/>
      <c r="AO1191" s="92"/>
      <c r="AP1191" s="92"/>
      <c r="AQ1191" s="92"/>
      <c r="AR1191" s="92"/>
      <c r="AS1191" s="92"/>
      <c r="AT1191" s="92"/>
      <c r="AU1191" s="92"/>
      <c r="AV1191" s="92"/>
      <c r="AW1191" s="92"/>
      <c r="AX1191" s="92"/>
      <c r="AY1191" s="92"/>
      <c r="AZ1191" s="92"/>
      <c r="BA1191" s="92"/>
      <c r="BB1191" s="92"/>
      <c r="BC1191" s="92"/>
      <c r="BD1191" s="92"/>
      <c r="BE1191" s="92"/>
      <c r="BF1191" s="92"/>
      <c r="BG1191" s="92"/>
      <c r="BH1191" s="92"/>
      <c r="BI1191" s="92"/>
      <c r="BJ1191" s="92"/>
      <c r="BK1191" s="92"/>
      <c r="BL1191" s="92"/>
      <c r="BM1191" s="92"/>
      <c r="BN1191" s="92"/>
      <c r="BO1191" s="92"/>
      <c r="BP1191" s="92"/>
      <c r="BQ1191" s="92"/>
      <c r="BR1191" s="92"/>
      <c r="BS1191" s="92"/>
      <c r="BT1191" s="92"/>
      <c r="BU1191" s="92"/>
      <c r="BV1191" s="92"/>
      <c r="BW1191" s="92"/>
      <c r="BX1191" s="92"/>
      <c r="BY1191" s="92"/>
      <c r="BZ1191" s="92"/>
      <c r="CA1191" s="92"/>
      <c r="CB1191" s="92"/>
    </row>
    <row r="1192" spans="1:80" s="78" customFormat="1" ht="12.75" customHeight="1" x14ac:dyDescent="0.3">
      <c r="A1192" s="72"/>
      <c r="B1192" s="15"/>
      <c r="F1192" s="93"/>
      <c r="J1192" s="111"/>
      <c r="L1192" s="100"/>
      <c r="N1192" s="220"/>
      <c r="O1192" s="100"/>
      <c r="P1192" s="100"/>
      <c r="Q1192" s="114"/>
      <c r="S1192" s="15"/>
      <c r="T1192" s="100"/>
      <c r="U1192" s="15"/>
      <c r="V1192" s="15"/>
      <c r="W1192" s="15"/>
      <c r="X1192" s="15"/>
      <c r="Y1192" s="15"/>
      <c r="Z1192" s="15"/>
      <c r="AA1192" s="15"/>
      <c r="AB1192" s="15"/>
      <c r="AC1192" s="15"/>
      <c r="AD1192" s="15"/>
      <c r="AE1192" s="15"/>
      <c r="AF1192" s="15"/>
      <c r="AG1192" s="92"/>
      <c r="AH1192" s="92"/>
      <c r="AI1192" s="92"/>
      <c r="AJ1192" s="92"/>
      <c r="AK1192" s="92"/>
      <c r="AL1192" s="92"/>
      <c r="AM1192" s="92"/>
      <c r="AN1192" s="92"/>
      <c r="AO1192" s="92"/>
      <c r="AP1192" s="92"/>
      <c r="AQ1192" s="92"/>
      <c r="AR1192" s="92"/>
      <c r="AS1192" s="92"/>
      <c r="AT1192" s="92"/>
      <c r="AU1192" s="92"/>
      <c r="AV1192" s="92"/>
      <c r="AW1192" s="92"/>
      <c r="AX1192" s="92"/>
      <c r="AY1192" s="92"/>
      <c r="AZ1192" s="92"/>
      <c r="BA1192" s="92"/>
      <c r="BB1192" s="92"/>
      <c r="BC1192" s="92"/>
      <c r="BD1192" s="92"/>
      <c r="BE1192" s="92"/>
      <c r="BF1192" s="92"/>
      <c r="BG1192" s="92"/>
      <c r="BH1192" s="92"/>
      <c r="BI1192" s="92"/>
      <c r="BJ1192" s="92"/>
      <c r="BK1192" s="92"/>
      <c r="BL1192" s="92"/>
      <c r="BM1192" s="92"/>
      <c r="BN1192" s="92"/>
      <c r="BO1192" s="92"/>
      <c r="BP1192" s="92"/>
      <c r="BQ1192" s="92"/>
      <c r="BR1192" s="92"/>
      <c r="BS1192" s="92"/>
      <c r="BT1192" s="92"/>
      <c r="BU1192" s="92"/>
      <c r="BV1192" s="92"/>
      <c r="BW1192" s="92"/>
      <c r="BX1192" s="92"/>
      <c r="BY1192" s="92"/>
      <c r="BZ1192" s="92"/>
      <c r="CA1192" s="92"/>
      <c r="CB1192" s="92"/>
    </row>
    <row r="1193" spans="1:80" s="78" customFormat="1" ht="12.75" customHeight="1" x14ac:dyDescent="0.3">
      <c r="A1193" s="72"/>
      <c r="B1193" s="15"/>
      <c r="F1193" s="93"/>
      <c r="J1193" s="111"/>
      <c r="L1193" s="100"/>
      <c r="N1193" s="220"/>
      <c r="O1193" s="100"/>
      <c r="P1193" s="100"/>
      <c r="Q1193" s="114"/>
      <c r="S1193" s="15"/>
      <c r="T1193" s="100"/>
      <c r="U1193" s="15"/>
      <c r="V1193" s="15"/>
      <c r="W1193" s="15"/>
      <c r="X1193" s="15"/>
      <c r="Y1193" s="15"/>
      <c r="Z1193" s="15"/>
      <c r="AA1193" s="15"/>
      <c r="AB1193" s="15"/>
      <c r="AC1193" s="15"/>
      <c r="AD1193" s="15"/>
      <c r="AE1193" s="15"/>
      <c r="AF1193" s="15"/>
      <c r="AG1193" s="92"/>
      <c r="AH1193" s="92"/>
      <c r="AI1193" s="92"/>
      <c r="AJ1193" s="92"/>
      <c r="AK1193" s="92"/>
      <c r="AL1193" s="92"/>
      <c r="AM1193" s="92"/>
      <c r="AN1193" s="92"/>
      <c r="AO1193" s="92"/>
      <c r="AP1193" s="92"/>
      <c r="AQ1193" s="92"/>
      <c r="AR1193" s="92"/>
      <c r="AS1193" s="92"/>
      <c r="AT1193" s="92"/>
      <c r="AU1193" s="92"/>
      <c r="AV1193" s="92"/>
      <c r="AW1193" s="92"/>
      <c r="AX1193" s="92"/>
      <c r="AY1193" s="92"/>
      <c r="AZ1193" s="92"/>
      <c r="BA1193" s="92"/>
      <c r="BB1193" s="92"/>
      <c r="BC1193" s="92"/>
      <c r="BD1193" s="92"/>
      <c r="BE1193" s="92"/>
      <c r="BF1193" s="92"/>
      <c r="BG1193" s="92"/>
      <c r="BH1193" s="92"/>
      <c r="BI1193" s="92"/>
      <c r="BJ1193" s="92"/>
      <c r="BK1193" s="92"/>
      <c r="BL1193" s="92"/>
      <c r="BM1193" s="92"/>
      <c r="BN1193" s="92"/>
      <c r="BO1193" s="92"/>
      <c r="BP1193" s="92"/>
      <c r="BQ1193" s="92"/>
      <c r="BR1193" s="92"/>
      <c r="BS1193" s="92"/>
      <c r="BT1193" s="92"/>
      <c r="BU1193" s="92"/>
      <c r="BV1193" s="92"/>
      <c r="BW1193" s="92"/>
      <c r="BX1193" s="92"/>
      <c r="BY1193" s="92"/>
      <c r="BZ1193" s="92"/>
      <c r="CA1193" s="92"/>
      <c r="CB1193" s="92"/>
    </row>
    <row r="1194" spans="1:80" s="78" customFormat="1" ht="12.75" customHeight="1" x14ac:dyDescent="0.3">
      <c r="A1194" s="72"/>
      <c r="B1194" s="15"/>
      <c r="F1194" s="93"/>
      <c r="J1194" s="111"/>
      <c r="L1194" s="100"/>
      <c r="N1194" s="220"/>
      <c r="O1194" s="100"/>
      <c r="P1194" s="100"/>
      <c r="Q1194" s="114"/>
      <c r="S1194" s="15"/>
      <c r="T1194" s="100"/>
      <c r="U1194" s="15"/>
      <c r="V1194" s="15"/>
      <c r="W1194" s="15"/>
      <c r="X1194" s="15"/>
      <c r="Y1194" s="15"/>
      <c r="Z1194" s="15"/>
      <c r="AA1194" s="15"/>
      <c r="AB1194" s="15"/>
      <c r="AC1194" s="15"/>
      <c r="AD1194" s="15"/>
      <c r="AE1194" s="15"/>
      <c r="AF1194" s="15"/>
      <c r="AG1194" s="92"/>
      <c r="AH1194" s="92"/>
      <c r="AI1194" s="92"/>
      <c r="AJ1194" s="92"/>
      <c r="AK1194" s="92"/>
      <c r="AL1194" s="92"/>
      <c r="AM1194" s="92"/>
      <c r="AN1194" s="92"/>
      <c r="AO1194" s="92"/>
      <c r="AP1194" s="92"/>
      <c r="AQ1194" s="92"/>
      <c r="AR1194" s="92"/>
      <c r="AS1194" s="92"/>
      <c r="AT1194" s="92"/>
      <c r="AU1194" s="92"/>
      <c r="AV1194" s="92"/>
      <c r="AW1194" s="92"/>
      <c r="AX1194" s="92"/>
      <c r="AY1194" s="92"/>
      <c r="AZ1194" s="92"/>
      <c r="BA1194" s="92"/>
      <c r="BB1194" s="92"/>
      <c r="BC1194" s="92"/>
      <c r="BD1194" s="92"/>
      <c r="BE1194" s="92"/>
      <c r="BF1194" s="92"/>
      <c r="BG1194" s="92"/>
      <c r="BH1194" s="92"/>
      <c r="BI1194" s="92"/>
      <c r="BJ1194" s="92"/>
      <c r="BK1194" s="92"/>
      <c r="BL1194" s="92"/>
      <c r="BM1194" s="92"/>
      <c r="BN1194" s="92"/>
      <c r="BO1194" s="92"/>
      <c r="BP1194" s="92"/>
      <c r="BQ1194" s="92"/>
      <c r="BR1194" s="92"/>
      <c r="BS1194" s="92"/>
      <c r="BT1194" s="92"/>
      <c r="BU1194" s="92"/>
      <c r="BV1194" s="92"/>
      <c r="BW1194" s="92"/>
      <c r="BX1194" s="92"/>
      <c r="BY1194" s="92"/>
      <c r="BZ1194" s="92"/>
      <c r="CA1194" s="92"/>
      <c r="CB1194" s="92"/>
    </row>
    <row r="1195" spans="1:80" s="78" customFormat="1" ht="12.75" customHeight="1" x14ac:dyDescent="0.3">
      <c r="A1195" s="72"/>
      <c r="B1195" s="15"/>
      <c r="F1195" s="93"/>
      <c r="J1195" s="111"/>
      <c r="L1195" s="100"/>
      <c r="N1195" s="220"/>
      <c r="O1195" s="100"/>
      <c r="P1195" s="100"/>
      <c r="Q1195" s="114"/>
      <c r="S1195" s="15"/>
      <c r="T1195" s="100"/>
      <c r="U1195" s="15"/>
      <c r="V1195" s="15"/>
      <c r="W1195" s="15"/>
      <c r="X1195" s="15"/>
      <c r="Y1195" s="15"/>
      <c r="Z1195" s="15"/>
      <c r="AA1195" s="15"/>
      <c r="AB1195" s="15"/>
      <c r="AC1195" s="15"/>
      <c r="AD1195" s="15"/>
      <c r="AE1195" s="15"/>
      <c r="AF1195" s="15"/>
      <c r="AG1195" s="92"/>
      <c r="AH1195" s="92"/>
      <c r="AI1195" s="92"/>
      <c r="AJ1195" s="92"/>
      <c r="AK1195" s="92"/>
      <c r="AL1195" s="92"/>
      <c r="AM1195" s="92"/>
      <c r="AN1195" s="92"/>
      <c r="AO1195" s="92"/>
      <c r="AP1195" s="92"/>
      <c r="AQ1195" s="92"/>
      <c r="AR1195" s="92"/>
      <c r="AS1195" s="92"/>
      <c r="AT1195" s="92"/>
      <c r="AU1195" s="92"/>
      <c r="AV1195" s="92"/>
      <c r="AW1195" s="92"/>
      <c r="AX1195" s="92"/>
      <c r="AY1195" s="92"/>
      <c r="AZ1195" s="92"/>
      <c r="BA1195" s="92"/>
      <c r="BB1195" s="92"/>
      <c r="BC1195" s="92"/>
      <c r="BD1195" s="92"/>
      <c r="BE1195" s="92"/>
      <c r="BF1195" s="92"/>
      <c r="BG1195" s="92"/>
      <c r="BH1195" s="92"/>
      <c r="BI1195" s="92"/>
      <c r="BJ1195" s="92"/>
      <c r="BK1195" s="92"/>
      <c r="BL1195" s="92"/>
      <c r="BM1195" s="92"/>
      <c r="BN1195" s="92"/>
      <c r="BO1195" s="92"/>
      <c r="BP1195" s="92"/>
      <c r="BQ1195" s="92"/>
      <c r="BR1195" s="92"/>
      <c r="BS1195" s="92"/>
      <c r="BT1195" s="92"/>
      <c r="BU1195" s="92"/>
      <c r="BV1195" s="92"/>
      <c r="BW1195" s="92"/>
      <c r="BX1195" s="92"/>
      <c r="BY1195" s="92"/>
      <c r="BZ1195" s="92"/>
      <c r="CA1195" s="92"/>
      <c r="CB1195" s="92"/>
    </row>
    <row r="1196" spans="1:80" s="78" customFormat="1" ht="12.75" customHeight="1" x14ac:dyDescent="0.3">
      <c r="A1196" s="72"/>
      <c r="B1196" s="15"/>
      <c r="F1196" s="93"/>
      <c r="J1196" s="111"/>
      <c r="L1196" s="100"/>
      <c r="N1196" s="220"/>
      <c r="O1196" s="100"/>
      <c r="P1196" s="100"/>
      <c r="Q1196" s="114"/>
      <c r="S1196" s="15"/>
      <c r="T1196" s="100"/>
      <c r="U1196" s="15"/>
      <c r="V1196" s="15"/>
      <c r="W1196" s="15"/>
      <c r="X1196" s="15"/>
      <c r="Y1196" s="15"/>
      <c r="Z1196" s="15"/>
      <c r="AA1196" s="15"/>
      <c r="AB1196" s="15"/>
      <c r="AC1196" s="15"/>
      <c r="AD1196" s="15"/>
      <c r="AE1196" s="15"/>
      <c r="AF1196" s="15"/>
      <c r="AG1196" s="92"/>
      <c r="AH1196" s="92"/>
      <c r="AI1196" s="92"/>
      <c r="AJ1196" s="92"/>
      <c r="AK1196" s="92"/>
      <c r="AL1196" s="92"/>
      <c r="AM1196" s="92"/>
      <c r="AN1196" s="92"/>
      <c r="AO1196" s="92"/>
      <c r="AP1196" s="92"/>
      <c r="AQ1196" s="92"/>
      <c r="AR1196" s="92"/>
      <c r="AS1196" s="92"/>
      <c r="AT1196" s="92"/>
      <c r="AU1196" s="92"/>
      <c r="AV1196" s="92"/>
      <c r="AW1196" s="92"/>
      <c r="AX1196" s="92"/>
      <c r="AY1196" s="92"/>
      <c r="AZ1196" s="92"/>
      <c r="BA1196" s="92"/>
      <c r="BB1196" s="92"/>
      <c r="BC1196" s="92"/>
      <c r="BD1196" s="92"/>
      <c r="BE1196" s="92"/>
      <c r="BF1196" s="92"/>
      <c r="BG1196" s="92"/>
      <c r="BH1196" s="92"/>
      <c r="BI1196" s="92"/>
      <c r="BJ1196" s="92"/>
      <c r="BK1196" s="92"/>
      <c r="BL1196" s="92"/>
      <c r="BM1196" s="92"/>
      <c r="BN1196" s="92"/>
      <c r="BO1196" s="92"/>
      <c r="BP1196" s="92"/>
      <c r="BQ1196" s="92"/>
      <c r="BR1196" s="92"/>
      <c r="BS1196" s="92"/>
      <c r="BT1196" s="92"/>
      <c r="BU1196" s="92"/>
      <c r="BV1196" s="92"/>
      <c r="BW1196" s="92"/>
      <c r="BX1196" s="92"/>
      <c r="BY1196" s="92"/>
      <c r="BZ1196" s="92"/>
      <c r="CA1196" s="92"/>
      <c r="CB1196" s="92"/>
    </row>
    <row r="1197" spans="1:80" s="78" customFormat="1" ht="12.75" customHeight="1" x14ac:dyDescent="0.3">
      <c r="A1197" s="72"/>
      <c r="B1197" s="15"/>
      <c r="F1197" s="93"/>
      <c r="J1197" s="111"/>
      <c r="L1197" s="100"/>
      <c r="N1197" s="220"/>
      <c r="O1197" s="100"/>
      <c r="P1197" s="100"/>
      <c r="Q1197" s="114"/>
      <c r="S1197" s="15"/>
      <c r="T1197" s="100"/>
      <c r="U1197" s="15"/>
      <c r="V1197" s="15"/>
      <c r="W1197" s="15"/>
      <c r="X1197" s="15"/>
      <c r="Y1197" s="15"/>
      <c r="Z1197" s="15"/>
      <c r="AA1197" s="15"/>
      <c r="AB1197" s="15"/>
      <c r="AC1197" s="15"/>
      <c r="AD1197" s="15"/>
      <c r="AE1197" s="15"/>
      <c r="AF1197" s="15"/>
      <c r="AG1197" s="92"/>
      <c r="AH1197" s="92"/>
      <c r="AI1197" s="92"/>
      <c r="AJ1197" s="92"/>
      <c r="AK1197" s="92"/>
      <c r="AL1197" s="92"/>
      <c r="AM1197" s="92"/>
      <c r="AN1197" s="92"/>
      <c r="AO1197" s="92"/>
      <c r="AP1197" s="92"/>
      <c r="AQ1197" s="92"/>
      <c r="AR1197" s="92"/>
      <c r="AS1197" s="92"/>
      <c r="AT1197" s="92"/>
      <c r="AU1197" s="92"/>
      <c r="AV1197" s="92"/>
      <c r="AW1197" s="92"/>
      <c r="AX1197" s="92"/>
      <c r="AY1197" s="92"/>
      <c r="AZ1197" s="92"/>
      <c r="BA1197" s="92"/>
      <c r="BB1197" s="92"/>
      <c r="BC1197" s="92"/>
      <c r="BD1197" s="92"/>
      <c r="BE1197" s="92"/>
      <c r="BF1197" s="92"/>
      <c r="BG1197" s="92"/>
      <c r="BH1197" s="92"/>
      <c r="BI1197" s="92"/>
      <c r="BJ1197" s="92"/>
      <c r="BK1197" s="92"/>
      <c r="BL1197" s="92"/>
      <c r="BM1197" s="92"/>
      <c r="BN1197" s="92"/>
      <c r="BO1197" s="92"/>
      <c r="BP1197" s="92"/>
      <c r="BQ1197" s="92"/>
      <c r="BR1197" s="92"/>
      <c r="BS1197" s="92"/>
      <c r="BT1197" s="92"/>
      <c r="BU1197" s="92"/>
      <c r="BV1197" s="92"/>
      <c r="BW1197" s="92"/>
      <c r="BX1197" s="92"/>
      <c r="BY1197" s="92"/>
      <c r="BZ1197" s="92"/>
      <c r="CA1197" s="92"/>
      <c r="CB1197" s="92"/>
    </row>
    <row r="1198" spans="1:80" s="78" customFormat="1" ht="12.75" customHeight="1" x14ac:dyDescent="0.3">
      <c r="A1198" s="72"/>
      <c r="B1198" s="15"/>
      <c r="F1198" s="93"/>
      <c r="J1198" s="111"/>
      <c r="L1198" s="100"/>
      <c r="N1198" s="220"/>
      <c r="O1198" s="100"/>
      <c r="P1198" s="100"/>
      <c r="Q1198" s="114"/>
      <c r="S1198" s="15"/>
      <c r="T1198" s="100"/>
      <c r="U1198" s="15"/>
      <c r="V1198" s="15"/>
      <c r="W1198" s="15"/>
      <c r="X1198" s="15"/>
      <c r="Y1198" s="15"/>
      <c r="Z1198" s="15"/>
      <c r="AA1198" s="15"/>
      <c r="AB1198" s="15"/>
      <c r="AC1198" s="15"/>
      <c r="AD1198" s="15"/>
      <c r="AE1198" s="15"/>
      <c r="AF1198" s="15"/>
      <c r="AG1198" s="92"/>
      <c r="AH1198" s="92"/>
      <c r="AI1198" s="92"/>
      <c r="AJ1198" s="92"/>
      <c r="AK1198" s="92"/>
      <c r="AL1198" s="92"/>
      <c r="AM1198" s="92"/>
      <c r="AN1198" s="92"/>
      <c r="AO1198" s="92"/>
      <c r="AP1198" s="92"/>
      <c r="AQ1198" s="92"/>
      <c r="AR1198" s="92"/>
      <c r="AS1198" s="92"/>
      <c r="AT1198" s="92"/>
      <c r="AU1198" s="92"/>
      <c r="AV1198" s="92"/>
      <c r="AW1198" s="92"/>
      <c r="AX1198" s="92"/>
      <c r="AY1198" s="92"/>
      <c r="AZ1198" s="92"/>
      <c r="BA1198" s="92"/>
      <c r="BB1198" s="92"/>
      <c r="BC1198" s="92"/>
      <c r="BD1198" s="92"/>
      <c r="BE1198" s="92"/>
      <c r="BF1198" s="92"/>
      <c r="BG1198" s="92"/>
      <c r="BH1198" s="92"/>
      <c r="BI1198" s="92"/>
      <c r="BJ1198" s="92"/>
      <c r="BK1198" s="92"/>
      <c r="BL1198" s="92"/>
      <c r="BM1198" s="92"/>
      <c r="BN1198" s="92"/>
      <c r="BO1198" s="92"/>
      <c r="BP1198" s="92"/>
      <c r="BQ1198" s="92"/>
      <c r="BR1198" s="92"/>
      <c r="BS1198" s="92"/>
      <c r="BT1198" s="92"/>
      <c r="BU1198" s="92"/>
      <c r="BV1198" s="92"/>
      <c r="BW1198" s="92"/>
      <c r="BX1198" s="92"/>
      <c r="BY1198" s="92"/>
      <c r="BZ1198" s="92"/>
      <c r="CA1198" s="92"/>
      <c r="CB1198" s="92"/>
    </row>
    <row r="1199" spans="1:80" s="78" customFormat="1" ht="12.75" customHeight="1" x14ac:dyDescent="0.3">
      <c r="A1199" s="72"/>
      <c r="B1199" s="15"/>
      <c r="F1199" s="93"/>
      <c r="J1199" s="111"/>
      <c r="L1199" s="100"/>
      <c r="N1199" s="220"/>
      <c r="O1199" s="100"/>
      <c r="P1199" s="100"/>
      <c r="Q1199" s="114"/>
      <c r="S1199" s="15"/>
      <c r="T1199" s="100"/>
      <c r="U1199" s="15"/>
      <c r="V1199" s="15"/>
      <c r="W1199" s="15"/>
      <c r="X1199" s="15"/>
      <c r="Y1199" s="15"/>
      <c r="Z1199" s="15"/>
      <c r="AA1199" s="15"/>
      <c r="AB1199" s="15"/>
      <c r="AC1199" s="15"/>
      <c r="AD1199" s="15"/>
      <c r="AE1199" s="15"/>
      <c r="AF1199" s="15"/>
      <c r="AG1199" s="92"/>
      <c r="AH1199" s="92"/>
      <c r="AI1199" s="92"/>
      <c r="AJ1199" s="92"/>
      <c r="AK1199" s="92"/>
      <c r="AL1199" s="92"/>
      <c r="AM1199" s="92"/>
      <c r="AN1199" s="92"/>
      <c r="AO1199" s="92"/>
      <c r="AP1199" s="92"/>
      <c r="AQ1199" s="92"/>
      <c r="AR1199" s="92"/>
      <c r="AS1199" s="92"/>
      <c r="AT1199" s="92"/>
      <c r="AU1199" s="92"/>
      <c r="AV1199" s="92"/>
      <c r="AW1199" s="92"/>
      <c r="AX1199" s="92"/>
      <c r="AY1199" s="92"/>
      <c r="AZ1199" s="92"/>
      <c r="BA1199" s="92"/>
      <c r="BB1199" s="92"/>
      <c r="BC1199" s="92"/>
      <c r="BD1199" s="92"/>
      <c r="BE1199" s="92"/>
      <c r="BF1199" s="92"/>
      <c r="BG1199" s="92"/>
      <c r="BH1199" s="92"/>
      <c r="BI1199" s="92"/>
      <c r="BJ1199" s="92"/>
      <c r="BK1199" s="92"/>
      <c r="BL1199" s="92"/>
      <c r="BM1199" s="92"/>
      <c r="BN1199" s="92"/>
      <c r="BO1199" s="92"/>
      <c r="BP1199" s="92"/>
      <c r="BQ1199" s="92"/>
      <c r="BR1199" s="92"/>
      <c r="BS1199" s="92"/>
      <c r="BT1199" s="92"/>
      <c r="BU1199" s="92"/>
      <c r="BV1199" s="92"/>
      <c r="BW1199" s="92"/>
      <c r="BX1199" s="92"/>
      <c r="BY1199" s="92"/>
      <c r="BZ1199" s="92"/>
      <c r="CA1199" s="92"/>
      <c r="CB1199" s="92"/>
    </row>
    <row r="1200" spans="1:80" s="78" customFormat="1" ht="12.75" customHeight="1" x14ac:dyDescent="0.3">
      <c r="A1200" s="72"/>
      <c r="B1200" s="15"/>
      <c r="F1200" s="93"/>
      <c r="J1200" s="111"/>
      <c r="L1200" s="100"/>
      <c r="N1200" s="220"/>
      <c r="O1200" s="100"/>
      <c r="P1200" s="100"/>
      <c r="Q1200" s="114"/>
      <c r="S1200" s="15"/>
      <c r="T1200" s="100"/>
      <c r="U1200" s="15"/>
      <c r="V1200" s="15"/>
      <c r="W1200" s="15"/>
      <c r="X1200" s="15"/>
      <c r="Y1200" s="15"/>
      <c r="Z1200" s="15"/>
      <c r="AA1200" s="15"/>
      <c r="AB1200" s="15"/>
      <c r="AC1200" s="15"/>
      <c r="AD1200" s="15"/>
      <c r="AE1200" s="15"/>
      <c r="AF1200" s="15"/>
      <c r="AG1200" s="92"/>
      <c r="AH1200" s="92"/>
      <c r="AI1200" s="92"/>
      <c r="AJ1200" s="92"/>
      <c r="AK1200" s="92"/>
      <c r="AL1200" s="92"/>
      <c r="AM1200" s="92"/>
      <c r="AN1200" s="92"/>
      <c r="AO1200" s="92"/>
      <c r="AP1200" s="92"/>
      <c r="AQ1200" s="92"/>
      <c r="AR1200" s="92"/>
      <c r="AS1200" s="92"/>
      <c r="AT1200" s="92"/>
      <c r="AU1200" s="92"/>
      <c r="AV1200" s="92"/>
      <c r="AW1200" s="92"/>
      <c r="AX1200" s="92"/>
      <c r="AY1200" s="92"/>
      <c r="AZ1200" s="92"/>
      <c r="BA1200" s="92"/>
      <c r="BB1200" s="92"/>
      <c r="BC1200" s="92"/>
      <c r="BD1200" s="92"/>
      <c r="BE1200" s="92"/>
      <c r="BF1200" s="92"/>
      <c r="BG1200" s="92"/>
      <c r="BH1200" s="92"/>
      <c r="BI1200" s="92"/>
      <c r="BJ1200" s="92"/>
      <c r="BK1200" s="92"/>
      <c r="BL1200" s="92"/>
      <c r="BM1200" s="92"/>
      <c r="BN1200" s="92"/>
      <c r="BO1200" s="92"/>
      <c r="BP1200" s="92"/>
      <c r="BQ1200" s="92"/>
      <c r="BR1200" s="92"/>
      <c r="BS1200" s="92"/>
      <c r="BT1200" s="92"/>
      <c r="BU1200" s="92"/>
      <c r="BV1200" s="92"/>
      <c r="BW1200" s="92"/>
      <c r="BX1200" s="92"/>
      <c r="BY1200" s="92"/>
      <c r="BZ1200" s="92"/>
      <c r="CA1200" s="92"/>
      <c r="CB1200" s="92"/>
    </row>
    <row r="1201" spans="1:80" s="78" customFormat="1" ht="12.75" customHeight="1" x14ac:dyDescent="0.3">
      <c r="A1201" s="72"/>
      <c r="B1201" s="15"/>
      <c r="F1201" s="93"/>
      <c r="J1201" s="111"/>
      <c r="L1201" s="100"/>
      <c r="N1201" s="220"/>
      <c r="O1201" s="100"/>
      <c r="P1201" s="100"/>
      <c r="Q1201" s="114"/>
      <c r="S1201" s="15"/>
      <c r="T1201" s="100"/>
      <c r="U1201" s="15"/>
      <c r="V1201" s="15"/>
      <c r="W1201" s="15"/>
      <c r="X1201" s="15"/>
      <c r="Y1201" s="15"/>
      <c r="Z1201" s="15"/>
      <c r="AA1201" s="15"/>
      <c r="AB1201" s="15"/>
      <c r="AC1201" s="15"/>
      <c r="AD1201" s="15"/>
      <c r="AE1201" s="15"/>
      <c r="AF1201" s="15"/>
      <c r="AG1201" s="92"/>
      <c r="AH1201" s="92"/>
      <c r="AI1201" s="92"/>
      <c r="AJ1201" s="92"/>
      <c r="AK1201" s="92"/>
      <c r="AL1201" s="92"/>
      <c r="AM1201" s="92"/>
      <c r="AN1201" s="92"/>
      <c r="AO1201" s="92"/>
      <c r="AP1201" s="92"/>
      <c r="AQ1201" s="92"/>
      <c r="AR1201" s="92"/>
      <c r="AS1201" s="92"/>
      <c r="AT1201" s="92"/>
      <c r="AU1201" s="92"/>
      <c r="AV1201" s="92"/>
      <c r="AW1201" s="92"/>
      <c r="AX1201" s="92"/>
      <c r="AY1201" s="92"/>
      <c r="AZ1201" s="92"/>
      <c r="BA1201" s="92"/>
      <c r="BB1201" s="92"/>
      <c r="BC1201" s="92"/>
      <c r="BD1201" s="92"/>
      <c r="BE1201" s="92"/>
      <c r="BF1201" s="92"/>
      <c r="BG1201" s="92"/>
      <c r="BH1201" s="92"/>
      <c r="BI1201" s="92"/>
      <c r="BJ1201" s="92"/>
      <c r="BK1201" s="92"/>
      <c r="BL1201" s="92"/>
      <c r="BM1201" s="92"/>
      <c r="BN1201" s="92"/>
      <c r="BO1201" s="92"/>
      <c r="BP1201" s="92"/>
      <c r="BQ1201" s="92"/>
      <c r="BR1201" s="92"/>
      <c r="BS1201" s="92"/>
      <c r="BT1201" s="92"/>
      <c r="BU1201" s="92"/>
      <c r="BV1201" s="92"/>
      <c r="BW1201" s="92"/>
      <c r="BX1201" s="92"/>
      <c r="BY1201" s="92"/>
      <c r="BZ1201" s="92"/>
      <c r="CA1201" s="92"/>
      <c r="CB1201" s="92"/>
    </row>
    <row r="1202" spans="1:80" s="78" customFormat="1" ht="12.75" customHeight="1" x14ac:dyDescent="0.3">
      <c r="A1202" s="72"/>
      <c r="B1202" s="15"/>
      <c r="F1202" s="93"/>
      <c r="J1202" s="111"/>
      <c r="L1202" s="100"/>
      <c r="N1202" s="220"/>
      <c r="O1202" s="100"/>
      <c r="P1202" s="100"/>
      <c r="Q1202" s="114"/>
      <c r="S1202" s="15"/>
      <c r="T1202" s="100"/>
      <c r="U1202" s="15"/>
      <c r="V1202" s="15"/>
      <c r="W1202" s="15"/>
      <c r="X1202" s="15"/>
      <c r="Y1202" s="15"/>
      <c r="Z1202" s="15"/>
      <c r="AA1202" s="15"/>
      <c r="AB1202" s="15"/>
      <c r="AC1202" s="15"/>
      <c r="AD1202" s="15"/>
      <c r="AE1202" s="15"/>
      <c r="AF1202" s="15"/>
      <c r="AG1202" s="92"/>
      <c r="AH1202" s="92"/>
      <c r="AI1202" s="92"/>
      <c r="AJ1202" s="92"/>
      <c r="AK1202" s="92"/>
      <c r="AL1202" s="92"/>
      <c r="AM1202" s="92"/>
      <c r="AN1202" s="92"/>
      <c r="AO1202" s="92"/>
      <c r="AP1202" s="92"/>
      <c r="AQ1202" s="92"/>
      <c r="AR1202" s="92"/>
      <c r="AS1202" s="92"/>
      <c r="AT1202" s="92"/>
      <c r="AU1202" s="92"/>
      <c r="AV1202" s="92"/>
      <c r="AW1202" s="92"/>
      <c r="AX1202" s="92"/>
      <c r="AY1202" s="92"/>
      <c r="AZ1202" s="92"/>
      <c r="BA1202" s="92"/>
      <c r="BB1202" s="92"/>
      <c r="BC1202" s="92"/>
      <c r="BD1202" s="92"/>
      <c r="BE1202" s="92"/>
      <c r="BF1202" s="92"/>
      <c r="BG1202" s="92"/>
      <c r="BH1202" s="92"/>
      <c r="BI1202" s="92"/>
      <c r="BJ1202" s="92"/>
      <c r="BK1202" s="92"/>
      <c r="BL1202" s="92"/>
      <c r="BM1202" s="92"/>
      <c r="BN1202" s="92"/>
      <c r="BO1202" s="92"/>
      <c r="BP1202" s="92"/>
      <c r="BQ1202" s="92"/>
      <c r="BR1202" s="92"/>
      <c r="BS1202" s="92"/>
      <c r="BT1202" s="92"/>
      <c r="BU1202" s="92"/>
      <c r="BV1202" s="92"/>
      <c r="BW1202" s="92"/>
      <c r="BX1202" s="92"/>
      <c r="BY1202" s="92"/>
      <c r="BZ1202" s="92"/>
      <c r="CA1202" s="92"/>
      <c r="CB1202" s="92"/>
    </row>
    <row r="1203" spans="1:80" s="78" customFormat="1" ht="12.75" customHeight="1" x14ac:dyDescent="0.3">
      <c r="A1203" s="72"/>
      <c r="B1203" s="15"/>
      <c r="F1203" s="93"/>
      <c r="J1203" s="111"/>
      <c r="L1203" s="100"/>
      <c r="N1203" s="220"/>
      <c r="O1203" s="100"/>
      <c r="P1203" s="100"/>
      <c r="Q1203" s="114"/>
      <c r="S1203" s="15"/>
      <c r="T1203" s="100"/>
      <c r="U1203" s="15"/>
      <c r="V1203" s="15"/>
      <c r="W1203" s="15"/>
      <c r="X1203" s="15"/>
      <c r="Y1203" s="15"/>
      <c r="Z1203" s="15"/>
      <c r="AA1203" s="15"/>
      <c r="AB1203" s="15"/>
      <c r="AC1203" s="15"/>
      <c r="AD1203" s="15"/>
      <c r="AE1203" s="15"/>
      <c r="AF1203" s="15"/>
      <c r="AG1203" s="92"/>
      <c r="AH1203" s="92"/>
      <c r="AI1203" s="92"/>
      <c r="AJ1203" s="92"/>
      <c r="AK1203" s="92"/>
      <c r="AL1203" s="92"/>
      <c r="AM1203" s="92"/>
      <c r="AN1203" s="92"/>
      <c r="AO1203" s="92"/>
      <c r="AP1203" s="92"/>
      <c r="AQ1203" s="92"/>
      <c r="AR1203" s="92"/>
      <c r="AS1203" s="92"/>
      <c r="AT1203" s="92"/>
      <c r="AU1203" s="92"/>
      <c r="AV1203" s="92"/>
      <c r="AW1203" s="92"/>
      <c r="AX1203" s="92"/>
      <c r="AY1203" s="92"/>
      <c r="AZ1203" s="92"/>
      <c r="BA1203" s="92"/>
      <c r="BB1203" s="92"/>
      <c r="BC1203" s="92"/>
      <c r="BD1203" s="92"/>
      <c r="BE1203" s="92"/>
      <c r="BF1203" s="92"/>
      <c r="BG1203" s="92"/>
      <c r="BH1203" s="92"/>
      <c r="BI1203" s="92"/>
      <c r="BJ1203" s="92"/>
      <c r="BK1203" s="92"/>
      <c r="BL1203" s="92"/>
      <c r="BM1203" s="92"/>
      <c r="BN1203" s="92"/>
      <c r="BO1203" s="92"/>
      <c r="BP1203" s="92"/>
      <c r="BQ1203" s="92"/>
      <c r="BR1203" s="92"/>
      <c r="BS1203" s="92"/>
      <c r="BT1203" s="92"/>
      <c r="BU1203" s="92"/>
      <c r="BV1203" s="92"/>
      <c r="BW1203" s="92"/>
      <c r="BX1203" s="92"/>
      <c r="BY1203" s="92"/>
      <c r="BZ1203" s="92"/>
      <c r="CA1203" s="92"/>
      <c r="CB1203" s="92"/>
    </row>
    <row r="1204" spans="1:80" s="78" customFormat="1" ht="12.75" customHeight="1" x14ac:dyDescent="0.3">
      <c r="A1204" s="72"/>
      <c r="B1204" s="15"/>
      <c r="F1204" s="93"/>
      <c r="J1204" s="111"/>
      <c r="L1204" s="100"/>
      <c r="N1204" s="220"/>
      <c r="O1204" s="100"/>
      <c r="P1204" s="100"/>
      <c r="Q1204" s="114"/>
      <c r="S1204" s="15"/>
      <c r="T1204" s="100"/>
      <c r="U1204" s="15"/>
      <c r="V1204" s="15"/>
      <c r="W1204" s="15"/>
      <c r="X1204" s="15"/>
      <c r="Y1204" s="15"/>
      <c r="Z1204" s="15"/>
      <c r="AA1204" s="15"/>
      <c r="AB1204" s="15"/>
      <c r="AC1204" s="15"/>
      <c r="AD1204" s="15"/>
      <c r="AE1204" s="15"/>
      <c r="AF1204" s="15"/>
      <c r="AG1204" s="92"/>
      <c r="AH1204" s="92"/>
      <c r="AI1204" s="92"/>
      <c r="AJ1204" s="92"/>
      <c r="AK1204" s="92"/>
      <c r="AL1204" s="92"/>
      <c r="AM1204" s="92"/>
      <c r="AN1204" s="92"/>
      <c r="AO1204" s="92"/>
      <c r="AP1204" s="92"/>
      <c r="AQ1204" s="92"/>
      <c r="AR1204" s="92"/>
      <c r="AS1204" s="92"/>
      <c r="AT1204" s="92"/>
      <c r="AU1204" s="92"/>
      <c r="AV1204" s="92"/>
      <c r="AW1204" s="92"/>
      <c r="AX1204" s="92"/>
      <c r="AY1204" s="92"/>
      <c r="AZ1204" s="92"/>
      <c r="BA1204" s="92"/>
      <c r="BB1204" s="92"/>
      <c r="BC1204" s="92"/>
      <c r="BD1204" s="92"/>
      <c r="BE1204" s="92"/>
      <c r="BF1204" s="92"/>
      <c r="BG1204" s="92"/>
      <c r="BH1204" s="92"/>
      <c r="BI1204" s="92"/>
      <c r="BJ1204" s="92"/>
      <c r="BK1204" s="92"/>
      <c r="BL1204" s="92"/>
      <c r="BM1204" s="92"/>
      <c r="BN1204" s="92"/>
      <c r="BO1204" s="92"/>
      <c r="BP1204" s="92"/>
      <c r="BQ1204" s="92"/>
      <c r="BR1204" s="92"/>
      <c r="BS1204" s="92"/>
      <c r="BT1204" s="92"/>
      <c r="BU1204" s="92"/>
      <c r="BV1204" s="92"/>
      <c r="BW1204" s="92"/>
      <c r="BX1204" s="92"/>
      <c r="BY1204" s="92"/>
      <c r="BZ1204" s="92"/>
      <c r="CA1204" s="92"/>
      <c r="CB1204" s="92"/>
    </row>
    <row r="1205" spans="1:80" s="78" customFormat="1" ht="12.75" customHeight="1" x14ac:dyDescent="0.3">
      <c r="A1205" s="72"/>
      <c r="B1205" s="15"/>
      <c r="F1205" s="93"/>
      <c r="J1205" s="111"/>
      <c r="L1205" s="100"/>
      <c r="N1205" s="220"/>
      <c r="O1205" s="100"/>
      <c r="P1205" s="100"/>
      <c r="Q1205" s="114"/>
      <c r="S1205" s="15"/>
      <c r="T1205" s="100"/>
      <c r="U1205" s="15"/>
      <c r="V1205" s="15"/>
      <c r="W1205" s="15"/>
      <c r="X1205" s="15"/>
      <c r="Y1205" s="15"/>
      <c r="Z1205" s="15"/>
      <c r="AA1205" s="15"/>
      <c r="AB1205" s="15"/>
      <c r="AC1205" s="15"/>
      <c r="AD1205" s="15"/>
      <c r="AE1205" s="15"/>
      <c r="AF1205" s="15"/>
      <c r="AG1205" s="92"/>
      <c r="AH1205" s="92"/>
      <c r="AI1205" s="92"/>
      <c r="AJ1205" s="92"/>
      <c r="AK1205" s="92"/>
      <c r="AL1205" s="92"/>
      <c r="AM1205" s="92"/>
      <c r="AN1205" s="92"/>
      <c r="AO1205" s="92"/>
      <c r="AP1205" s="92"/>
      <c r="AQ1205" s="92"/>
      <c r="AR1205" s="92"/>
      <c r="AS1205" s="92"/>
      <c r="AT1205" s="92"/>
      <c r="AU1205" s="92"/>
      <c r="AV1205" s="92"/>
      <c r="AW1205" s="92"/>
      <c r="AX1205" s="92"/>
      <c r="AY1205" s="92"/>
      <c r="AZ1205" s="92"/>
      <c r="BA1205" s="92"/>
      <c r="BB1205" s="92"/>
      <c r="BC1205" s="92"/>
      <c r="BD1205" s="92"/>
      <c r="BE1205" s="92"/>
      <c r="BF1205" s="92"/>
      <c r="BG1205" s="92"/>
      <c r="BH1205" s="92"/>
      <c r="BI1205" s="92"/>
      <c r="BJ1205" s="92"/>
      <c r="BK1205" s="92"/>
      <c r="BL1205" s="92"/>
      <c r="BM1205" s="92"/>
      <c r="BN1205" s="92"/>
      <c r="BO1205" s="92"/>
      <c r="BP1205" s="92"/>
      <c r="BQ1205" s="92"/>
      <c r="BR1205" s="92"/>
      <c r="BS1205" s="92"/>
      <c r="BT1205" s="92"/>
      <c r="BU1205" s="92"/>
      <c r="BV1205" s="92"/>
      <c r="BW1205" s="92"/>
      <c r="BX1205" s="92"/>
      <c r="BY1205" s="92"/>
      <c r="BZ1205" s="92"/>
      <c r="CA1205" s="92"/>
      <c r="CB1205" s="92"/>
    </row>
    <row r="1206" spans="1:80" s="78" customFormat="1" ht="12.75" customHeight="1" x14ac:dyDescent="0.3">
      <c r="A1206" s="72"/>
      <c r="B1206" s="15"/>
      <c r="F1206" s="93"/>
      <c r="J1206" s="111"/>
      <c r="L1206" s="100"/>
      <c r="N1206" s="220"/>
      <c r="O1206" s="100"/>
      <c r="P1206" s="100"/>
      <c r="Q1206" s="114"/>
      <c r="S1206" s="15"/>
      <c r="T1206" s="100"/>
      <c r="U1206" s="15"/>
      <c r="V1206" s="15"/>
      <c r="W1206" s="15"/>
      <c r="X1206" s="15"/>
      <c r="Y1206" s="15"/>
      <c r="Z1206" s="15"/>
      <c r="AA1206" s="15"/>
      <c r="AB1206" s="15"/>
      <c r="AC1206" s="15"/>
      <c r="AD1206" s="15"/>
      <c r="AE1206" s="15"/>
      <c r="AF1206" s="15"/>
      <c r="AG1206" s="92"/>
      <c r="AH1206" s="92"/>
      <c r="AI1206" s="92"/>
      <c r="AJ1206" s="92"/>
      <c r="AK1206" s="92"/>
      <c r="AL1206" s="92"/>
      <c r="AM1206" s="92"/>
      <c r="AN1206" s="92"/>
      <c r="AO1206" s="92"/>
      <c r="AP1206" s="92"/>
      <c r="AQ1206" s="92"/>
      <c r="AR1206" s="92"/>
      <c r="AS1206" s="92"/>
      <c r="AT1206" s="92"/>
      <c r="AU1206" s="92"/>
      <c r="AV1206" s="92"/>
      <c r="AW1206" s="92"/>
      <c r="AX1206" s="92"/>
      <c r="AY1206" s="92"/>
      <c r="AZ1206" s="92"/>
      <c r="BA1206" s="92"/>
      <c r="BB1206" s="92"/>
      <c r="BC1206" s="92"/>
      <c r="BD1206" s="92"/>
      <c r="BE1206" s="92"/>
      <c r="BF1206" s="92"/>
      <c r="BG1206" s="92"/>
      <c r="BH1206" s="92"/>
      <c r="BI1206" s="92"/>
      <c r="BJ1206" s="92"/>
      <c r="BK1206" s="92"/>
      <c r="BL1206" s="92"/>
      <c r="BM1206" s="92"/>
      <c r="BN1206" s="92"/>
      <c r="BO1206" s="92"/>
      <c r="BP1206" s="92"/>
      <c r="BQ1206" s="92"/>
      <c r="BR1206" s="92"/>
      <c r="BS1206" s="92"/>
      <c r="BT1206" s="92"/>
      <c r="BU1206" s="92"/>
      <c r="BV1206" s="92"/>
      <c r="BW1206" s="92"/>
      <c r="BX1206" s="92"/>
      <c r="BY1206" s="92"/>
      <c r="BZ1206" s="92"/>
      <c r="CA1206" s="92"/>
      <c r="CB1206" s="92"/>
    </row>
    <row r="1207" spans="1:80" s="78" customFormat="1" ht="12.75" customHeight="1" x14ac:dyDescent="0.3">
      <c r="A1207" s="72"/>
      <c r="B1207" s="15"/>
      <c r="F1207" s="93"/>
      <c r="J1207" s="111"/>
      <c r="L1207" s="100"/>
      <c r="N1207" s="220"/>
      <c r="O1207" s="100"/>
      <c r="P1207" s="100"/>
      <c r="Q1207" s="114"/>
      <c r="S1207" s="15"/>
      <c r="T1207" s="100"/>
      <c r="U1207" s="15"/>
      <c r="V1207" s="15"/>
      <c r="W1207" s="15"/>
      <c r="X1207" s="15"/>
      <c r="Y1207" s="15"/>
      <c r="Z1207" s="15"/>
      <c r="AA1207" s="15"/>
      <c r="AB1207" s="15"/>
      <c r="AC1207" s="15"/>
      <c r="AD1207" s="15"/>
      <c r="AE1207" s="15"/>
      <c r="AF1207" s="15"/>
      <c r="AG1207" s="92"/>
      <c r="AH1207" s="92"/>
      <c r="AI1207" s="92"/>
      <c r="AJ1207" s="92"/>
      <c r="AK1207" s="92"/>
      <c r="AL1207" s="92"/>
      <c r="AM1207" s="92"/>
      <c r="AN1207" s="92"/>
      <c r="AO1207" s="92"/>
      <c r="AP1207" s="92"/>
      <c r="AQ1207" s="92"/>
      <c r="AR1207" s="92"/>
      <c r="AS1207" s="92"/>
      <c r="AT1207" s="92"/>
      <c r="AU1207" s="92"/>
      <c r="AV1207" s="92"/>
      <c r="AW1207" s="92"/>
      <c r="AX1207" s="92"/>
      <c r="AY1207" s="92"/>
      <c r="AZ1207" s="92"/>
      <c r="BA1207" s="92"/>
      <c r="BB1207" s="92"/>
      <c r="BC1207" s="92"/>
      <c r="BD1207" s="92"/>
      <c r="BE1207" s="92"/>
      <c r="BF1207" s="92"/>
      <c r="BG1207" s="92"/>
      <c r="BH1207" s="92"/>
      <c r="BI1207" s="92"/>
      <c r="BJ1207" s="92"/>
      <c r="BK1207" s="92"/>
      <c r="BL1207" s="92"/>
      <c r="BM1207" s="92"/>
      <c r="BN1207" s="92"/>
      <c r="BO1207" s="92"/>
      <c r="BP1207" s="92"/>
      <c r="BQ1207" s="92"/>
      <c r="BR1207" s="92"/>
      <c r="BS1207" s="92"/>
      <c r="BT1207" s="92"/>
      <c r="BU1207" s="92"/>
      <c r="BV1207" s="92"/>
      <c r="BW1207" s="92"/>
      <c r="BX1207" s="92"/>
      <c r="BY1207" s="92"/>
      <c r="BZ1207" s="92"/>
      <c r="CA1207" s="92"/>
      <c r="CB1207" s="92"/>
    </row>
    <row r="1208" spans="1:80" s="78" customFormat="1" ht="12.75" customHeight="1" x14ac:dyDescent="0.3">
      <c r="A1208" s="72"/>
      <c r="B1208" s="15"/>
      <c r="F1208" s="93"/>
      <c r="J1208" s="111"/>
      <c r="L1208" s="100"/>
      <c r="N1208" s="220"/>
      <c r="O1208" s="100"/>
      <c r="P1208" s="100"/>
      <c r="Q1208" s="114"/>
      <c r="S1208" s="15"/>
      <c r="T1208" s="100"/>
      <c r="U1208" s="15"/>
      <c r="V1208" s="15"/>
      <c r="W1208" s="15"/>
      <c r="X1208" s="15"/>
      <c r="Y1208" s="15"/>
      <c r="Z1208" s="15"/>
      <c r="AA1208" s="15"/>
      <c r="AB1208" s="15"/>
      <c r="AC1208" s="15"/>
      <c r="AD1208" s="15"/>
      <c r="AE1208" s="15"/>
      <c r="AF1208" s="15"/>
      <c r="AG1208" s="92"/>
      <c r="AH1208" s="92"/>
      <c r="AI1208" s="92"/>
      <c r="AJ1208" s="92"/>
      <c r="AK1208" s="92"/>
      <c r="AL1208" s="92"/>
      <c r="AM1208" s="92"/>
      <c r="AN1208" s="92"/>
      <c r="AO1208" s="92"/>
      <c r="AP1208" s="92"/>
      <c r="AQ1208" s="92"/>
      <c r="AR1208" s="92"/>
      <c r="AS1208" s="92"/>
      <c r="AT1208" s="92"/>
      <c r="AU1208" s="92"/>
      <c r="AV1208" s="92"/>
      <c r="AW1208" s="92"/>
      <c r="AX1208" s="92"/>
      <c r="AY1208" s="92"/>
      <c r="AZ1208" s="92"/>
      <c r="BA1208" s="92"/>
      <c r="BB1208" s="92"/>
      <c r="BC1208" s="92"/>
      <c r="BD1208" s="92"/>
      <c r="BE1208" s="92"/>
      <c r="BF1208" s="92"/>
      <c r="BG1208" s="92"/>
      <c r="BH1208" s="92"/>
      <c r="BI1208" s="92"/>
      <c r="BJ1208" s="92"/>
      <c r="BK1208" s="92"/>
      <c r="BL1208" s="92"/>
      <c r="BM1208" s="92"/>
      <c r="BN1208" s="92"/>
      <c r="BO1208" s="92"/>
      <c r="BP1208" s="92"/>
      <c r="BQ1208" s="92"/>
      <c r="BR1208" s="92"/>
      <c r="BS1208" s="92"/>
      <c r="BT1208" s="92"/>
      <c r="BU1208" s="92"/>
      <c r="BV1208" s="92"/>
      <c r="BW1208" s="92"/>
      <c r="BX1208" s="92"/>
      <c r="BY1208" s="92"/>
      <c r="BZ1208" s="92"/>
      <c r="CA1208" s="92"/>
      <c r="CB1208" s="92"/>
    </row>
    <row r="1209" spans="1:80" s="78" customFormat="1" ht="12.75" customHeight="1" x14ac:dyDescent="0.3">
      <c r="A1209" s="72"/>
      <c r="B1209" s="15"/>
      <c r="F1209" s="93"/>
      <c r="J1209" s="111"/>
      <c r="L1209" s="100"/>
      <c r="N1209" s="220"/>
      <c r="O1209" s="100"/>
      <c r="P1209" s="100"/>
      <c r="Q1209" s="114"/>
      <c r="S1209" s="15"/>
      <c r="T1209" s="100"/>
      <c r="U1209" s="15"/>
      <c r="V1209" s="15"/>
      <c r="W1209" s="15"/>
      <c r="X1209" s="15"/>
      <c r="Y1209" s="15"/>
      <c r="Z1209" s="15"/>
      <c r="AA1209" s="15"/>
      <c r="AB1209" s="15"/>
      <c r="AC1209" s="15"/>
      <c r="AD1209" s="15"/>
      <c r="AE1209" s="15"/>
      <c r="AF1209" s="15"/>
      <c r="AG1209" s="92"/>
      <c r="AH1209" s="92"/>
      <c r="AI1209" s="92"/>
      <c r="AJ1209" s="92"/>
      <c r="AK1209" s="92"/>
      <c r="AL1209" s="92"/>
      <c r="AM1209" s="92"/>
      <c r="AN1209" s="92"/>
      <c r="AO1209" s="92"/>
      <c r="AP1209" s="92"/>
      <c r="AQ1209" s="92"/>
      <c r="AR1209" s="92"/>
      <c r="AS1209" s="92"/>
      <c r="AT1209" s="92"/>
      <c r="AU1209" s="92"/>
      <c r="AV1209" s="92"/>
      <c r="AW1209" s="92"/>
      <c r="AX1209" s="92"/>
      <c r="AY1209" s="92"/>
      <c r="AZ1209" s="92"/>
      <c r="BA1209" s="92"/>
      <c r="BB1209" s="92"/>
      <c r="BC1209" s="92"/>
      <c r="BD1209" s="92"/>
      <c r="BE1209" s="92"/>
      <c r="BF1209" s="92"/>
      <c r="BG1209" s="92"/>
      <c r="BH1209" s="92"/>
      <c r="BI1209" s="92"/>
      <c r="BJ1209" s="92"/>
      <c r="BK1209" s="92"/>
      <c r="BL1209" s="92"/>
      <c r="BM1209" s="92"/>
      <c r="BN1209" s="92"/>
      <c r="BO1209" s="92"/>
      <c r="BP1209" s="92"/>
      <c r="BQ1209" s="92"/>
      <c r="BR1209" s="92"/>
      <c r="BS1209" s="92"/>
      <c r="BT1209" s="92"/>
      <c r="BU1209" s="92"/>
      <c r="BV1209" s="92"/>
      <c r="BW1209" s="92"/>
      <c r="BX1209" s="92"/>
      <c r="BY1209" s="92"/>
      <c r="BZ1209" s="92"/>
      <c r="CA1209" s="92"/>
      <c r="CB1209" s="92"/>
    </row>
    <row r="1210" spans="1:80" s="78" customFormat="1" ht="12.75" customHeight="1" x14ac:dyDescent="0.3">
      <c r="A1210" s="72"/>
      <c r="B1210" s="15"/>
      <c r="F1210" s="93"/>
      <c r="J1210" s="111"/>
      <c r="L1210" s="100"/>
      <c r="N1210" s="220"/>
      <c r="O1210" s="100"/>
      <c r="P1210" s="100"/>
      <c r="Q1210" s="114"/>
      <c r="S1210" s="15"/>
      <c r="T1210" s="100"/>
      <c r="U1210" s="15"/>
      <c r="V1210" s="15"/>
      <c r="W1210" s="15"/>
      <c r="X1210" s="15"/>
      <c r="Y1210" s="15"/>
      <c r="Z1210" s="15"/>
      <c r="AA1210" s="15"/>
      <c r="AB1210" s="15"/>
      <c r="AC1210" s="15"/>
      <c r="AD1210" s="15"/>
      <c r="AE1210" s="15"/>
      <c r="AF1210" s="15"/>
      <c r="AG1210" s="92"/>
      <c r="AH1210" s="92"/>
      <c r="AI1210" s="92"/>
      <c r="AJ1210" s="92"/>
      <c r="AK1210" s="92"/>
      <c r="AL1210" s="92"/>
      <c r="AM1210" s="92"/>
      <c r="AN1210" s="92"/>
      <c r="AO1210" s="92"/>
      <c r="AP1210" s="92"/>
      <c r="AQ1210" s="92"/>
      <c r="AR1210" s="92"/>
      <c r="AS1210" s="92"/>
      <c r="AT1210" s="92"/>
      <c r="AU1210" s="92"/>
      <c r="AV1210" s="92"/>
      <c r="AW1210" s="92"/>
      <c r="AX1210" s="92"/>
      <c r="AY1210" s="92"/>
      <c r="AZ1210" s="92"/>
      <c r="BA1210" s="92"/>
      <c r="BB1210" s="92"/>
      <c r="BC1210" s="92"/>
      <c r="BD1210" s="92"/>
      <c r="BE1210" s="92"/>
      <c r="BF1210" s="92"/>
      <c r="BG1210" s="92"/>
      <c r="BH1210" s="92"/>
      <c r="BI1210" s="92"/>
      <c r="BJ1210" s="92"/>
      <c r="BK1210" s="92"/>
      <c r="BL1210" s="92"/>
      <c r="BM1210" s="92"/>
      <c r="BN1210" s="92"/>
      <c r="BO1210" s="92"/>
      <c r="BP1210" s="92"/>
      <c r="BQ1210" s="92"/>
      <c r="BR1210" s="92"/>
      <c r="BS1210" s="92"/>
      <c r="BT1210" s="92"/>
      <c r="BU1210" s="92"/>
      <c r="BV1210" s="92"/>
      <c r="BW1210" s="92"/>
      <c r="BX1210" s="92"/>
      <c r="BY1210" s="92"/>
      <c r="BZ1210" s="92"/>
      <c r="CA1210" s="92"/>
      <c r="CB1210" s="92"/>
    </row>
    <row r="1211" spans="1:80" s="78" customFormat="1" ht="12.75" customHeight="1" x14ac:dyDescent="0.3">
      <c r="A1211" s="72"/>
      <c r="B1211" s="15"/>
      <c r="F1211" s="93"/>
      <c r="J1211" s="111"/>
      <c r="L1211" s="100"/>
      <c r="N1211" s="220"/>
      <c r="O1211" s="100"/>
      <c r="P1211" s="100"/>
      <c r="Q1211" s="114"/>
      <c r="S1211" s="15"/>
      <c r="T1211" s="100"/>
      <c r="U1211" s="15"/>
      <c r="V1211" s="15"/>
      <c r="W1211" s="15"/>
      <c r="X1211" s="15"/>
      <c r="Y1211" s="15"/>
      <c r="Z1211" s="15"/>
      <c r="AA1211" s="15"/>
      <c r="AB1211" s="15"/>
      <c r="AC1211" s="15"/>
      <c r="AD1211" s="15"/>
      <c r="AE1211" s="15"/>
      <c r="AF1211" s="15"/>
      <c r="AG1211" s="92"/>
      <c r="AH1211" s="92"/>
      <c r="AI1211" s="92"/>
      <c r="AJ1211" s="92"/>
      <c r="AK1211" s="92"/>
      <c r="AL1211" s="92"/>
      <c r="AM1211" s="92"/>
      <c r="AN1211" s="92"/>
      <c r="AO1211" s="92"/>
      <c r="AP1211" s="92"/>
      <c r="AQ1211" s="92"/>
      <c r="AR1211" s="92"/>
      <c r="AS1211" s="92"/>
      <c r="AT1211" s="92"/>
      <c r="AU1211" s="92"/>
      <c r="AV1211" s="92"/>
      <c r="AW1211" s="92"/>
      <c r="AX1211" s="92"/>
      <c r="AY1211" s="92"/>
      <c r="AZ1211" s="92"/>
      <c r="BA1211" s="92"/>
      <c r="BB1211" s="92"/>
      <c r="BC1211" s="92"/>
      <c r="BD1211" s="92"/>
      <c r="BE1211" s="92"/>
      <c r="BF1211" s="92"/>
      <c r="BG1211" s="92"/>
      <c r="BH1211" s="92"/>
      <c r="BI1211" s="92"/>
      <c r="BJ1211" s="92"/>
      <c r="BK1211" s="92"/>
      <c r="BL1211" s="92"/>
      <c r="BM1211" s="92"/>
      <c r="BN1211" s="92"/>
      <c r="BO1211" s="92"/>
      <c r="BP1211" s="92"/>
      <c r="BQ1211" s="92"/>
      <c r="BR1211" s="92"/>
      <c r="BS1211" s="92"/>
      <c r="BT1211" s="92"/>
      <c r="BU1211" s="92"/>
      <c r="BV1211" s="92"/>
      <c r="BW1211" s="92"/>
      <c r="BX1211" s="92"/>
      <c r="BY1211" s="92"/>
      <c r="BZ1211" s="92"/>
      <c r="CA1211" s="92"/>
      <c r="CB1211" s="92"/>
    </row>
    <row r="1381" spans="1:80" s="111" customFormat="1" ht="12.75" customHeight="1" x14ac:dyDescent="0.3">
      <c r="A1381" s="72"/>
      <c r="B1381" s="15"/>
      <c r="C1381" s="78"/>
      <c r="D1381" s="78"/>
      <c r="E1381" s="78"/>
      <c r="F1381" s="93"/>
      <c r="G1381" s="78"/>
      <c r="H1381" s="78"/>
      <c r="I1381" s="100"/>
      <c r="K1381" s="78"/>
      <c r="L1381" s="100"/>
      <c r="M1381" s="78"/>
      <c r="N1381" s="220"/>
      <c r="O1381" s="100"/>
      <c r="P1381" s="100"/>
      <c r="Q1381" s="113"/>
      <c r="R1381" s="78"/>
      <c r="S1381" s="15"/>
      <c r="T1381" s="100"/>
      <c r="U1381" s="15"/>
      <c r="V1381" s="15"/>
      <c r="W1381" s="15"/>
      <c r="X1381" s="15"/>
      <c r="Y1381" s="15"/>
      <c r="Z1381" s="15"/>
      <c r="AA1381" s="15"/>
      <c r="AB1381" s="15"/>
      <c r="AC1381" s="15"/>
      <c r="AD1381" s="15"/>
      <c r="AE1381" s="15"/>
      <c r="AF1381" s="15"/>
      <c r="AG1381" s="92"/>
      <c r="AH1381" s="92"/>
      <c r="AI1381" s="92"/>
      <c r="AJ1381" s="92"/>
      <c r="AK1381" s="92"/>
      <c r="AL1381" s="92"/>
      <c r="AM1381" s="92"/>
      <c r="AN1381" s="92"/>
      <c r="AO1381" s="92"/>
      <c r="AP1381" s="92"/>
      <c r="AQ1381" s="92"/>
      <c r="AR1381" s="92"/>
      <c r="AS1381" s="92"/>
      <c r="AT1381" s="92"/>
      <c r="AU1381" s="92"/>
      <c r="AV1381" s="92"/>
      <c r="AW1381" s="92"/>
      <c r="AX1381" s="92"/>
      <c r="AY1381" s="92"/>
      <c r="AZ1381" s="92"/>
      <c r="BA1381" s="92"/>
      <c r="BB1381" s="92"/>
      <c r="BC1381" s="92"/>
      <c r="BD1381" s="92"/>
      <c r="BE1381" s="92"/>
      <c r="BF1381" s="92"/>
      <c r="BG1381" s="92"/>
      <c r="BH1381" s="92"/>
      <c r="BI1381" s="92"/>
      <c r="BJ1381" s="92"/>
      <c r="BK1381" s="92"/>
      <c r="BL1381" s="92"/>
      <c r="BM1381" s="92"/>
      <c r="BN1381" s="92"/>
      <c r="BO1381" s="92"/>
      <c r="BP1381" s="92"/>
      <c r="BQ1381" s="92"/>
      <c r="BR1381" s="92"/>
      <c r="BS1381" s="92"/>
      <c r="BT1381" s="92"/>
      <c r="BU1381" s="92"/>
      <c r="BV1381" s="92"/>
      <c r="BW1381" s="92"/>
      <c r="BX1381" s="92"/>
      <c r="BY1381" s="92"/>
      <c r="BZ1381" s="92"/>
      <c r="CA1381" s="92"/>
      <c r="CB1381" s="92"/>
    </row>
  </sheetData>
  <mergeCells count="3">
    <mergeCell ref="C1:E1"/>
    <mergeCell ref="G1:I1"/>
    <mergeCell ref="M1:P1"/>
  </mergeCells>
  <conditionalFormatting sqref="U2:AF2">
    <cfRule type="expression" dxfId="1" priority="8">
      <formula>U2&lt;=#REF!</formula>
    </cfRule>
  </conditionalFormatting>
  <pageMargins left="0.86614173228346458" right="0.23622047244094491" top="0.59055118110236227" bottom="0.70866141732283472" header="0.51181102362204722" footer="0.39370078740157483"/>
  <pageSetup paperSize="9" scale="10" orientation="portrait" cellComments="asDisplayed" horizontalDpi="4294967293" verticalDpi="4294967293"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68"/>
  <sheetViews>
    <sheetView workbookViewId="0">
      <selection activeCell="B3" sqref="B3"/>
    </sheetView>
  </sheetViews>
  <sheetFormatPr defaultRowHeight="12.5" x14ac:dyDescent="0.25"/>
  <cols>
    <col min="1" max="1" width="36.08984375" bestFit="1" customWidth="1"/>
    <col min="2" max="2" width="199.54296875" bestFit="1" customWidth="1"/>
    <col min="3" max="3" width="132.54296875" customWidth="1"/>
  </cols>
  <sheetData>
    <row r="1" spans="1:12" s="12" customFormat="1" ht="13" x14ac:dyDescent="0.3">
      <c r="A1" s="184" t="s">
        <v>289</v>
      </c>
      <c r="B1" s="185" t="s">
        <v>335</v>
      </c>
      <c r="C1" s="186"/>
      <c r="D1" s="186"/>
      <c r="E1" s="186"/>
      <c r="F1" s="186"/>
      <c r="G1" s="186"/>
      <c r="H1" s="186"/>
      <c r="I1" s="186"/>
      <c r="J1" s="186"/>
      <c r="K1" s="186"/>
      <c r="L1" s="186"/>
    </row>
    <row r="2" spans="1:12" s="12" customFormat="1" ht="13" x14ac:dyDescent="0.3">
      <c r="A2" s="184"/>
      <c r="B2" s="186"/>
      <c r="C2" s="186"/>
      <c r="D2" s="186"/>
      <c r="E2" s="186"/>
      <c r="F2" s="186"/>
      <c r="G2" s="186"/>
      <c r="H2" s="186"/>
      <c r="I2" s="186"/>
      <c r="J2" s="186"/>
      <c r="K2" s="186"/>
      <c r="L2" s="186"/>
    </row>
    <row r="3" spans="1:12" s="12" customFormat="1" ht="13" x14ac:dyDescent="0.3">
      <c r="A3" s="184" t="s">
        <v>0</v>
      </c>
      <c r="B3" s="186" t="s">
        <v>318</v>
      </c>
      <c r="C3" s="186"/>
      <c r="D3" s="186"/>
      <c r="E3" s="186"/>
      <c r="F3" s="186"/>
      <c r="G3" s="186"/>
      <c r="H3" s="186"/>
      <c r="I3" s="186"/>
      <c r="J3" s="186"/>
      <c r="K3" s="186"/>
      <c r="L3" s="186"/>
    </row>
    <row r="4" spans="1:12" s="12" customFormat="1" ht="13" x14ac:dyDescent="0.3">
      <c r="A4" s="184" t="s">
        <v>40</v>
      </c>
      <c r="B4" s="185" t="s">
        <v>312</v>
      </c>
      <c r="C4" s="186"/>
      <c r="D4" s="186"/>
      <c r="E4" s="186"/>
      <c r="F4" s="186"/>
      <c r="G4" s="186"/>
      <c r="H4" s="186"/>
      <c r="I4" s="186"/>
      <c r="J4" s="186"/>
      <c r="K4" s="186"/>
      <c r="L4" s="186"/>
    </row>
    <row r="5" spans="1:12" s="12" customFormat="1" ht="13" x14ac:dyDescent="0.3">
      <c r="A5" s="184"/>
      <c r="B5" s="187" t="s">
        <v>314</v>
      </c>
      <c r="C5" s="186"/>
      <c r="D5" s="186"/>
      <c r="E5" s="186"/>
      <c r="F5" s="186"/>
      <c r="G5" s="186"/>
      <c r="H5" s="186"/>
      <c r="I5" s="186"/>
      <c r="J5" s="186"/>
      <c r="K5" s="186"/>
      <c r="L5" s="186"/>
    </row>
    <row r="6" spans="1:12" s="12" customFormat="1" ht="13" x14ac:dyDescent="0.3">
      <c r="A6" s="184"/>
      <c r="B6" s="185" t="s">
        <v>336</v>
      </c>
      <c r="C6" s="186"/>
      <c r="D6" s="186"/>
      <c r="E6" s="186"/>
      <c r="F6" s="186"/>
      <c r="G6" s="186"/>
      <c r="H6" s="186"/>
      <c r="I6" s="186"/>
      <c r="J6" s="186"/>
      <c r="K6" s="186"/>
      <c r="L6" s="186"/>
    </row>
    <row r="7" spans="1:12" s="12" customFormat="1" ht="13" x14ac:dyDescent="0.3">
      <c r="A7" s="184"/>
      <c r="B7" s="185" t="s">
        <v>337</v>
      </c>
      <c r="C7" s="186"/>
      <c r="D7" s="186"/>
      <c r="E7" s="186"/>
      <c r="F7" s="186"/>
      <c r="G7" s="186"/>
      <c r="H7" s="186"/>
      <c r="I7" s="186"/>
      <c r="J7" s="186"/>
      <c r="K7" s="186"/>
      <c r="L7" s="186"/>
    </row>
    <row r="8" spans="1:12" s="12" customFormat="1" ht="13" x14ac:dyDescent="0.3">
      <c r="A8" s="184"/>
      <c r="B8" s="185" t="s">
        <v>315</v>
      </c>
      <c r="C8" s="186"/>
      <c r="D8" s="186"/>
      <c r="E8" s="186"/>
      <c r="F8" s="186"/>
      <c r="G8" s="186"/>
      <c r="H8" s="186"/>
      <c r="I8" s="186"/>
      <c r="J8" s="186"/>
      <c r="K8" s="186"/>
      <c r="L8" s="186"/>
    </row>
    <row r="9" spans="1:12" s="12" customFormat="1" ht="13" x14ac:dyDescent="0.3">
      <c r="A9" s="184"/>
      <c r="B9" s="185" t="s">
        <v>338</v>
      </c>
      <c r="C9" s="186"/>
      <c r="D9" s="186"/>
      <c r="E9" s="186"/>
      <c r="F9" s="186"/>
      <c r="G9" s="186"/>
      <c r="H9" s="186"/>
      <c r="I9" s="186"/>
      <c r="J9" s="186"/>
      <c r="K9" s="186"/>
      <c r="L9" s="186"/>
    </row>
    <row r="10" spans="1:12" s="12" customFormat="1" ht="13" x14ac:dyDescent="0.3">
      <c r="A10" s="184"/>
      <c r="B10" s="185" t="s">
        <v>339</v>
      </c>
      <c r="C10" s="186"/>
      <c r="D10" s="186"/>
      <c r="E10" s="186"/>
      <c r="F10" s="186"/>
      <c r="G10" s="186"/>
      <c r="H10" s="186"/>
      <c r="I10" s="186"/>
      <c r="J10" s="186"/>
      <c r="K10" s="186"/>
      <c r="L10" s="186"/>
    </row>
    <row r="11" spans="1:12" s="12" customFormat="1" ht="13" x14ac:dyDescent="0.3">
      <c r="A11" s="184"/>
      <c r="B11" s="185" t="s">
        <v>351</v>
      </c>
      <c r="C11" s="186"/>
      <c r="D11" s="186"/>
      <c r="E11" s="186"/>
      <c r="F11" s="186"/>
      <c r="G11" s="186"/>
      <c r="H11" s="186"/>
      <c r="I11" s="186"/>
      <c r="J11" s="186"/>
      <c r="K11" s="186"/>
      <c r="L11" s="186"/>
    </row>
    <row r="12" spans="1:12" s="12" customFormat="1" ht="13" x14ac:dyDescent="0.3">
      <c r="A12" s="184"/>
      <c r="B12" s="185" t="s">
        <v>313</v>
      </c>
      <c r="C12" s="186"/>
      <c r="D12" s="186"/>
      <c r="E12" s="186"/>
      <c r="F12" s="186"/>
      <c r="G12" s="186"/>
      <c r="H12" s="186"/>
      <c r="I12" s="186"/>
      <c r="J12" s="186"/>
      <c r="K12" s="186"/>
      <c r="L12" s="186"/>
    </row>
    <row r="13" spans="1:12" s="12" customFormat="1" ht="15" customHeight="1" x14ac:dyDescent="0.3">
      <c r="A13" s="184"/>
      <c r="B13" s="188" t="s">
        <v>340</v>
      </c>
      <c r="C13" s="186"/>
      <c r="D13" s="186"/>
      <c r="E13" s="186"/>
      <c r="F13" s="186"/>
      <c r="G13" s="186"/>
      <c r="H13" s="186"/>
      <c r="I13" s="186"/>
      <c r="J13" s="186"/>
      <c r="K13" s="186"/>
      <c r="L13" s="186"/>
    </row>
    <row r="14" spans="1:12" s="12" customFormat="1" ht="13.5" thickBot="1" x14ac:dyDescent="0.35">
      <c r="A14" s="184"/>
      <c r="B14" s="186"/>
      <c r="C14" s="186"/>
      <c r="D14" s="186"/>
      <c r="E14" s="186"/>
      <c r="F14" s="186"/>
      <c r="G14" s="186"/>
      <c r="H14" s="186"/>
      <c r="I14" s="186"/>
      <c r="J14" s="186"/>
      <c r="K14" s="186"/>
      <c r="L14" s="186"/>
    </row>
    <row r="15" spans="1:12" s="12" customFormat="1" ht="13.5" thickBot="1" x14ac:dyDescent="0.35">
      <c r="A15" s="184" t="s">
        <v>323</v>
      </c>
      <c r="B15" s="189" t="s">
        <v>324</v>
      </c>
      <c r="C15" s="168"/>
      <c r="D15" s="168"/>
      <c r="E15" s="168"/>
      <c r="F15" s="163"/>
      <c r="G15" s="162"/>
      <c r="H15" s="162"/>
      <c r="I15" s="163"/>
      <c r="J15" s="164"/>
      <c r="K15" s="161">
        <v>121535.87</v>
      </c>
      <c r="L15" s="186"/>
    </row>
    <row r="16" spans="1:12" s="12" customFormat="1" ht="13.5" thickBot="1" x14ac:dyDescent="0.35">
      <c r="A16" s="184" t="s">
        <v>290</v>
      </c>
      <c r="B16" s="186" t="s">
        <v>319</v>
      </c>
      <c r="C16" s="186"/>
      <c r="D16" s="186"/>
      <c r="E16" s="186"/>
      <c r="F16" s="163"/>
      <c r="G16" s="162"/>
      <c r="H16" s="162"/>
      <c r="I16" s="163"/>
      <c r="J16" s="164"/>
      <c r="K16" s="161">
        <v>-34995.199999999997</v>
      </c>
      <c r="L16" s="186"/>
    </row>
    <row r="17" spans="1:12" s="12" customFormat="1" ht="13" x14ac:dyDescent="0.3">
      <c r="A17" s="184" t="s">
        <v>291</v>
      </c>
      <c r="B17" s="190" t="s">
        <v>329</v>
      </c>
      <c r="C17" s="186"/>
      <c r="D17" s="186"/>
      <c r="E17" s="186"/>
      <c r="F17" s="168"/>
      <c r="G17" s="168"/>
      <c r="H17" s="168"/>
      <c r="I17" s="168"/>
      <c r="J17" s="168"/>
      <c r="K17" s="168"/>
      <c r="L17" s="186"/>
    </row>
    <row r="18" spans="1:12" s="12" customFormat="1" ht="13" x14ac:dyDescent="0.3">
      <c r="A18" s="184"/>
      <c r="B18" s="186"/>
      <c r="C18" s="186"/>
      <c r="D18" s="186"/>
      <c r="E18" s="186"/>
      <c r="F18" s="186"/>
      <c r="G18" s="186"/>
      <c r="H18" s="186"/>
      <c r="I18" s="186"/>
      <c r="J18" s="186"/>
      <c r="K18" s="186"/>
      <c r="L18" s="186"/>
    </row>
    <row r="19" spans="1:12" s="12" customFormat="1" ht="13" x14ac:dyDescent="0.3">
      <c r="A19" s="184" t="s">
        <v>292</v>
      </c>
      <c r="B19" s="186" t="s">
        <v>341</v>
      </c>
      <c r="C19" s="186"/>
      <c r="D19" s="186"/>
      <c r="E19" s="186"/>
      <c r="F19" s="186"/>
      <c r="G19" s="186"/>
      <c r="H19" s="186"/>
      <c r="I19" s="186"/>
      <c r="J19" s="186"/>
      <c r="K19" s="186"/>
      <c r="L19" s="186"/>
    </row>
    <row r="20" spans="1:12" s="12" customFormat="1" ht="13" x14ac:dyDescent="0.3">
      <c r="A20" s="184"/>
      <c r="B20" s="186" t="s">
        <v>342</v>
      </c>
      <c r="C20" s="186"/>
      <c r="D20" s="186"/>
      <c r="E20" s="186"/>
      <c r="F20" s="186"/>
      <c r="G20" s="186"/>
      <c r="H20" s="186"/>
      <c r="I20" s="186"/>
      <c r="J20" s="186"/>
      <c r="K20" s="186"/>
      <c r="L20" s="186"/>
    </row>
    <row r="21" spans="1:12" s="12" customFormat="1" ht="13" x14ac:dyDescent="0.3">
      <c r="A21" s="184"/>
      <c r="B21" s="186" t="s">
        <v>343</v>
      </c>
      <c r="C21" s="186"/>
      <c r="D21" s="186"/>
      <c r="E21" s="186"/>
      <c r="F21" s="186"/>
      <c r="G21" s="186"/>
      <c r="H21" s="186"/>
      <c r="I21" s="186"/>
      <c r="J21" s="186"/>
      <c r="K21" s="186"/>
      <c r="L21" s="186"/>
    </row>
    <row r="22" spans="1:12" s="12" customFormat="1" ht="13" x14ac:dyDescent="0.3">
      <c r="A22" s="184" t="s">
        <v>293</v>
      </c>
      <c r="B22" s="186" t="s">
        <v>320</v>
      </c>
      <c r="C22" s="186"/>
      <c r="D22" s="186"/>
      <c r="E22" s="186"/>
      <c r="F22" s="186"/>
      <c r="G22" s="186"/>
      <c r="H22" s="186"/>
      <c r="I22" s="186"/>
      <c r="J22" s="186"/>
      <c r="K22" s="186"/>
      <c r="L22" s="186"/>
    </row>
    <row r="23" spans="1:12" s="12" customFormat="1" ht="13" x14ac:dyDescent="0.3">
      <c r="A23" s="184" t="s">
        <v>294</v>
      </c>
      <c r="B23" s="186" t="s">
        <v>311</v>
      </c>
      <c r="C23" s="186"/>
      <c r="D23" s="186"/>
      <c r="E23" s="186"/>
      <c r="F23" s="186"/>
      <c r="G23" s="186"/>
      <c r="H23" s="186"/>
      <c r="I23" s="186"/>
      <c r="J23" s="186"/>
      <c r="K23" s="186"/>
      <c r="L23" s="186"/>
    </row>
    <row r="24" spans="1:12" s="12" customFormat="1" ht="13" x14ac:dyDescent="0.3">
      <c r="A24" s="184" t="s">
        <v>295</v>
      </c>
      <c r="B24" s="186" t="s">
        <v>310</v>
      </c>
      <c r="C24" s="186"/>
      <c r="D24" s="186"/>
      <c r="E24" s="186"/>
      <c r="F24" s="186"/>
      <c r="G24" s="186"/>
      <c r="H24" s="186"/>
      <c r="I24" s="186"/>
      <c r="J24" s="186"/>
      <c r="K24" s="186"/>
      <c r="L24" s="186"/>
    </row>
    <row r="25" spans="1:12" s="12" customFormat="1" ht="13" x14ac:dyDescent="0.3">
      <c r="A25" s="184"/>
      <c r="B25" s="186" t="s">
        <v>321</v>
      </c>
      <c r="C25" s="186"/>
      <c r="D25" s="186"/>
      <c r="E25" s="186"/>
      <c r="F25" s="186"/>
      <c r="G25" s="186"/>
      <c r="H25" s="186"/>
      <c r="I25" s="186"/>
      <c r="J25" s="186"/>
      <c r="K25" s="186"/>
      <c r="L25" s="186"/>
    </row>
    <row r="26" spans="1:12" s="12" customFormat="1" ht="13" x14ac:dyDescent="0.3">
      <c r="A26" s="184"/>
      <c r="B26" s="186" t="s">
        <v>322</v>
      </c>
      <c r="C26" s="186"/>
      <c r="D26" s="186"/>
      <c r="E26" s="186"/>
      <c r="F26" s="186"/>
      <c r="G26" s="186"/>
      <c r="H26" s="186"/>
      <c r="I26" s="186"/>
      <c r="J26" s="186"/>
      <c r="K26" s="186"/>
      <c r="L26" s="186"/>
    </row>
    <row r="27" spans="1:12" s="12" customFormat="1" ht="13" x14ac:dyDescent="0.3">
      <c r="A27" s="184" t="s">
        <v>37</v>
      </c>
      <c r="B27" s="185" t="s">
        <v>344</v>
      </c>
      <c r="C27" s="186"/>
      <c r="D27" s="186"/>
      <c r="E27" s="186"/>
      <c r="F27" s="186"/>
      <c r="G27" s="186"/>
      <c r="H27" s="186"/>
      <c r="I27" s="186"/>
      <c r="J27" s="186"/>
      <c r="K27" s="186"/>
      <c r="L27" s="186"/>
    </row>
    <row r="28" spans="1:12" s="12" customFormat="1" ht="13" x14ac:dyDescent="0.3">
      <c r="A28" s="184" t="s">
        <v>296</v>
      </c>
      <c r="B28" s="186" t="s">
        <v>345</v>
      </c>
      <c r="C28" s="186"/>
      <c r="D28" s="186"/>
      <c r="E28" s="186"/>
      <c r="F28" s="186"/>
      <c r="G28" s="186"/>
      <c r="H28" s="186"/>
      <c r="I28" s="186"/>
      <c r="J28" s="186"/>
      <c r="K28" s="186"/>
      <c r="L28" s="186"/>
    </row>
    <row r="29" spans="1:12" s="12" customFormat="1" ht="13" x14ac:dyDescent="0.3">
      <c r="A29" s="184"/>
      <c r="B29" s="186" t="s">
        <v>308</v>
      </c>
      <c r="C29" s="186"/>
      <c r="D29" s="186"/>
      <c r="E29" s="186"/>
      <c r="F29" s="186"/>
      <c r="G29" s="186"/>
      <c r="H29" s="186"/>
      <c r="I29" s="186"/>
      <c r="J29" s="186"/>
      <c r="K29" s="186"/>
      <c r="L29" s="186"/>
    </row>
    <row r="30" spans="1:12" s="12" customFormat="1" ht="13" x14ac:dyDescent="0.3">
      <c r="A30" s="184"/>
      <c r="B30" s="186" t="s">
        <v>316</v>
      </c>
      <c r="C30" s="186"/>
      <c r="D30" s="186"/>
      <c r="E30" s="186"/>
      <c r="F30" s="186"/>
      <c r="G30" s="186"/>
      <c r="H30" s="186"/>
      <c r="I30" s="186"/>
      <c r="J30" s="186"/>
      <c r="K30" s="186"/>
      <c r="L30" s="186"/>
    </row>
    <row r="31" spans="1:12" s="12" customFormat="1" ht="13" x14ac:dyDescent="0.3">
      <c r="A31" s="184"/>
      <c r="B31" s="186" t="s">
        <v>317</v>
      </c>
      <c r="C31" s="186"/>
      <c r="D31" s="186"/>
      <c r="E31" s="186"/>
      <c r="F31" s="186"/>
      <c r="G31" s="186"/>
      <c r="H31" s="186"/>
      <c r="I31" s="186"/>
      <c r="J31" s="186"/>
      <c r="K31" s="186"/>
      <c r="L31" s="186"/>
    </row>
    <row r="32" spans="1:12" s="12" customFormat="1" ht="13" x14ac:dyDescent="0.3">
      <c r="A32" s="184"/>
      <c r="B32" s="186" t="s">
        <v>309</v>
      </c>
      <c r="C32" s="186"/>
      <c r="D32" s="186"/>
      <c r="E32" s="186"/>
      <c r="F32" s="186"/>
      <c r="G32" s="186"/>
      <c r="H32" s="186"/>
      <c r="I32" s="186"/>
      <c r="J32" s="186"/>
      <c r="K32" s="186"/>
      <c r="L32" s="186"/>
    </row>
    <row r="33" spans="1:12" s="12" customFormat="1" ht="13" x14ac:dyDescent="0.3">
      <c r="A33" s="184" t="s">
        <v>297</v>
      </c>
      <c r="B33" s="186" t="s">
        <v>306</v>
      </c>
      <c r="C33" s="186"/>
      <c r="D33" s="186"/>
      <c r="E33" s="186"/>
      <c r="F33" s="186"/>
      <c r="G33" s="186"/>
      <c r="H33" s="186"/>
      <c r="I33" s="186"/>
      <c r="J33" s="186"/>
      <c r="K33" s="186"/>
      <c r="L33" s="186"/>
    </row>
    <row r="34" spans="1:12" s="12" customFormat="1" ht="13" x14ac:dyDescent="0.3">
      <c r="A34" s="184" t="s">
        <v>38</v>
      </c>
      <c r="B34" s="186" t="s">
        <v>306</v>
      </c>
      <c r="C34" s="186"/>
      <c r="D34" s="186"/>
      <c r="E34" s="186"/>
      <c r="F34" s="186"/>
      <c r="G34" s="186"/>
      <c r="H34" s="186"/>
      <c r="I34" s="186"/>
      <c r="J34" s="186"/>
      <c r="K34" s="186"/>
      <c r="L34" s="186"/>
    </row>
    <row r="35" spans="1:12" s="12" customFormat="1" ht="13" x14ac:dyDescent="0.3">
      <c r="A35" s="184" t="s">
        <v>298</v>
      </c>
      <c r="B35" s="186" t="s">
        <v>346</v>
      </c>
      <c r="C35" s="186"/>
      <c r="D35" s="186"/>
      <c r="E35" s="186"/>
      <c r="F35" s="186"/>
      <c r="G35" s="186"/>
      <c r="H35" s="186"/>
      <c r="I35" s="186"/>
      <c r="J35" s="186"/>
      <c r="K35" s="186"/>
      <c r="L35" s="186"/>
    </row>
    <row r="36" spans="1:12" s="12" customFormat="1" ht="13" x14ac:dyDescent="0.3">
      <c r="A36" s="184"/>
      <c r="B36" s="186"/>
      <c r="C36" s="186"/>
      <c r="D36" s="186"/>
      <c r="E36" s="186"/>
      <c r="F36" s="186"/>
      <c r="G36" s="186"/>
      <c r="H36" s="186"/>
      <c r="I36" s="186"/>
      <c r="J36" s="186"/>
      <c r="K36" s="186"/>
      <c r="L36" s="186"/>
    </row>
    <row r="37" spans="1:12" s="12" customFormat="1" ht="13" x14ac:dyDescent="0.3">
      <c r="A37" s="184"/>
      <c r="B37" s="186"/>
      <c r="C37" s="186"/>
      <c r="D37" s="186"/>
      <c r="E37" s="186"/>
      <c r="F37" s="186"/>
      <c r="G37" s="186"/>
      <c r="H37" s="186"/>
      <c r="I37" s="186"/>
      <c r="J37" s="186"/>
      <c r="K37" s="186"/>
      <c r="L37" s="186"/>
    </row>
    <row r="38" spans="1:12" s="12" customFormat="1" ht="13" x14ac:dyDescent="0.3">
      <c r="A38" s="184"/>
      <c r="B38" s="186"/>
      <c r="C38" s="186"/>
      <c r="D38" s="186"/>
      <c r="E38" s="186"/>
      <c r="F38" s="186"/>
      <c r="G38" s="186"/>
      <c r="H38" s="186"/>
      <c r="I38" s="186"/>
      <c r="J38" s="186"/>
      <c r="K38" s="186"/>
      <c r="L38" s="186"/>
    </row>
    <row r="39" spans="1:12" s="12" customFormat="1" ht="13" x14ac:dyDescent="0.3">
      <c r="A39" s="184" t="s">
        <v>49</v>
      </c>
      <c r="B39" s="186" t="s">
        <v>306</v>
      </c>
      <c r="C39" s="186"/>
      <c r="D39" s="186"/>
      <c r="E39" s="186"/>
      <c r="F39" s="186"/>
      <c r="G39" s="186"/>
      <c r="H39" s="186"/>
      <c r="I39" s="186"/>
      <c r="J39" s="186"/>
      <c r="K39" s="186"/>
      <c r="L39" s="186"/>
    </row>
    <row r="40" spans="1:12" s="12" customFormat="1" ht="13" x14ac:dyDescent="0.3">
      <c r="A40" s="184" t="s">
        <v>299</v>
      </c>
      <c r="B40" s="186" t="s">
        <v>306</v>
      </c>
      <c r="C40" s="186"/>
      <c r="D40" s="186"/>
      <c r="E40" s="186"/>
      <c r="F40" s="186"/>
      <c r="G40" s="186"/>
      <c r="H40" s="186"/>
      <c r="I40" s="186"/>
      <c r="J40" s="186"/>
      <c r="K40" s="186"/>
      <c r="L40" s="186"/>
    </row>
    <row r="41" spans="1:12" s="12" customFormat="1" ht="13" x14ac:dyDescent="0.3">
      <c r="A41" s="184" t="s">
        <v>300</v>
      </c>
      <c r="B41" s="186" t="s">
        <v>307</v>
      </c>
      <c r="C41" s="186"/>
      <c r="D41" s="186"/>
      <c r="E41" s="186"/>
      <c r="F41" s="186"/>
      <c r="G41" s="186"/>
      <c r="H41" s="186"/>
      <c r="I41" s="186"/>
      <c r="J41" s="186"/>
      <c r="K41" s="186"/>
      <c r="L41" s="186"/>
    </row>
    <row r="42" spans="1:12" s="12" customFormat="1" ht="13" x14ac:dyDescent="0.3">
      <c r="A42" s="184"/>
      <c r="B42" s="186"/>
      <c r="C42" s="186"/>
      <c r="D42" s="186"/>
      <c r="E42" s="186"/>
      <c r="F42" s="186"/>
      <c r="G42" s="186"/>
      <c r="H42" s="186"/>
      <c r="I42" s="186"/>
      <c r="J42" s="186"/>
      <c r="K42" s="186"/>
      <c r="L42" s="186"/>
    </row>
    <row r="43" spans="1:12" s="12" customFormat="1" ht="13" x14ac:dyDescent="0.3">
      <c r="A43" s="184" t="s">
        <v>301</v>
      </c>
      <c r="B43" s="186" t="s">
        <v>306</v>
      </c>
      <c r="C43" s="186"/>
      <c r="D43" s="186"/>
      <c r="E43" s="186"/>
      <c r="F43" s="186"/>
      <c r="G43" s="186"/>
      <c r="H43" s="186"/>
      <c r="I43" s="186"/>
      <c r="J43" s="186"/>
      <c r="K43" s="186"/>
      <c r="L43" s="186"/>
    </row>
    <row r="44" spans="1:12" s="12" customFormat="1" ht="13" x14ac:dyDescent="0.3">
      <c r="A44" s="184" t="s">
        <v>302</v>
      </c>
      <c r="B44" s="186" t="s">
        <v>306</v>
      </c>
      <c r="C44" s="186"/>
      <c r="D44" s="186"/>
      <c r="E44" s="186"/>
      <c r="F44" s="186"/>
      <c r="G44" s="186"/>
      <c r="H44" s="186"/>
      <c r="I44" s="186"/>
      <c r="J44" s="186"/>
      <c r="K44" s="186"/>
      <c r="L44" s="186"/>
    </row>
    <row r="45" spans="1:12" s="12" customFormat="1" ht="13" x14ac:dyDescent="0.3">
      <c r="A45" s="184" t="s">
        <v>5</v>
      </c>
      <c r="B45" s="186" t="s">
        <v>303</v>
      </c>
      <c r="C45" s="186"/>
      <c r="D45" s="186"/>
      <c r="E45" s="186"/>
      <c r="F45" s="186"/>
      <c r="G45" s="186"/>
      <c r="H45" s="186"/>
      <c r="I45" s="186"/>
      <c r="J45" s="186"/>
      <c r="K45" s="186"/>
      <c r="L45" s="186"/>
    </row>
    <row r="46" spans="1:12" s="12" customFormat="1" ht="13" x14ac:dyDescent="0.3">
      <c r="A46" s="184"/>
      <c r="B46" s="186"/>
      <c r="C46" s="186"/>
      <c r="D46" s="186"/>
      <c r="E46" s="186"/>
      <c r="F46" s="186"/>
      <c r="G46" s="186"/>
      <c r="H46" s="186"/>
      <c r="I46" s="186"/>
      <c r="J46" s="186"/>
      <c r="K46" s="186"/>
      <c r="L46" s="186"/>
    </row>
    <row r="47" spans="1:12" s="12" customFormat="1" ht="13" x14ac:dyDescent="0.3">
      <c r="A47" s="184"/>
      <c r="B47" s="186"/>
      <c r="C47" s="186"/>
      <c r="D47" s="186"/>
      <c r="E47" s="186"/>
      <c r="F47" s="186"/>
      <c r="G47" s="186"/>
      <c r="H47" s="186"/>
      <c r="I47" s="186"/>
      <c r="J47" s="186"/>
      <c r="K47" s="186"/>
      <c r="L47" s="186"/>
    </row>
    <row r="48" spans="1:12" s="12" customFormat="1" ht="13" x14ac:dyDescent="0.3">
      <c r="A48" s="184"/>
      <c r="B48" s="186"/>
      <c r="C48" s="186"/>
      <c r="D48" s="186"/>
      <c r="E48" s="186"/>
      <c r="F48" s="186"/>
      <c r="G48" s="186"/>
      <c r="H48" s="186"/>
      <c r="I48" s="186"/>
      <c r="J48" s="186"/>
      <c r="K48" s="186"/>
      <c r="L48" s="186"/>
    </row>
    <row r="49" spans="1:12" s="12" customFormat="1" ht="13" x14ac:dyDescent="0.3">
      <c r="A49" s="184" t="s">
        <v>7</v>
      </c>
      <c r="B49" s="185" t="s">
        <v>347</v>
      </c>
      <c r="C49" s="186"/>
      <c r="D49" s="186"/>
      <c r="E49" s="186"/>
      <c r="F49" s="186"/>
      <c r="G49" s="186"/>
      <c r="H49" s="186"/>
      <c r="I49" s="186"/>
      <c r="J49" s="186"/>
      <c r="K49" s="186"/>
      <c r="L49" s="186"/>
    </row>
    <row r="50" spans="1:12" s="12" customFormat="1" ht="13" x14ac:dyDescent="0.3">
      <c r="A50" s="5"/>
      <c r="B50" s="185" t="s">
        <v>348</v>
      </c>
      <c r="C50" s="186"/>
      <c r="D50" s="186"/>
      <c r="E50" s="186"/>
      <c r="F50" s="186"/>
      <c r="G50" s="186"/>
      <c r="H50" s="186"/>
      <c r="I50" s="186"/>
      <c r="J50" s="186"/>
      <c r="K50" s="186"/>
      <c r="L50" s="186"/>
    </row>
    <row r="51" spans="1:12" s="12" customFormat="1" ht="13" x14ac:dyDescent="0.3">
      <c r="A51" s="184"/>
      <c r="B51" s="185" t="s">
        <v>349</v>
      </c>
      <c r="C51" s="186"/>
      <c r="D51" s="186"/>
      <c r="E51" s="186"/>
      <c r="F51" s="186"/>
      <c r="G51" s="186"/>
      <c r="H51" s="186"/>
      <c r="I51" s="186"/>
      <c r="J51" s="186"/>
      <c r="K51" s="186"/>
      <c r="L51" s="186"/>
    </row>
    <row r="52" spans="1:12" s="12" customFormat="1" ht="13" x14ac:dyDescent="0.3">
      <c r="A52" s="184"/>
      <c r="B52" s="185" t="s">
        <v>350</v>
      </c>
      <c r="C52" s="186"/>
      <c r="D52" s="186"/>
      <c r="E52" s="186"/>
      <c r="F52" s="186"/>
      <c r="G52" s="186"/>
      <c r="H52" s="186"/>
      <c r="I52" s="186"/>
      <c r="J52" s="186"/>
      <c r="K52" s="186"/>
      <c r="L52" s="186"/>
    </row>
    <row r="53" spans="1:12" s="12" customFormat="1" ht="13" x14ac:dyDescent="0.3">
      <c r="A53" s="184"/>
      <c r="B53" s="185" t="s">
        <v>325</v>
      </c>
      <c r="C53" s="186"/>
      <c r="D53" s="186"/>
      <c r="E53" s="186"/>
      <c r="F53" s="186"/>
      <c r="G53" s="186"/>
      <c r="H53" s="186"/>
      <c r="I53" s="186"/>
      <c r="J53" s="186"/>
      <c r="K53" s="186"/>
      <c r="L53" s="186"/>
    </row>
    <row r="54" spans="1:12" s="12" customFormat="1" ht="13" x14ac:dyDescent="0.3">
      <c r="A54" s="184" t="s">
        <v>304</v>
      </c>
      <c r="B54" s="186" t="s">
        <v>326</v>
      </c>
      <c r="C54" s="186"/>
      <c r="D54" s="186"/>
      <c r="E54" s="186"/>
      <c r="F54" s="186"/>
      <c r="G54" s="186"/>
      <c r="H54" s="186"/>
      <c r="I54" s="186"/>
      <c r="J54" s="186"/>
      <c r="K54" s="186"/>
      <c r="L54" s="186"/>
    </row>
    <row r="55" spans="1:12" s="12" customFormat="1" ht="13" x14ac:dyDescent="0.3">
      <c r="A55" s="184" t="s">
        <v>36</v>
      </c>
      <c r="B55" s="186" t="s">
        <v>306</v>
      </c>
      <c r="C55" s="186"/>
      <c r="D55" s="186"/>
      <c r="E55" s="186"/>
      <c r="F55" s="186"/>
      <c r="G55" s="186"/>
      <c r="H55" s="186"/>
      <c r="I55" s="186"/>
      <c r="J55" s="186"/>
      <c r="K55" s="186"/>
      <c r="L55" s="186"/>
    </row>
    <row r="56" spans="1:12" s="12" customFormat="1" ht="13" x14ac:dyDescent="0.3">
      <c r="A56" s="184" t="s">
        <v>42</v>
      </c>
      <c r="B56" s="186" t="s">
        <v>327</v>
      </c>
      <c r="C56" s="186"/>
      <c r="D56" s="186"/>
      <c r="E56" s="186"/>
      <c r="F56" s="186"/>
      <c r="G56" s="186"/>
      <c r="H56" s="186"/>
      <c r="I56" s="186"/>
      <c r="J56" s="186"/>
      <c r="K56" s="186"/>
      <c r="L56" s="186"/>
    </row>
    <row r="57" spans="1:12" s="12" customFormat="1" ht="13" x14ac:dyDescent="0.3">
      <c r="A57" s="184" t="s">
        <v>43</v>
      </c>
      <c r="B57" s="190" t="s">
        <v>328</v>
      </c>
      <c r="C57" s="186"/>
      <c r="D57" s="186"/>
      <c r="E57" s="186"/>
      <c r="F57" s="186"/>
      <c r="G57" s="186"/>
      <c r="H57" s="186"/>
      <c r="I57" s="186"/>
      <c r="J57" s="186"/>
      <c r="K57" s="186"/>
      <c r="L57" s="186"/>
    </row>
    <row r="58" spans="1:12" s="12" customFormat="1" ht="13" x14ac:dyDescent="0.3">
      <c r="A58" s="184"/>
      <c r="B58" s="186"/>
      <c r="C58" s="186"/>
      <c r="D58" s="186"/>
      <c r="E58" s="186"/>
      <c r="F58" s="186"/>
      <c r="G58" s="186"/>
      <c r="H58" s="186"/>
      <c r="I58" s="186"/>
      <c r="J58" s="186"/>
      <c r="K58" s="186"/>
      <c r="L58" s="186"/>
    </row>
    <row r="59" spans="1:12" s="12" customFormat="1" ht="13" x14ac:dyDescent="0.3">
      <c r="A59" s="184"/>
      <c r="B59" s="186"/>
      <c r="C59" s="186"/>
      <c r="D59" s="186"/>
      <c r="E59" s="186"/>
      <c r="F59" s="186"/>
      <c r="G59" s="186"/>
      <c r="H59" s="186"/>
      <c r="I59" s="186"/>
      <c r="J59" s="186"/>
      <c r="K59" s="186"/>
      <c r="L59" s="186"/>
    </row>
    <row r="60" spans="1:12" s="12" customFormat="1" ht="13" x14ac:dyDescent="0.3">
      <c r="A60" s="191"/>
      <c r="B60" s="186"/>
      <c r="C60" s="186"/>
      <c r="D60" s="186"/>
      <c r="E60" s="186"/>
      <c r="F60" s="186"/>
      <c r="G60" s="186"/>
      <c r="H60" s="186"/>
      <c r="I60" s="186"/>
      <c r="J60" s="186"/>
      <c r="K60" s="186"/>
      <c r="L60" s="186"/>
    </row>
    <row r="61" spans="1:12" x14ac:dyDescent="0.25">
      <c r="A61" s="165"/>
      <c r="B61" s="165"/>
      <c r="C61" s="165"/>
      <c r="D61" s="160"/>
      <c r="E61" s="160"/>
      <c r="F61" s="160"/>
      <c r="G61" s="160"/>
      <c r="H61" s="160"/>
      <c r="I61" s="160"/>
      <c r="J61" s="160"/>
      <c r="K61" s="160"/>
      <c r="L61" s="160"/>
    </row>
    <row r="62" spans="1:12" x14ac:dyDescent="0.25">
      <c r="A62" s="165"/>
      <c r="B62" s="166" t="s">
        <v>305</v>
      </c>
      <c r="C62" s="165"/>
      <c r="D62" s="160"/>
      <c r="E62" s="160"/>
      <c r="F62" s="160"/>
      <c r="G62" s="160"/>
      <c r="H62" s="160"/>
      <c r="I62" s="160"/>
      <c r="J62" s="160"/>
      <c r="K62" s="160"/>
      <c r="L62" s="160"/>
    </row>
    <row r="63" spans="1:12" x14ac:dyDescent="0.25">
      <c r="A63" s="167"/>
      <c r="B63" s="167"/>
      <c r="C63" s="167"/>
    </row>
    <row r="64" spans="1:12" x14ac:dyDescent="0.25">
      <c r="A64" s="167"/>
      <c r="B64" s="167"/>
      <c r="C64" s="167"/>
    </row>
    <row r="65" spans="1:3" x14ac:dyDescent="0.25">
      <c r="A65" s="167"/>
      <c r="B65" s="167"/>
      <c r="C65" s="167"/>
    </row>
    <row r="66" spans="1:3" x14ac:dyDescent="0.25">
      <c r="A66" s="167"/>
      <c r="B66" s="167"/>
      <c r="C66" s="167"/>
    </row>
    <row r="67" spans="1:3" x14ac:dyDescent="0.25">
      <c r="A67" s="167"/>
      <c r="B67" s="167"/>
      <c r="C67" s="167"/>
    </row>
    <row r="68" spans="1:3" x14ac:dyDescent="0.25">
      <c r="A68" s="167"/>
      <c r="B68" s="167"/>
      <c r="C68" s="167"/>
    </row>
  </sheetData>
  <pageMargins left="0.7" right="0.7" top="0.75" bottom="0.75" header="0.3" footer="0.3"/>
  <pageSetup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52"/>
  <sheetViews>
    <sheetView topLeftCell="A19" workbookViewId="0">
      <selection activeCell="B41" sqref="B41"/>
    </sheetView>
  </sheetViews>
  <sheetFormatPr defaultRowHeight="12.5" x14ac:dyDescent="0.25"/>
  <cols>
    <col min="1" max="1" width="51" bestFit="1" customWidth="1"/>
    <col min="2" max="2" width="255.6328125" style="211" bestFit="1" customWidth="1"/>
  </cols>
  <sheetData>
    <row r="1" spans="1:2" ht="14" x14ac:dyDescent="0.25">
      <c r="A1" s="208"/>
    </row>
    <row r="2" spans="1:2" ht="14" x14ac:dyDescent="0.25">
      <c r="A2" s="208"/>
    </row>
    <row r="3" spans="1:2" ht="16" thickBot="1" x14ac:dyDescent="0.3">
      <c r="A3" s="209" t="s">
        <v>361</v>
      </c>
    </row>
    <row r="4" spans="1:2" ht="15" customHeight="1" x14ac:dyDescent="0.25">
      <c r="A4" s="318" t="s">
        <v>362</v>
      </c>
      <c r="B4" s="212" t="s">
        <v>363</v>
      </c>
    </row>
    <row r="5" spans="1:2" ht="15" customHeight="1" thickBot="1" x14ac:dyDescent="0.3">
      <c r="A5" s="319"/>
      <c r="B5" s="213" t="s">
        <v>364</v>
      </c>
    </row>
    <row r="6" spans="1:2" s="14" customFormat="1" ht="15" customHeight="1" thickBot="1" x14ac:dyDescent="0.3">
      <c r="A6" s="226"/>
      <c r="B6" s="213" t="s">
        <v>400</v>
      </c>
    </row>
    <row r="7" spans="1:2" ht="15" customHeight="1" thickBot="1" x14ac:dyDescent="0.3">
      <c r="A7" s="210" t="s">
        <v>289</v>
      </c>
      <c r="B7" s="213" t="s">
        <v>401</v>
      </c>
    </row>
    <row r="8" spans="1:2" ht="15" customHeight="1" thickBot="1" x14ac:dyDescent="0.3">
      <c r="A8" s="210" t="s">
        <v>0</v>
      </c>
      <c r="B8" s="213" t="s">
        <v>395</v>
      </c>
    </row>
    <row r="9" spans="1:2" ht="15" customHeight="1" thickBot="1" x14ac:dyDescent="0.3">
      <c r="A9" s="210" t="s">
        <v>40</v>
      </c>
      <c r="B9" s="213" t="s">
        <v>396</v>
      </c>
    </row>
    <row r="10" spans="1:2" s="14" customFormat="1" ht="15" customHeight="1" thickBot="1" x14ac:dyDescent="0.3">
      <c r="A10" s="226" t="s">
        <v>392</v>
      </c>
      <c r="B10" s="213" t="s">
        <v>393</v>
      </c>
    </row>
    <row r="11" spans="1:2" s="14" customFormat="1" ht="15" customHeight="1" thickBot="1" x14ac:dyDescent="0.3">
      <c r="A11" s="226" t="s">
        <v>391</v>
      </c>
      <c r="B11" s="213" t="s">
        <v>368</v>
      </c>
    </row>
    <row r="12" spans="1:2" ht="15" customHeight="1" thickBot="1" x14ac:dyDescent="0.3">
      <c r="A12" s="210" t="s">
        <v>323</v>
      </c>
      <c r="B12" s="213" t="s">
        <v>402</v>
      </c>
    </row>
    <row r="13" spans="1:2" ht="15" customHeight="1" thickBot="1" x14ac:dyDescent="0.3">
      <c r="A13" s="210" t="s">
        <v>290</v>
      </c>
      <c r="B13" s="213" t="s">
        <v>365</v>
      </c>
    </row>
    <row r="14" spans="1:2" ht="15" customHeight="1" thickBot="1" x14ac:dyDescent="0.3">
      <c r="A14" s="210" t="s">
        <v>291</v>
      </c>
      <c r="B14" s="213" t="s">
        <v>366</v>
      </c>
    </row>
    <row r="15" spans="1:2" ht="15" customHeight="1" thickBot="1" x14ac:dyDescent="0.3">
      <c r="A15" s="210" t="s">
        <v>292</v>
      </c>
      <c r="B15" s="213" t="s">
        <v>367</v>
      </c>
    </row>
    <row r="16" spans="1:2" ht="15" customHeight="1" thickBot="1" x14ac:dyDescent="0.3">
      <c r="A16" s="210" t="s">
        <v>293</v>
      </c>
      <c r="B16" s="213" t="s">
        <v>366</v>
      </c>
    </row>
    <row r="17" spans="1:2" ht="15" customHeight="1" x14ac:dyDescent="0.25">
      <c r="A17" s="318" t="s">
        <v>294</v>
      </c>
      <c r="B17" s="214" t="s">
        <v>369</v>
      </c>
    </row>
    <row r="18" spans="1:2" ht="15" customHeight="1" x14ac:dyDescent="0.25">
      <c r="A18" s="320"/>
      <c r="B18" s="214" t="s">
        <v>370</v>
      </c>
    </row>
    <row r="19" spans="1:2" ht="15" customHeight="1" x14ac:dyDescent="0.25">
      <c r="A19" s="320"/>
      <c r="B19" s="214" t="s">
        <v>371</v>
      </c>
    </row>
    <row r="20" spans="1:2" ht="15" customHeight="1" x14ac:dyDescent="0.25">
      <c r="A20" s="320"/>
      <c r="B20" s="214" t="s">
        <v>372</v>
      </c>
    </row>
    <row r="21" spans="1:2" ht="15" customHeight="1" x14ac:dyDescent="0.25">
      <c r="A21" s="320"/>
      <c r="B21" s="214" t="s">
        <v>373</v>
      </c>
    </row>
    <row r="22" spans="1:2" ht="15" customHeight="1" thickBot="1" x14ac:dyDescent="0.3">
      <c r="A22" s="319"/>
      <c r="B22" s="213" t="s">
        <v>397</v>
      </c>
    </row>
    <row r="23" spans="1:2" s="2" customFormat="1" ht="15" customHeight="1" thickBot="1" x14ac:dyDescent="0.3">
      <c r="A23" s="222" t="s">
        <v>295</v>
      </c>
      <c r="B23" s="223" t="s">
        <v>374</v>
      </c>
    </row>
    <row r="24" spans="1:2" s="2" customFormat="1" ht="15" customHeight="1" thickBot="1" x14ac:dyDescent="0.3">
      <c r="A24" s="224"/>
      <c r="B24" s="223" t="s">
        <v>321</v>
      </c>
    </row>
    <row r="25" spans="1:2" s="2" customFormat="1" ht="15" customHeight="1" thickBot="1" x14ac:dyDescent="0.3">
      <c r="A25" s="224"/>
      <c r="B25" s="223" t="s">
        <v>375</v>
      </c>
    </row>
    <row r="26" spans="1:2" s="2" customFormat="1" ht="15" customHeight="1" thickBot="1" x14ac:dyDescent="0.3">
      <c r="A26" s="222" t="s">
        <v>37</v>
      </c>
      <c r="B26" s="223" t="s">
        <v>376</v>
      </c>
    </row>
    <row r="27" spans="1:2" s="2" customFormat="1" ht="15" customHeight="1" thickBot="1" x14ac:dyDescent="0.3">
      <c r="A27" s="222" t="s">
        <v>296</v>
      </c>
      <c r="B27" s="223" t="s">
        <v>377</v>
      </c>
    </row>
    <row r="28" spans="1:2" s="2" customFormat="1" ht="15" customHeight="1" thickBot="1" x14ac:dyDescent="0.3">
      <c r="A28" s="224"/>
      <c r="B28" s="223" t="s">
        <v>378</v>
      </c>
    </row>
    <row r="29" spans="1:2" s="2" customFormat="1" ht="15" customHeight="1" x14ac:dyDescent="0.25">
      <c r="A29" s="321"/>
      <c r="B29" s="225" t="s">
        <v>379</v>
      </c>
    </row>
    <row r="30" spans="1:2" s="2" customFormat="1" ht="15" customHeight="1" x14ac:dyDescent="0.25">
      <c r="A30" s="322"/>
      <c r="B30" s="225" t="s">
        <v>380</v>
      </c>
    </row>
    <row r="31" spans="1:2" s="2" customFormat="1" ht="15" customHeight="1" thickBot="1" x14ac:dyDescent="0.3">
      <c r="A31" s="323"/>
      <c r="B31" s="223" t="s">
        <v>381</v>
      </c>
    </row>
    <row r="32" spans="1:2" ht="15" customHeight="1" thickBot="1" x14ac:dyDescent="0.3">
      <c r="A32" s="210" t="s">
        <v>297</v>
      </c>
      <c r="B32" s="213" t="s">
        <v>382</v>
      </c>
    </row>
    <row r="33" spans="1:2" ht="15" customHeight="1" thickBot="1" x14ac:dyDescent="0.3">
      <c r="A33" s="210" t="s">
        <v>38</v>
      </c>
      <c r="B33" s="213" t="s">
        <v>366</v>
      </c>
    </row>
    <row r="34" spans="1:2" ht="15" customHeight="1" thickBot="1" x14ac:dyDescent="0.3">
      <c r="A34" s="210" t="s">
        <v>298</v>
      </c>
      <c r="B34" s="213" t="s">
        <v>394</v>
      </c>
    </row>
    <row r="35" spans="1:2" ht="15" customHeight="1" thickBot="1" x14ac:dyDescent="0.3">
      <c r="A35" s="210" t="s">
        <v>49</v>
      </c>
      <c r="B35" s="213" t="s">
        <v>366</v>
      </c>
    </row>
    <row r="36" spans="1:2" ht="15" customHeight="1" thickBot="1" x14ac:dyDescent="0.3">
      <c r="A36" s="210" t="s">
        <v>299</v>
      </c>
      <c r="B36" s="213" t="s">
        <v>366</v>
      </c>
    </row>
    <row r="37" spans="1:2" ht="15" customHeight="1" thickBot="1" x14ac:dyDescent="0.3">
      <c r="A37" s="210" t="s">
        <v>300</v>
      </c>
      <c r="B37" s="213" t="s">
        <v>398</v>
      </c>
    </row>
    <row r="38" spans="1:2" ht="15" customHeight="1" thickBot="1" x14ac:dyDescent="0.3">
      <c r="A38" s="210" t="s">
        <v>301</v>
      </c>
      <c r="B38" s="213" t="s">
        <v>366</v>
      </c>
    </row>
    <row r="39" spans="1:2" ht="15" customHeight="1" thickBot="1" x14ac:dyDescent="0.3">
      <c r="A39" s="210" t="s">
        <v>302</v>
      </c>
      <c r="B39" s="213" t="s">
        <v>366</v>
      </c>
    </row>
    <row r="40" spans="1:2" ht="15" customHeight="1" thickBot="1" x14ac:dyDescent="0.3">
      <c r="A40" s="210" t="s">
        <v>5</v>
      </c>
      <c r="B40" s="213" t="s">
        <v>303</v>
      </c>
    </row>
    <row r="41" spans="1:2" ht="15" customHeight="1" thickBot="1" x14ac:dyDescent="0.3">
      <c r="A41" s="210" t="s">
        <v>7</v>
      </c>
      <c r="B41" s="213" t="s">
        <v>383</v>
      </c>
    </row>
    <row r="42" spans="1:2" ht="15" customHeight="1" thickBot="1" x14ac:dyDescent="0.3">
      <c r="A42" s="210" t="s">
        <v>304</v>
      </c>
      <c r="B42" s="213" t="s">
        <v>384</v>
      </c>
    </row>
    <row r="43" spans="1:2" ht="15" customHeight="1" thickBot="1" x14ac:dyDescent="0.3">
      <c r="A43" s="210" t="s">
        <v>36</v>
      </c>
      <c r="B43" s="213" t="s">
        <v>366</v>
      </c>
    </row>
    <row r="44" spans="1:2" ht="15" customHeight="1" x14ac:dyDescent="0.25">
      <c r="A44" s="318" t="s">
        <v>42</v>
      </c>
      <c r="B44" s="214" t="s">
        <v>385</v>
      </c>
    </row>
    <row r="45" spans="1:2" ht="15" customHeight="1" thickBot="1" x14ac:dyDescent="0.3">
      <c r="A45" s="320"/>
      <c r="B45" s="214" t="s">
        <v>399</v>
      </c>
    </row>
    <row r="46" spans="1:2" ht="15" customHeight="1" thickBot="1" x14ac:dyDescent="0.3">
      <c r="A46" s="228" t="s">
        <v>43</v>
      </c>
      <c r="B46" s="229" t="s">
        <v>389</v>
      </c>
    </row>
    <row r="47" spans="1:2" ht="15" customHeight="1" thickBot="1" x14ac:dyDescent="0.3">
      <c r="A47" s="210" t="s">
        <v>386</v>
      </c>
      <c r="B47" s="213" t="s">
        <v>366</v>
      </c>
    </row>
    <row r="48" spans="1:2" ht="15" customHeight="1" x14ac:dyDescent="0.25">
      <c r="A48" s="208"/>
    </row>
    <row r="49" ht="15" customHeight="1" x14ac:dyDescent="0.25"/>
    <row r="50" ht="15" customHeight="1" x14ac:dyDescent="0.25"/>
    <row r="51" ht="15" customHeight="1" x14ac:dyDescent="0.25"/>
    <row r="52" ht="15" customHeight="1" x14ac:dyDescent="0.25"/>
  </sheetData>
  <mergeCells count="4">
    <mergeCell ref="A4:A5"/>
    <mergeCell ref="A17:A22"/>
    <mergeCell ref="A29:A31"/>
    <mergeCell ref="A44:A45"/>
  </mergeCells>
  <pageMargins left="0.7" right="0.7" top="0.75" bottom="0.75" header="0.3" footer="0.3"/>
  <pageSetup paperSize="9" orientation="portrait"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pageSetUpPr fitToPage="1"/>
  </sheetPr>
  <dimension ref="A1:CI1412"/>
  <sheetViews>
    <sheetView zoomScale="90" zoomScaleNormal="90" zoomScaleSheetLayoutView="85" workbookViewId="0">
      <pane ySplit="1" topLeftCell="A2" activePane="bottomLeft" state="frozen"/>
      <selection pane="bottomLeft" activeCell="C2" sqref="C2"/>
    </sheetView>
  </sheetViews>
  <sheetFormatPr defaultColWidth="9.08984375" defaultRowHeight="12.75" customHeight="1" x14ac:dyDescent="0.3"/>
  <cols>
    <col min="1" max="1" width="3" style="72" customWidth="1"/>
    <col min="2" max="2" width="50.6328125" style="15" customWidth="1"/>
    <col min="3" max="5" width="11" style="78" customWidth="1"/>
    <col min="6" max="6" width="3.08984375" style="93" customWidth="1"/>
    <col min="7" max="9" width="11" style="78" customWidth="1"/>
    <col min="10" max="10" width="3.08984375" style="111" customWidth="1"/>
    <col min="11" max="11" width="11" style="78" customWidth="1"/>
    <col min="12" max="12" width="11" style="100" customWidth="1"/>
    <col min="13" max="13" width="11" style="78" hidden="1" customWidth="1"/>
    <col min="14" max="14" width="10.54296875" style="220" hidden="1" customWidth="1"/>
    <col min="15" max="16" width="11.90625" style="100" customWidth="1"/>
    <col min="17" max="17" width="17.54296875" style="113" customWidth="1"/>
    <col min="18" max="18" width="11" style="78" customWidth="1"/>
    <col min="19" max="19" width="40.6328125" style="15" customWidth="1"/>
    <col min="20" max="20" width="11.90625" style="100" customWidth="1"/>
    <col min="21" max="25" width="11.54296875" style="15" customWidth="1"/>
    <col min="26" max="26" width="12.6328125" style="15" customWidth="1"/>
    <col min="27" max="32" width="11.54296875" style="15" customWidth="1"/>
    <col min="33" max="33" width="10.90625" style="92" bestFit="1" customWidth="1"/>
    <col min="34" max="34" width="9.08984375" style="92" customWidth="1"/>
    <col min="35" max="87" width="9.08984375" style="92"/>
    <col min="88" max="16384" width="9.08984375" style="15"/>
  </cols>
  <sheetData>
    <row r="1" spans="1:87" ht="21.75" customHeight="1" x14ac:dyDescent="0.35">
      <c r="B1" s="74" t="s">
        <v>39</v>
      </c>
      <c r="C1" s="308" t="s">
        <v>414</v>
      </c>
      <c r="D1" s="308"/>
      <c r="E1" s="308"/>
      <c r="F1" s="152"/>
      <c r="G1" s="309" t="s">
        <v>200</v>
      </c>
      <c r="H1" s="309"/>
      <c r="I1" s="309"/>
      <c r="J1" s="106"/>
      <c r="K1" s="117" t="s">
        <v>330</v>
      </c>
      <c r="L1" s="117" t="s">
        <v>279</v>
      </c>
      <c r="M1" s="310" t="s">
        <v>359</v>
      </c>
      <c r="N1" s="311"/>
      <c r="O1" s="311"/>
      <c r="P1" s="311"/>
      <c r="Q1" s="114"/>
      <c r="R1" s="118"/>
      <c r="S1" s="139" t="s">
        <v>388</v>
      </c>
      <c r="T1" s="221"/>
      <c r="U1" s="139" t="s">
        <v>387</v>
      </c>
      <c r="V1" s="139" t="s">
        <v>387</v>
      </c>
      <c r="W1" s="139" t="s">
        <v>387</v>
      </c>
      <c r="X1" s="139" t="s">
        <v>387</v>
      </c>
      <c r="Y1" s="139" t="s">
        <v>406</v>
      </c>
      <c r="Z1" s="139" t="s">
        <v>406</v>
      </c>
      <c r="AA1" s="139" t="s">
        <v>406</v>
      </c>
      <c r="AB1" s="139" t="s">
        <v>406</v>
      </c>
      <c r="AC1" s="139" t="s">
        <v>406</v>
      </c>
      <c r="AD1" s="139" t="s">
        <v>406</v>
      </c>
      <c r="AE1" s="139" t="s">
        <v>406</v>
      </c>
      <c r="AF1" s="139" t="s">
        <v>406</v>
      </c>
      <c r="AG1" s="72"/>
    </row>
    <row r="2" spans="1:87" s="16" customFormat="1" ht="26" x14ac:dyDescent="0.35">
      <c r="A2" s="75"/>
      <c r="B2" s="133" t="s">
        <v>355</v>
      </c>
      <c r="C2" s="119" t="s">
        <v>331</v>
      </c>
      <c r="D2" s="120" t="s">
        <v>287</v>
      </c>
      <c r="E2" s="156" t="s">
        <v>359</v>
      </c>
      <c r="F2" s="153"/>
      <c r="G2" s="119" t="str">
        <f>C2</f>
        <v>Actual 
2019/20</v>
      </c>
      <c r="H2" s="120" t="s">
        <v>287</v>
      </c>
      <c r="I2" s="156" t="s">
        <v>359</v>
      </c>
      <c r="J2" s="107"/>
      <c r="K2" s="121" t="s">
        <v>332</v>
      </c>
      <c r="L2" s="107" t="s">
        <v>333</v>
      </c>
      <c r="M2" s="198" t="s">
        <v>356</v>
      </c>
      <c r="N2" s="215" t="s">
        <v>357</v>
      </c>
      <c r="O2" s="195" t="s">
        <v>358</v>
      </c>
      <c r="P2" s="195" t="s">
        <v>360</v>
      </c>
      <c r="Q2" s="115"/>
      <c r="R2" s="107" t="s">
        <v>288</v>
      </c>
      <c r="S2" s="140"/>
      <c r="T2" s="195" t="s">
        <v>358</v>
      </c>
      <c r="U2" s="192">
        <v>43739</v>
      </c>
      <c r="V2" s="192">
        <v>43770</v>
      </c>
      <c r="W2" s="192">
        <v>43800</v>
      </c>
      <c r="X2" s="192">
        <v>43831</v>
      </c>
      <c r="Y2" s="192">
        <v>43862</v>
      </c>
      <c r="Z2" s="192">
        <v>43891</v>
      </c>
      <c r="AA2" s="192">
        <v>43922</v>
      </c>
      <c r="AB2" s="141">
        <v>43952</v>
      </c>
      <c r="AC2" s="141">
        <v>43983</v>
      </c>
      <c r="AD2" s="141">
        <v>44013</v>
      </c>
      <c r="AE2" s="141">
        <v>44044</v>
      </c>
      <c r="AF2" s="141">
        <v>44075</v>
      </c>
      <c r="AG2" s="75"/>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row>
    <row r="3" spans="1:87" ht="12.75" customHeight="1" x14ac:dyDescent="0.3">
      <c r="B3" s="134" t="s">
        <v>251</v>
      </c>
      <c r="C3" s="122"/>
      <c r="D3" s="122"/>
      <c r="E3" s="122"/>
      <c r="F3" s="99"/>
      <c r="G3" s="122"/>
      <c r="H3" s="122"/>
      <c r="I3" s="122"/>
      <c r="J3" s="108"/>
      <c r="K3" s="122"/>
      <c r="L3" s="122"/>
      <c r="M3" s="199"/>
      <c r="N3" s="216"/>
      <c r="O3" s="122"/>
      <c r="P3" s="122"/>
      <c r="Q3" s="114"/>
      <c r="R3" s="122"/>
      <c r="S3" s="142" t="s">
        <v>251</v>
      </c>
      <c r="T3" s="122"/>
      <c r="U3" s="143"/>
      <c r="V3" s="143"/>
      <c r="W3" s="143"/>
      <c r="X3" s="143"/>
      <c r="Y3" s="143"/>
      <c r="Z3" s="143"/>
      <c r="AA3" s="143"/>
      <c r="AB3" s="143"/>
      <c r="AC3" s="143"/>
      <c r="AD3" s="143"/>
      <c r="AE3" s="143"/>
      <c r="AF3" s="143"/>
      <c r="AG3" s="72"/>
    </row>
    <row r="4" spans="1:87" ht="12.75" customHeight="1" x14ac:dyDescent="0.3">
      <c r="B4" s="72" t="s">
        <v>40</v>
      </c>
      <c r="C4" s="123">
        <f>-'TB (2) -Oct'!D58-'TB (2) -Oct'!C59</f>
        <v>0</v>
      </c>
      <c r="D4" s="124">
        <f>C4-E4</f>
        <v>-74000</v>
      </c>
      <c r="E4" s="157">
        <f>AA4</f>
        <v>74000</v>
      </c>
      <c r="F4" s="154"/>
      <c r="G4" s="123">
        <f>-TB!D58</f>
        <v>0</v>
      </c>
      <c r="H4" s="124">
        <f>+G4-I4</f>
        <v>-278135</v>
      </c>
      <c r="I4" s="108">
        <f>U4+V4+W4+X4+Y4+Z4+AA4</f>
        <v>278135</v>
      </c>
      <c r="J4" s="108"/>
      <c r="K4" s="108">
        <v>377121.08</v>
      </c>
      <c r="L4" s="108">
        <f>R4-K4</f>
        <v>46878.919999999984</v>
      </c>
      <c r="M4" s="230">
        <v>139800</v>
      </c>
      <c r="N4" s="216">
        <v>275005</v>
      </c>
      <c r="O4" s="196">
        <f>M4+N4</f>
        <v>414805</v>
      </c>
      <c r="P4" s="196">
        <f>O4-R4</f>
        <v>-9195</v>
      </c>
      <c r="Q4" s="114"/>
      <c r="R4" s="108">
        <v>424000</v>
      </c>
      <c r="S4" s="72" t="s">
        <v>40</v>
      </c>
      <c r="T4" s="196">
        <f>O4</f>
        <v>414805</v>
      </c>
      <c r="U4" s="251">
        <v>78790</v>
      </c>
      <c r="V4" s="251">
        <v>24850</v>
      </c>
      <c r="W4" s="251">
        <v>32515</v>
      </c>
      <c r="X4" s="251">
        <v>3645</v>
      </c>
      <c r="Y4" s="251">
        <v>30335</v>
      </c>
      <c r="Z4" s="251">
        <v>34000</v>
      </c>
      <c r="AA4" s="251">
        <v>74000</v>
      </c>
      <c r="AB4" s="251">
        <v>49000</v>
      </c>
      <c r="AC4" s="251">
        <v>14000</v>
      </c>
      <c r="AD4" s="251">
        <v>19000</v>
      </c>
      <c r="AE4" s="251">
        <v>19000</v>
      </c>
      <c r="AF4" s="251">
        <v>44000</v>
      </c>
      <c r="AG4" s="72"/>
    </row>
    <row r="5" spans="1:87" ht="12.75" customHeight="1" x14ac:dyDescent="0.3">
      <c r="B5" s="72" t="s">
        <v>269</v>
      </c>
      <c r="C5" s="123">
        <f>-'TB (2) -Oct'!D54-'TB (2) -Oct'!C55</f>
        <v>0</v>
      </c>
      <c r="D5" s="124">
        <f>C5-E5</f>
        <v>-1000</v>
      </c>
      <c r="E5" s="157">
        <f>AA5</f>
        <v>1000</v>
      </c>
      <c r="F5" s="154"/>
      <c r="G5" s="123">
        <f>-TB!D54</f>
        <v>0</v>
      </c>
      <c r="H5" s="124">
        <f>+G5-I5</f>
        <v>-15865</v>
      </c>
      <c r="I5" s="108">
        <f>U5+V5+W5+X5+Y5+Z5+AA5</f>
        <v>15865</v>
      </c>
      <c r="J5" s="108"/>
      <c r="K5" s="108">
        <v>35325.19</v>
      </c>
      <c r="L5" s="108">
        <f>R5-K5</f>
        <v>-15325.190000000002</v>
      </c>
      <c r="M5" s="230">
        <v>13195</v>
      </c>
      <c r="N5" s="216">
        <v>16000</v>
      </c>
      <c r="O5" s="196">
        <f>M5+N5</f>
        <v>29195</v>
      </c>
      <c r="P5" s="196">
        <f>O5-R5</f>
        <v>9195</v>
      </c>
      <c r="Q5" s="114"/>
      <c r="R5" s="108">
        <v>20000</v>
      </c>
      <c r="S5" s="72" t="s">
        <v>269</v>
      </c>
      <c r="T5" s="196">
        <f>O5</f>
        <v>29195</v>
      </c>
      <c r="U5" s="251">
        <v>1750</v>
      </c>
      <c r="V5" s="251">
        <v>3340</v>
      </c>
      <c r="W5" s="251">
        <v>0</v>
      </c>
      <c r="X5" s="251">
        <v>8105</v>
      </c>
      <c r="Y5" s="251">
        <v>670</v>
      </c>
      <c r="Z5" s="251">
        <v>1000</v>
      </c>
      <c r="AA5" s="251">
        <v>1000</v>
      </c>
      <c r="AB5" s="251">
        <v>1000</v>
      </c>
      <c r="AC5" s="251">
        <v>1000</v>
      </c>
      <c r="AD5" s="251">
        <v>1000</v>
      </c>
      <c r="AE5" s="251">
        <v>1000</v>
      </c>
      <c r="AF5" s="251">
        <v>1000</v>
      </c>
      <c r="AG5" s="72"/>
    </row>
    <row r="6" spans="1:87" ht="12.75" customHeight="1" x14ac:dyDescent="0.3">
      <c r="B6" s="134" t="s">
        <v>253</v>
      </c>
      <c r="C6" s="122">
        <f>SUM(C4:C5)</f>
        <v>0</v>
      </c>
      <c r="D6" s="122">
        <f>C6-E6</f>
        <v>-75000</v>
      </c>
      <c r="E6" s="122">
        <f>SUM(E4:E5)</f>
        <v>75000</v>
      </c>
      <c r="F6" s="99"/>
      <c r="G6" s="122">
        <f>SUM(G4:G5)</f>
        <v>0</v>
      </c>
      <c r="H6" s="122">
        <f>+G6-I6</f>
        <v>-294000</v>
      </c>
      <c r="I6" s="122">
        <f>SUM(I4:I5)</f>
        <v>294000</v>
      </c>
      <c r="J6" s="108"/>
      <c r="K6" s="122">
        <f t="shared" ref="K6:P6" si="0">SUM(K4:K5)</f>
        <v>412446.27</v>
      </c>
      <c r="L6" s="122">
        <f t="shared" si="0"/>
        <v>31553.729999999981</v>
      </c>
      <c r="M6" s="199">
        <f t="shared" si="0"/>
        <v>152995</v>
      </c>
      <c r="N6" s="216">
        <f t="shared" si="0"/>
        <v>291005</v>
      </c>
      <c r="O6" s="122">
        <f t="shared" si="0"/>
        <v>444000</v>
      </c>
      <c r="P6" s="122">
        <f t="shared" si="0"/>
        <v>0</v>
      </c>
      <c r="Q6" s="114"/>
      <c r="R6" s="122">
        <f>SUM(R4:R5)</f>
        <v>444000</v>
      </c>
      <c r="S6" s="142" t="s">
        <v>253</v>
      </c>
      <c r="T6" s="122">
        <f>SUM(T4:T5)</f>
        <v>444000</v>
      </c>
      <c r="U6" s="145">
        <f>SUM(U4:U5)</f>
        <v>80540</v>
      </c>
      <c r="V6" s="145">
        <f>SUM(V4:V5)</f>
        <v>28190</v>
      </c>
      <c r="W6" s="145">
        <f>SUM(W4:W5)</f>
        <v>32515</v>
      </c>
      <c r="X6" s="145">
        <f>SUM(X4:X5)</f>
        <v>11750</v>
      </c>
      <c r="Y6" s="145">
        <v>31005</v>
      </c>
      <c r="Z6" s="145">
        <v>35000</v>
      </c>
      <c r="AA6" s="145">
        <v>75000</v>
      </c>
      <c r="AB6" s="145">
        <v>50000</v>
      </c>
      <c r="AC6" s="145">
        <v>15000</v>
      </c>
      <c r="AD6" s="145">
        <v>20000</v>
      </c>
      <c r="AE6" s="145">
        <v>20000</v>
      </c>
      <c r="AF6" s="145">
        <v>45000</v>
      </c>
      <c r="AG6" s="72"/>
    </row>
    <row r="7" spans="1:87" s="70" customFormat="1" ht="10.5" customHeight="1" x14ac:dyDescent="0.45">
      <c r="A7" s="73"/>
      <c r="B7" s="90"/>
      <c r="C7" s="97"/>
      <c r="D7" s="97"/>
      <c r="E7" s="97"/>
      <c r="F7" s="97"/>
      <c r="G7" s="97"/>
      <c r="H7" s="97"/>
      <c r="I7" s="97"/>
      <c r="J7" s="106"/>
      <c r="K7" s="97"/>
      <c r="L7" s="97"/>
      <c r="M7" s="201"/>
      <c r="N7" s="217"/>
      <c r="O7" s="97"/>
      <c r="P7" s="97"/>
      <c r="Q7" s="116"/>
      <c r="R7" s="97"/>
      <c r="S7" s="90"/>
      <c r="T7" s="97"/>
      <c r="U7" s="76"/>
      <c r="V7" s="76"/>
      <c r="W7" s="76"/>
      <c r="X7" s="76"/>
      <c r="Y7" s="76"/>
      <c r="Z7" s="76"/>
      <c r="AA7" s="76"/>
      <c r="AB7" s="76"/>
      <c r="AC7" s="76"/>
      <c r="AD7" s="76"/>
      <c r="AE7" s="76"/>
      <c r="AF7" s="76"/>
      <c r="AG7" s="95"/>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row>
    <row r="8" spans="1:87" ht="12.75" customHeight="1" x14ac:dyDescent="0.3">
      <c r="B8" s="134" t="s">
        <v>252</v>
      </c>
      <c r="C8" s="122"/>
      <c r="D8" s="122"/>
      <c r="E8" s="122"/>
      <c r="F8" s="99"/>
      <c r="G8" s="122"/>
      <c r="H8" s="122"/>
      <c r="I8" s="122"/>
      <c r="J8" s="108"/>
      <c r="K8" s="122"/>
      <c r="L8" s="122"/>
      <c r="M8" s="199"/>
      <c r="N8" s="216"/>
      <c r="O8" s="122"/>
      <c r="P8" s="122"/>
      <c r="Q8" s="114"/>
      <c r="R8" s="122"/>
      <c r="S8" s="142" t="s">
        <v>252</v>
      </c>
      <c r="T8" s="122"/>
      <c r="U8" s="143"/>
      <c r="V8" s="143"/>
      <c r="W8" s="143"/>
      <c r="X8" s="143"/>
      <c r="Y8" s="143"/>
      <c r="Z8" s="143"/>
      <c r="AA8" s="143"/>
      <c r="AB8" s="143"/>
      <c r="AC8" s="143"/>
      <c r="AD8" s="143"/>
      <c r="AE8" s="143"/>
      <c r="AF8" s="143"/>
      <c r="AG8" s="72"/>
    </row>
    <row r="9" spans="1:87" ht="12.75" customHeight="1" x14ac:dyDescent="0.3">
      <c r="B9" s="71" t="s">
        <v>241</v>
      </c>
      <c r="C9" s="125"/>
      <c r="D9" s="124"/>
      <c r="E9" s="108"/>
      <c r="F9" s="99"/>
      <c r="G9" s="125"/>
      <c r="H9" s="124"/>
      <c r="I9" s="126"/>
      <c r="J9" s="126"/>
      <c r="K9" s="126"/>
      <c r="L9" s="126"/>
      <c r="M9" s="202"/>
      <c r="N9" s="218"/>
      <c r="O9" s="197"/>
      <c r="P9" s="197"/>
      <c r="Q9" s="114"/>
      <c r="R9" s="126"/>
      <c r="S9" s="72" t="s">
        <v>241</v>
      </c>
      <c r="T9" s="197"/>
      <c r="U9" s="146"/>
      <c r="V9" s="146"/>
      <c r="W9" s="146"/>
      <c r="X9" s="146"/>
      <c r="Y9" s="146"/>
      <c r="Z9" s="146"/>
      <c r="AA9" s="146"/>
      <c r="AB9" s="146"/>
      <c r="AC9" s="146"/>
      <c r="AD9" s="146"/>
      <c r="AE9" s="146"/>
      <c r="AF9" s="146"/>
      <c r="AG9" s="72"/>
    </row>
    <row r="10" spans="1:87" ht="12.75" customHeight="1" x14ac:dyDescent="0.3">
      <c r="B10" s="72" t="s">
        <v>169</v>
      </c>
      <c r="C10" s="123" t="e">
        <f>-'TB (2) -Oct'!D86-'TB (2) -Oct'!D87-'TB (2) -Oct'!D108-'TB (2) -Oct'!#REF!-'TB (2) -Oct'!D75</f>
        <v>#REF!</v>
      </c>
      <c r="D10" s="124" t="e">
        <f>C10-E10</f>
        <v>#REF!</v>
      </c>
      <c r="E10" s="108">
        <f>AA10</f>
        <v>-7424.249642857144</v>
      </c>
      <c r="F10" s="154"/>
      <c r="G10" s="123">
        <f>-TB!D86-TB!D75-TB!C108</f>
        <v>-347.81</v>
      </c>
      <c r="H10" s="124">
        <f>+G10-I10</f>
        <v>53150.941785714291</v>
      </c>
      <c r="I10" s="108">
        <f>U10+V10+W10+X10+Y10+Z10+AA10</f>
        <v>-53498.751785714288</v>
      </c>
      <c r="J10" s="108"/>
      <c r="K10" s="108">
        <v>-87437.83</v>
      </c>
      <c r="L10" s="108">
        <f>R10-K10</f>
        <v>-13182.169999999998</v>
      </c>
      <c r="M10" s="200">
        <v>-33817</v>
      </c>
      <c r="N10" s="216">
        <v>-56803</v>
      </c>
      <c r="O10" s="196">
        <f>M10+N10</f>
        <v>-90620</v>
      </c>
      <c r="P10" s="196">
        <f>O10-R10</f>
        <v>10000</v>
      </c>
      <c r="Q10" s="114"/>
      <c r="R10" s="108">
        <v>-100620</v>
      </c>
      <c r="S10" s="72" t="s">
        <v>169</v>
      </c>
      <c r="T10" s="196">
        <f>O10</f>
        <v>-90620</v>
      </c>
      <c r="U10" s="251">
        <v>-8384.84</v>
      </c>
      <c r="V10" s="251">
        <v>-8385.2999999999993</v>
      </c>
      <c r="W10" s="251">
        <v>-8385</v>
      </c>
      <c r="X10" s="251">
        <v>-6387.5599999999995</v>
      </c>
      <c r="Y10" s="251">
        <v>-7107.5525000000007</v>
      </c>
      <c r="Z10" s="251">
        <v>-7424.249642857144</v>
      </c>
      <c r="AA10" s="251">
        <v>-7424.249642857144</v>
      </c>
      <c r="AB10" s="251">
        <v>-7424.249642857144</v>
      </c>
      <c r="AC10" s="251">
        <v>-7424.249642857144</v>
      </c>
      <c r="AD10" s="251">
        <v>-7424.249642857144</v>
      </c>
      <c r="AE10" s="251">
        <v>-7424.249642857144</v>
      </c>
      <c r="AF10" s="251">
        <v>-7424.249642857144</v>
      </c>
      <c r="AG10" s="72"/>
    </row>
    <row r="11" spans="1:87" ht="12.75" customHeight="1" x14ac:dyDescent="0.3">
      <c r="B11" s="72"/>
      <c r="C11" s="123"/>
      <c r="D11" s="124"/>
      <c r="E11" s="108"/>
      <c r="F11" s="154"/>
      <c r="G11" s="123"/>
      <c r="H11" s="124"/>
      <c r="I11" s="108"/>
      <c r="J11" s="108"/>
      <c r="K11" s="108"/>
      <c r="L11" s="108"/>
      <c r="M11" s="200"/>
      <c r="N11" s="216"/>
      <c r="O11" s="196"/>
      <c r="P11" s="196"/>
      <c r="Q11" s="114"/>
      <c r="R11" s="108"/>
      <c r="S11" s="72"/>
      <c r="T11" s="196"/>
      <c r="U11" s="253"/>
      <c r="V11" s="253"/>
      <c r="W11" s="253"/>
      <c r="X11" s="253"/>
      <c r="Y11" s="253"/>
      <c r="Z11" s="253"/>
      <c r="AA11" s="253"/>
      <c r="AB11" s="253"/>
      <c r="AC11" s="253"/>
      <c r="AD11" s="253"/>
      <c r="AE11" s="253"/>
      <c r="AF11" s="253"/>
      <c r="AG11" s="72"/>
    </row>
    <row r="12" spans="1:87" ht="12.75" customHeight="1" x14ac:dyDescent="0.3">
      <c r="B12" s="71" t="s">
        <v>242</v>
      </c>
      <c r="C12" s="123"/>
      <c r="D12" s="124"/>
      <c r="E12" s="108"/>
      <c r="F12" s="154"/>
      <c r="G12" s="125"/>
      <c r="H12" s="124"/>
      <c r="I12" s="108"/>
      <c r="J12" s="126"/>
      <c r="K12" s="126"/>
      <c r="L12" s="126"/>
      <c r="M12" s="202"/>
      <c r="N12" s="218"/>
      <c r="O12" s="196"/>
      <c r="P12" s="196"/>
      <c r="Q12" s="114"/>
      <c r="R12" s="108"/>
      <c r="S12" s="71"/>
      <c r="T12" s="196"/>
      <c r="U12" s="253"/>
      <c r="V12" s="253"/>
      <c r="W12" s="253"/>
      <c r="X12" s="253"/>
      <c r="Y12" s="253"/>
      <c r="Z12" s="253"/>
      <c r="AA12" s="253"/>
      <c r="AB12" s="253"/>
      <c r="AC12" s="253"/>
      <c r="AD12" s="253"/>
      <c r="AE12" s="253"/>
      <c r="AF12" s="253"/>
      <c r="AG12" s="72"/>
    </row>
    <row r="13" spans="1:87" ht="12.75" customHeight="1" x14ac:dyDescent="0.3">
      <c r="B13" s="72" t="s">
        <v>49</v>
      </c>
      <c r="C13" s="123">
        <f>-'TB (2) -Oct'!D82-'TB (2) -Oct'!D88</f>
        <v>-414.05</v>
      </c>
      <c r="D13" s="124">
        <f>C13-E13</f>
        <v>-414.05</v>
      </c>
      <c r="E13" s="157">
        <f>AA13</f>
        <v>0</v>
      </c>
      <c r="F13" s="154"/>
      <c r="G13" s="125">
        <f>-TB!D82-TB!D88</f>
        <v>-414.05</v>
      </c>
      <c r="H13" s="124">
        <f>+G13-I13</f>
        <v>-414.05</v>
      </c>
      <c r="I13" s="108">
        <f>U13+V13+W13+X13+Y13+Z13+AA13</f>
        <v>0</v>
      </c>
      <c r="J13" s="108"/>
      <c r="K13" s="108">
        <v>-1655.53</v>
      </c>
      <c r="L13" s="108">
        <f>R13-K13</f>
        <v>155.52999999999997</v>
      </c>
      <c r="M13" s="202">
        <v>0</v>
      </c>
      <c r="N13" s="216">
        <v>-1500</v>
      </c>
      <c r="O13" s="196">
        <f t="shared" ref="O13:O20" si="1">M13+N13</f>
        <v>-1500</v>
      </c>
      <c r="P13" s="196">
        <f>O13-R13</f>
        <v>0</v>
      </c>
      <c r="Q13" s="114"/>
      <c r="R13" s="108">
        <v>-1500</v>
      </c>
      <c r="S13" s="72" t="s">
        <v>49</v>
      </c>
      <c r="T13" s="196">
        <f>O13</f>
        <v>-1500</v>
      </c>
      <c r="U13" s="251">
        <v>0</v>
      </c>
      <c r="V13" s="251">
        <v>0</v>
      </c>
      <c r="W13" s="251">
        <v>0</v>
      </c>
      <c r="X13" s="251">
        <v>0</v>
      </c>
      <c r="Y13" s="251"/>
      <c r="Z13" s="251"/>
      <c r="AA13" s="251"/>
      <c r="AB13" s="251"/>
      <c r="AC13" s="251"/>
      <c r="AD13" s="251"/>
      <c r="AE13" s="251"/>
      <c r="AF13" s="251">
        <v>-1500</v>
      </c>
      <c r="AG13" s="72"/>
    </row>
    <row r="14" spans="1:87" ht="12.75" customHeight="1" x14ac:dyDescent="0.3">
      <c r="B14" s="72" t="s">
        <v>198</v>
      </c>
      <c r="C14" s="123">
        <f>-'TB (2) -Oct'!C91</f>
        <v>0</v>
      </c>
      <c r="D14" s="124">
        <f>C14-E14</f>
        <v>7500</v>
      </c>
      <c r="E14" s="108">
        <f>AA14</f>
        <v>-7500</v>
      </c>
      <c r="F14" s="154"/>
      <c r="G14" s="123">
        <f>-TB!D91</f>
        <v>0</v>
      </c>
      <c r="H14" s="124">
        <f>+G14-I14</f>
        <v>52500</v>
      </c>
      <c r="I14" s="108">
        <f>U14+V14+W14+X14+Y14+Z14+AA14</f>
        <v>-52500</v>
      </c>
      <c r="J14" s="108"/>
      <c r="K14" s="108">
        <v>-86250</v>
      </c>
      <c r="L14" s="108">
        <f>R14-K14</f>
        <v>-3750</v>
      </c>
      <c r="M14" s="200">
        <v>-30000</v>
      </c>
      <c r="N14" s="216">
        <v>-60000</v>
      </c>
      <c r="O14" s="196">
        <f t="shared" si="1"/>
        <v>-90000</v>
      </c>
      <c r="P14" s="196">
        <f>O14-R14</f>
        <v>0</v>
      </c>
      <c r="Q14" s="114"/>
      <c r="R14" s="108">
        <v>-90000</v>
      </c>
      <c r="S14" s="72" t="s">
        <v>198</v>
      </c>
      <c r="T14" s="196">
        <f>O14</f>
        <v>-90000</v>
      </c>
      <c r="U14" s="251">
        <v>-7500</v>
      </c>
      <c r="V14" s="251">
        <v>-7500</v>
      </c>
      <c r="W14" s="251">
        <v>-7500</v>
      </c>
      <c r="X14" s="251">
        <v>-7500</v>
      </c>
      <c r="Y14" s="251">
        <v>-7500</v>
      </c>
      <c r="Z14" s="251">
        <v>-7500</v>
      </c>
      <c r="AA14" s="251">
        <v>-7500</v>
      </c>
      <c r="AB14" s="251">
        <v>-7500</v>
      </c>
      <c r="AC14" s="251">
        <v>-7500</v>
      </c>
      <c r="AD14" s="251">
        <v>-7500</v>
      </c>
      <c r="AE14" s="251">
        <v>-7500</v>
      </c>
      <c r="AF14" s="251">
        <v>-7500</v>
      </c>
      <c r="AG14" s="72"/>
    </row>
    <row r="15" spans="1:87" ht="12" customHeight="1" x14ac:dyDescent="0.3">
      <c r="B15" s="71"/>
      <c r="C15" s="123"/>
      <c r="D15" s="124"/>
      <c r="E15" s="108"/>
      <c r="F15" s="154"/>
      <c r="G15" s="125"/>
      <c r="H15" s="124"/>
      <c r="I15" s="108"/>
      <c r="J15" s="126"/>
      <c r="K15" s="126"/>
      <c r="L15" s="126"/>
      <c r="M15" s="202"/>
      <c r="N15" s="218"/>
      <c r="O15" s="196"/>
      <c r="P15" s="196"/>
      <c r="Q15" s="114"/>
      <c r="R15" s="108"/>
      <c r="S15" s="71"/>
      <c r="T15" s="196"/>
      <c r="U15" s="253"/>
      <c r="V15" s="253"/>
      <c r="W15" s="253"/>
      <c r="X15" s="253"/>
      <c r="Y15" s="253"/>
      <c r="Z15" s="253"/>
      <c r="AA15" s="253"/>
      <c r="AB15" s="253"/>
      <c r="AC15" s="253"/>
      <c r="AD15" s="253"/>
      <c r="AE15" s="253"/>
      <c r="AF15" s="253"/>
      <c r="AG15" s="72"/>
    </row>
    <row r="16" spans="1:87" ht="12.75" customHeight="1" x14ac:dyDescent="0.3">
      <c r="B16" s="71" t="s">
        <v>34</v>
      </c>
      <c r="C16" s="123"/>
      <c r="D16" s="124"/>
      <c r="E16" s="108"/>
      <c r="F16" s="154"/>
      <c r="G16" s="125"/>
      <c r="H16" s="124"/>
      <c r="I16" s="108"/>
      <c r="J16" s="126"/>
      <c r="K16" s="126"/>
      <c r="L16" s="126"/>
      <c r="M16" s="202"/>
      <c r="N16" s="218"/>
      <c r="O16" s="196"/>
      <c r="P16" s="196"/>
      <c r="Q16" s="114"/>
      <c r="R16" s="108"/>
      <c r="S16" s="71"/>
      <c r="T16" s="196"/>
      <c r="U16" s="253"/>
      <c r="V16" s="253"/>
      <c r="W16" s="253"/>
      <c r="X16" s="253"/>
      <c r="Y16" s="253"/>
      <c r="Z16" s="253"/>
      <c r="AA16" s="253"/>
      <c r="AB16" s="253"/>
      <c r="AC16" s="253"/>
      <c r="AD16" s="253"/>
      <c r="AE16" s="253"/>
      <c r="AF16" s="253"/>
      <c r="AG16" s="72"/>
    </row>
    <row r="17" spans="1:87" ht="12.75" customHeight="1" x14ac:dyDescent="0.3">
      <c r="B17" s="72" t="s">
        <v>80</v>
      </c>
      <c r="C17" s="123">
        <f>-'TB (2) -Oct'!D126</f>
        <v>0</v>
      </c>
      <c r="D17" s="124">
        <f>C17-E17</f>
        <v>7741.1149999999998</v>
      </c>
      <c r="E17" s="108">
        <f t="shared" ref="E17:E20" si="2">AA17</f>
        <v>-7741.1149999999998</v>
      </c>
      <c r="F17" s="154"/>
      <c r="G17" s="123">
        <f>-TB!D126</f>
        <v>0</v>
      </c>
      <c r="H17" s="124">
        <f>+G17-I17</f>
        <v>52682.424999999996</v>
      </c>
      <c r="I17" s="108">
        <f t="shared" ref="I17:I20" si="3">U17+V17+W17+X17+Y17+Z17+AA17</f>
        <v>-52682.424999999996</v>
      </c>
      <c r="J17" s="108"/>
      <c r="K17" s="108">
        <v>-73762.5</v>
      </c>
      <c r="L17" s="108">
        <f>R17-K17</f>
        <v>-21417.5</v>
      </c>
      <c r="M17" s="200">
        <v>-28238</v>
      </c>
      <c r="N17" s="216">
        <v>-63150</v>
      </c>
      <c r="O17" s="196">
        <f t="shared" si="1"/>
        <v>-91388</v>
      </c>
      <c r="P17" s="196">
        <f>O17-R17</f>
        <v>3792</v>
      </c>
      <c r="Q17" s="114"/>
      <c r="R17" s="108">
        <v>-95180</v>
      </c>
      <c r="S17" s="72" t="s">
        <v>80</v>
      </c>
      <c r="T17" s="196">
        <f>O17</f>
        <v>-91388</v>
      </c>
      <c r="U17" s="251">
        <v>-7931.75</v>
      </c>
      <c r="V17" s="251">
        <v>-4443.25</v>
      </c>
      <c r="W17" s="251">
        <v>-7931.67</v>
      </c>
      <c r="X17" s="251">
        <v>-9152.41</v>
      </c>
      <c r="Y17" s="251">
        <v>-7741.1149999999998</v>
      </c>
      <c r="Z17" s="251">
        <v>-7741.1149999999998</v>
      </c>
      <c r="AA17" s="251">
        <v>-7741.1149999999998</v>
      </c>
      <c r="AB17" s="251">
        <v>-7741.1149999999998</v>
      </c>
      <c r="AC17" s="251">
        <v>-7741.1149999999998</v>
      </c>
      <c r="AD17" s="251">
        <v>-7741.1149999999998</v>
      </c>
      <c r="AE17" s="251">
        <v>-7741.1149999999998</v>
      </c>
      <c r="AF17" s="251">
        <v>-7741.1149999999998</v>
      </c>
      <c r="AG17" s="72"/>
    </row>
    <row r="18" spans="1:87" ht="12.75" customHeight="1" x14ac:dyDescent="0.3">
      <c r="B18" s="72" t="s">
        <v>81</v>
      </c>
      <c r="C18" s="123" t="e">
        <f>-'TB (2) -Oct'!#REF!</f>
        <v>#REF!</v>
      </c>
      <c r="D18" s="124" t="e">
        <f>C18-E18</f>
        <v>#REF!</v>
      </c>
      <c r="E18" s="108">
        <f t="shared" si="2"/>
        <v>-993.30250000000001</v>
      </c>
      <c r="F18" s="154"/>
      <c r="G18" s="123" t="e">
        <f>-TB!#REF!</f>
        <v>#REF!</v>
      </c>
      <c r="H18" s="124" t="e">
        <f>+G18-I18</f>
        <v>#REF!</v>
      </c>
      <c r="I18" s="108">
        <f t="shared" si="3"/>
        <v>-5033.4874999999993</v>
      </c>
      <c r="J18" s="108"/>
      <c r="K18" s="108">
        <v>-2231.08</v>
      </c>
      <c r="L18" s="108">
        <f>R18-K18</f>
        <v>-3768.92</v>
      </c>
      <c r="M18" s="200">
        <v>-402</v>
      </c>
      <c r="N18" s="216">
        <v>-9598</v>
      </c>
      <c r="O18" s="196">
        <f t="shared" si="1"/>
        <v>-10000</v>
      </c>
      <c r="P18" s="196">
        <f>O18-R18</f>
        <v>-4000</v>
      </c>
      <c r="Q18" s="114"/>
      <c r="R18" s="108">
        <v>-6000</v>
      </c>
      <c r="S18" s="72" t="s">
        <v>81</v>
      </c>
      <c r="T18" s="196">
        <f>O18</f>
        <v>-10000</v>
      </c>
      <c r="U18" s="251">
        <v>-229.65</v>
      </c>
      <c r="V18" s="251">
        <v>0</v>
      </c>
      <c r="W18" s="251">
        <v>-172.34</v>
      </c>
      <c r="X18" s="251">
        <v>-1651.59</v>
      </c>
      <c r="Y18" s="251">
        <v>-993.30250000000001</v>
      </c>
      <c r="Z18" s="251">
        <v>-993.30250000000001</v>
      </c>
      <c r="AA18" s="251">
        <v>-993.30250000000001</v>
      </c>
      <c r="AB18" s="251">
        <v>-993.30250000000001</v>
      </c>
      <c r="AC18" s="251">
        <v>-993.30250000000001</v>
      </c>
      <c r="AD18" s="251">
        <v>-993.30250000000001</v>
      </c>
      <c r="AE18" s="251">
        <v>-993.30250000000001</v>
      </c>
      <c r="AF18" s="251">
        <v>-993.30250000000001</v>
      </c>
      <c r="AG18" s="72"/>
    </row>
    <row r="19" spans="1:87" ht="12.75" customHeight="1" x14ac:dyDescent="0.3">
      <c r="B19" s="72" t="s">
        <v>41</v>
      </c>
      <c r="C19" s="123">
        <f>-'TB (2) -Oct'!D123</f>
        <v>-54.99</v>
      </c>
      <c r="D19" s="124">
        <f>C19-E19</f>
        <v>1611.6085714285714</v>
      </c>
      <c r="E19" s="108">
        <f t="shared" si="2"/>
        <v>-1666.5985714285714</v>
      </c>
      <c r="F19" s="154"/>
      <c r="G19" s="123">
        <f>-TB!D123</f>
        <v>-54.99</v>
      </c>
      <c r="H19" s="124">
        <f>+G19-I19</f>
        <v>6612.017142857143</v>
      </c>
      <c r="I19" s="108">
        <f t="shared" si="3"/>
        <v>-6667.0071428571428</v>
      </c>
      <c r="J19" s="108"/>
      <c r="K19" s="108">
        <v>-16181.42</v>
      </c>
      <c r="L19" s="108">
        <f>R19-K19</f>
        <v>-6318.58</v>
      </c>
      <c r="M19" s="200">
        <v>-3334</v>
      </c>
      <c r="N19" s="216">
        <v>-11666</v>
      </c>
      <c r="O19" s="196">
        <f t="shared" si="1"/>
        <v>-15000</v>
      </c>
      <c r="P19" s="196">
        <f>O19-R19</f>
        <v>7500</v>
      </c>
      <c r="Q19" s="114"/>
      <c r="R19" s="108">
        <v>-22500</v>
      </c>
      <c r="S19" s="72" t="s">
        <v>41</v>
      </c>
      <c r="T19" s="196">
        <f>O19</f>
        <v>-15000</v>
      </c>
      <c r="U19" s="251">
        <v>-833.45249999999999</v>
      </c>
      <c r="V19" s="251">
        <v>-833.45249999999999</v>
      </c>
      <c r="W19" s="251">
        <v>-833.45249999999999</v>
      </c>
      <c r="X19" s="251">
        <v>-833.45249999999999</v>
      </c>
      <c r="Y19" s="251">
        <v>0</v>
      </c>
      <c r="Z19" s="251">
        <v>-1666.5985714285714</v>
      </c>
      <c r="AA19" s="251">
        <v>-1666.5985714285714</v>
      </c>
      <c r="AB19" s="251">
        <v>-1666.5985714285714</v>
      </c>
      <c r="AC19" s="251">
        <v>-1666.5985714285714</v>
      </c>
      <c r="AD19" s="251">
        <v>-1666.5985714285714</v>
      </c>
      <c r="AE19" s="251">
        <v>-1666.5985714285714</v>
      </c>
      <c r="AF19" s="251">
        <v>-1666.5985714285714</v>
      </c>
      <c r="AG19" s="72"/>
    </row>
    <row r="20" spans="1:87" ht="12.75" customHeight="1" x14ac:dyDescent="0.3">
      <c r="B20" s="72" t="s">
        <v>248</v>
      </c>
      <c r="C20" s="123">
        <v>0</v>
      </c>
      <c r="D20" s="124">
        <f>C20-E20</f>
        <v>0</v>
      </c>
      <c r="E20" s="157">
        <f t="shared" si="2"/>
        <v>0</v>
      </c>
      <c r="F20" s="154"/>
      <c r="G20" s="123">
        <f>I20</f>
        <v>0</v>
      </c>
      <c r="H20" s="124">
        <f>+G20-I20</f>
        <v>0</v>
      </c>
      <c r="I20" s="108">
        <f t="shared" si="3"/>
        <v>0</v>
      </c>
      <c r="J20" s="108"/>
      <c r="K20" s="108">
        <v>-4420.32</v>
      </c>
      <c r="L20" s="108">
        <f>R20-K20</f>
        <v>4420.32</v>
      </c>
      <c r="M20" s="200">
        <v>0</v>
      </c>
      <c r="N20" s="216">
        <v>0</v>
      </c>
      <c r="O20" s="196">
        <f t="shared" si="1"/>
        <v>0</v>
      </c>
      <c r="P20" s="196">
        <f>O20-R20</f>
        <v>0</v>
      </c>
      <c r="Q20" s="114"/>
      <c r="R20" s="108">
        <v>0</v>
      </c>
      <c r="S20" s="72" t="s">
        <v>248</v>
      </c>
      <c r="T20" s="196">
        <f>O20</f>
        <v>0</v>
      </c>
      <c r="U20" s="251">
        <v>0</v>
      </c>
      <c r="V20" s="251">
        <v>0</v>
      </c>
      <c r="W20" s="251">
        <v>0</v>
      </c>
      <c r="X20" s="251">
        <v>0</v>
      </c>
      <c r="Y20" s="251">
        <v>0</v>
      </c>
      <c r="Z20" s="251">
        <v>0</v>
      </c>
      <c r="AA20" s="251">
        <v>0</v>
      </c>
      <c r="AB20" s="251">
        <v>0</v>
      </c>
      <c r="AC20" s="251">
        <v>0</v>
      </c>
      <c r="AD20" s="251">
        <v>0</v>
      </c>
      <c r="AE20" s="251">
        <v>0</v>
      </c>
      <c r="AF20" s="251">
        <v>0</v>
      </c>
      <c r="AG20" s="72"/>
    </row>
    <row r="21" spans="1:87" ht="12.75" customHeight="1" x14ac:dyDescent="0.3">
      <c r="B21" s="134" t="s">
        <v>254</v>
      </c>
      <c r="C21" s="122" t="e">
        <f>SUM(C9:C20)</f>
        <v>#REF!</v>
      </c>
      <c r="D21" s="122" t="e">
        <f>C21-E21</f>
        <v>#REF!</v>
      </c>
      <c r="E21" s="122">
        <f>SUM(E9:E20)</f>
        <v>-25325.265714285717</v>
      </c>
      <c r="F21" s="99"/>
      <c r="G21" s="122" t="e">
        <f>SUM(G9:G20)</f>
        <v>#REF!</v>
      </c>
      <c r="H21" s="122" t="e">
        <f>+G21-I21</f>
        <v>#REF!</v>
      </c>
      <c r="I21" s="122">
        <f>SUM(I9:I20)</f>
        <v>-170381.67142857143</v>
      </c>
      <c r="J21" s="108"/>
      <c r="K21" s="122">
        <f>SUM(K9:K20)</f>
        <v>-271938.68</v>
      </c>
      <c r="L21" s="122">
        <f>SUM(L9:L20)</f>
        <v>-43861.32</v>
      </c>
      <c r="M21" s="199">
        <f>SUM(M10:M20)</f>
        <v>-95791</v>
      </c>
      <c r="N21" s="216">
        <f>SUM(N10:N20)</f>
        <v>-202717</v>
      </c>
      <c r="O21" s="122">
        <f>SUM(O10:O20)</f>
        <v>-298508</v>
      </c>
      <c r="P21" s="122">
        <f>O21-R21</f>
        <v>17292</v>
      </c>
      <c r="Q21" s="114"/>
      <c r="R21" s="122">
        <f>SUM(R10:R20)</f>
        <v>-315800</v>
      </c>
      <c r="S21" s="142" t="s">
        <v>254</v>
      </c>
      <c r="T21" s="122">
        <f>SUM(T10:T20)</f>
        <v>-298508</v>
      </c>
      <c r="U21" s="147">
        <f t="shared" ref="U21:AF21" si="4">SUM(U10:U20)</f>
        <v>-24879.692500000001</v>
      </c>
      <c r="V21" s="147">
        <f t="shared" si="4"/>
        <v>-21162.002499999999</v>
      </c>
      <c r="W21" s="147">
        <f t="shared" si="4"/>
        <v>-24822.462499999998</v>
      </c>
      <c r="X21" s="147">
        <f t="shared" si="4"/>
        <v>-25525.012500000001</v>
      </c>
      <c r="Y21" s="147">
        <f t="shared" si="4"/>
        <v>-23341.970000000005</v>
      </c>
      <c r="Z21" s="147">
        <f t="shared" si="4"/>
        <v>-25325.265714285717</v>
      </c>
      <c r="AA21" s="147">
        <f t="shared" si="4"/>
        <v>-25325.265714285717</v>
      </c>
      <c r="AB21" s="147">
        <f t="shared" si="4"/>
        <v>-25325.265714285717</v>
      </c>
      <c r="AC21" s="147">
        <f t="shared" si="4"/>
        <v>-25325.265714285717</v>
      </c>
      <c r="AD21" s="147">
        <f t="shared" si="4"/>
        <v>-25325.265714285717</v>
      </c>
      <c r="AE21" s="147">
        <f t="shared" si="4"/>
        <v>-25325.265714285717</v>
      </c>
      <c r="AF21" s="147">
        <f t="shared" si="4"/>
        <v>-26825.265714285717</v>
      </c>
      <c r="AG21" s="72"/>
    </row>
    <row r="22" spans="1:87" s="70" customFormat="1" ht="10.5" customHeight="1" x14ac:dyDescent="0.45">
      <c r="A22" s="73"/>
      <c r="B22" s="90"/>
      <c r="C22" s="97"/>
      <c r="D22" s="97"/>
      <c r="E22" s="97"/>
      <c r="F22" s="97"/>
      <c r="G22" s="97"/>
      <c r="H22" s="97"/>
      <c r="I22" s="97"/>
      <c r="J22" s="106"/>
      <c r="K22" s="97"/>
      <c r="L22" s="97"/>
      <c r="M22" s="201"/>
      <c r="N22" s="217"/>
      <c r="O22" s="97"/>
      <c r="P22" s="97"/>
      <c r="Q22" s="116"/>
      <c r="R22" s="97"/>
      <c r="S22" s="90"/>
      <c r="T22" s="97"/>
      <c r="U22" s="76"/>
      <c r="V22" s="76"/>
      <c r="W22" s="76"/>
      <c r="X22" s="76"/>
      <c r="Y22" s="76"/>
      <c r="Z22" s="76"/>
      <c r="AA22" s="76"/>
      <c r="AB22" s="76"/>
      <c r="AC22" s="76"/>
      <c r="AD22" s="76"/>
      <c r="AE22" s="76"/>
      <c r="AF22" s="76"/>
      <c r="AG22" s="95"/>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96"/>
      <c r="BX22" s="96"/>
      <c r="BY22" s="96"/>
      <c r="BZ22" s="96"/>
      <c r="CA22" s="96"/>
      <c r="CB22" s="96"/>
      <c r="CC22" s="96"/>
      <c r="CD22" s="96"/>
      <c r="CE22" s="96"/>
      <c r="CF22" s="96"/>
      <c r="CG22" s="96"/>
      <c r="CH22" s="96"/>
      <c r="CI22" s="96"/>
    </row>
    <row r="23" spans="1:87" ht="12.75" customHeight="1" x14ac:dyDescent="0.3">
      <c r="B23" s="135" t="s">
        <v>255</v>
      </c>
      <c r="C23" s="127" t="e">
        <f>C6+C21</f>
        <v>#REF!</v>
      </c>
      <c r="D23" s="127" t="e">
        <f>C23-E23</f>
        <v>#REF!</v>
      </c>
      <c r="E23" s="127">
        <f>E6+E21</f>
        <v>49674.734285714279</v>
      </c>
      <c r="F23" s="97"/>
      <c r="G23" s="127" t="e">
        <f>G6+G21</f>
        <v>#REF!</v>
      </c>
      <c r="H23" s="127" t="e">
        <f>+G23-I23</f>
        <v>#REF!</v>
      </c>
      <c r="I23" s="127">
        <f>I6+I21</f>
        <v>123618.32857142857</v>
      </c>
      <c r="J23" s="106"/>
      <c r="K23" s="127">
        <f t="shared" ref="K23:P23" si="5">K6+K21</f>
        <v>140507.59000000003</v>
      </c>
      <c r="L23" s="127">
        <f t="shared" si="5"/>
        <v>-12307.590000000018</v>
      </c>
      <c r="M23" s="203">
        <f t="shared" si="5"/>
        <v>57204</v>
      </c>
      <c r="N23" s="217">
        <f t="shared" si="5"/>
        <v>88288</v>
      </c>
      <c r="O23" s="127">
        <f t="shared" si="5"/>
        <v>145492</v>
      </c>
      <c r="P23" s="127">
        <f t="shared" si="5"/>
        <v>17292</v>
      </c>
      <c r="Q23" s="114"/>
      <c r="R23" s="127">
        <f>R6+R21</f>
        <v>128200</v>
      </c>
      <c r="S23" s="148" t="s">
        <v>255</v>
      </c>
      <c r="T23" s="127">
        <f>T6+T21</f>
        <v>145492</v>
      </c>
      <c r="U23" s="148">
        <f t="shared" ref="U23:AF23" si="6">+U6+U21</f>
        <v>55660.307499999995</v>
      </c>
      <c r="V23" s="148">
        <f t="shared" si="6"/>
        <v>7027.9975000000013</v>
      </c>
      <c r="W23" s="148">
        <f t="shared" si="6"/>
        <v>7692.5375000000022</v>
      </c>
      <c r="X23" s="256">
        <f t="shared" si="6"/>
        <v>-13775.012500000001</v>
      </c>
      <c r="Y23" s="148">
        <f t="shared" si="6"/>
        <v>7663.0299999999952</v>
      </c>
      <c r="Z23" s="148">
        <f t="shared" si="6"/>
        <v>9674.734285714283</v>
      </c>
      <c r="AA23" s="148">
        <f t="shared" si="6"/>
        <v>49674.734285714279</v>
      </c>
      <c r="AB23" s="148">
        <f t="shared" si="6"/>
        <v>24674.734285714283</v>
      </c>
      <c r="AC23" s="256">
        <f t="shared" si="6"/>
        <v>-10325.265714285717</v>
      </c>
      <c r="AD23" s="256">
        <f t="shared" si="6"/>
        <v>-5325.265714285717</v>
      </c>
      <c r="AE23" s="256">
        <f t="shared" si="6"/>
        <v>-5325.265714285717</v>
      </c>
      <c r="AF23" s="148">
        <f t="shared" si="6"/>
        <v>18174.734285714283</v>
      </c>
      <c r="AG23" s="72"/>
    </row>
    <row r="24" spans="1:87" s="70" customFormat="1" ht="10.5" customHeight="1" x14ac:dyDescent="0.45">
      <c r="A24" s="73"/>
      <c r="B24" s="90"/>
      <c r="C24" s="97"/>
      <c r="D24" s="97"/>
      <c r="E24" s="97"/>
      <c r="F24" s="97"/>
      <c r="G24" s="97"/>
      <c r="H24" s="97"/>
      <c r="I24" s="97"/>
      <c r="J24" s="106"/>
      <c r="K24" s="97"/>
      <c r="L24" s="97"/>
      <c r="M24" s="201"/>
      <c r="N24" s="217"/>
      <c r="O24" s="97"/>
      <c r="P24" s="97"/>
      <c r="Q24" s="116"/>
      <c r="R24" s="97"/>
      <c r="S24" s="90"/>
      <c r="T24" s="97"/>
      <c r="U24" s="76"/>
      <c r="V24" s="76"/>
      <c r="W24" s="76"/>
      <c r="X24" s="76"/>
      <c r="Y24" s="76"/>
      <c r="Z24" s="76"/>
      <c r="AA24" s="76"/>
      <c r="AB24" s="76"/>
      <c r="AC24" s="76"/>
      <c r="AD24" s="76"/>
      <c r="AE24" s="76"/>
      <c r="AF24" s="76"/>
      <c r="AG24" s="95"/>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row>
    <row r="25" spans="1:87" ht="12.75" customHeight="1" x14ac:dyDescent="0.3">
      <c r="B25" s="134" t="s">
        <v>281</v>
      </c>
      <c r="C25" s="122"/>
      <c r="D25" s="122"/>
      <c r="E25" s="122"/>
      <c r="F25" s="99"/>
      <c r="G25" s="122"/>
      <c r="H25" s="122"/>
      <c r="I25" s="122"/>
      <c r="J25" s="108"/>
      <c r="K25" s="122"/>
      <c r="L25" s="122"/>
      <c r="M25" s="199"/>
      <c r="N25" s="216"/>
      <c r="O25" s="122"/>
      <c r="P25" s="122"/>
      <c r="Q25" s="114"/>
      <c r="R25" s="122"/>
      <c r="S25" s="134" t="s">
        <v>251</v>
      </c>
      <c r="T25" s="122"/>
      <c r="U25" s="143"/>
      <c r="V25" s="143"/>
      <c r="W25" s="143"/>
      <c r="X25" s="143"/>
      <c r="Y25" s="143"/>
      <c r="Z25" s="143"/>
      <c r="AA25" s="143"/>
      <c r="AB25" s="143"/>
      <c r="AC25" s="143"/>
      <c r="AD25" s="143"/>
      <c r="AE25" s="143"/>
      <c r="AF25" s="143"/>
      <c r="AG25" s="72"/>
    </row>
    <row r="26" spans="1:87" ht="12.75" customHeight="1" x14ac:dyDescent="0.3">
      <c r="B26" s="72" t="s">
        <v>284</v>
      </c>
      <c r="C26" s="123">
        <f>-'TB (2) -Oct'!C67</f>
        <v>-5400</v>
      </c>
      <c r="D26" s="124">
        <f>C26-E26</f>
        <v>-5400</v>
      </c>
      <c r="E26" s="157">
        <f t="shared" ref="E26:E27" si="7">AA26</f>
        <v>0</v>
      </c>
      <c r="F26" s="154"/>
      <c r="G26" s="123">
        <f>-TB!C67</f>
        <v>-5400</v>
      </c>
      <c r="H26" s="124">
        <f>+G26-I26</f>
        <v>-5156.22</v>
      </c>
      <c r="I26" s="108">
        <f t="shared" ref="I26:I27" si="8">U26+V26+W26+X26+Y26+Z26+AA26</f>
        <v>-243.78</v>
      </c>
      <c r="J26" s="108"/>
      <c r="K26" s="108">
        <v>55074.74</v>
      </c>
      <c r="L26" s="108">
        <f>R26-K26</f>
        <v>-55074.74</v>
      </c>
      <c r="M26" s="200">
        <v>-244</v>
      </c>
      <c r="N26" s="216">
        <v>10000</v>
      </c>
      <c r="O26" s="196">
        <f>M26+N26</f>
        <v>9756</v>
      </c>
      <c r="P26" s="196">
        <f>O26-R26</f>
        <v>9756</v>
      </c>
      <c r="Q26" s="114"/>
      <c r="R26" s="108"/>
      <c r="S26" s="72" t="s">
        <v>284</v>
      </c>
      <c r="T26" s="196">
        <f>O26</f>
        <v>9756</v>
      </c>
      <c r="U26" s="144"/>
      <c r="V26" s="144"/>
      <c r="W26" s="144">
        <v>-243.78</v>
      </c>
      <c r="X26" s="144"/>
      <c r="Y26" s="144"/>
      <c r="Z26" s="146"/>
      <c r="AA26" s="144"/>
      <c r="AB26" s="92"/>
      <c r="AC26" s="92"/>
      <c r="AD26" s="146"/>
      <c r="AE26" s="146"/>
      <c r="AF26" s="146">
        <v>9999.7800000000007</v>
      </c>
      <c r="AG26" s="72"/>
    </row>
    <row r="27" spans="1:87" ht="12.75" customHeight="1" x14ac:dyDescent="0.3">
      <c r="B27" s="72" t="s">
        <v>285</v>
      </c>
      <c r="C27" s="123">
        <f>-'TB (2) -Oct'!C121</f>
        <v>-375</v>
      </c>
      <c r="D27" s="124">
        <f>C27-E27</f>
        <v>261.28999999999996</v>
      </c>
      <c r="E27" s="108">
        <f t="shared" si="7"/>
        <v>-636.29</v>
      </c>
      <c r="F27" s="154"/>
      <c r="G27" s="123">
        <f>-TB!C121</f>
        <v>-375</v>
      </c>
      <c r="H27" s="124">
        <f>+G27-I27</f>
        <v>3765.55</v>
      </c>
      <c r="I27" s="108">
        <f t="shared" si="8"/>
        <v>-4140.55</v>
      </c>
      <c r="J27" s="108"/>
      <c r="K27" s="108">
        <v>-50915.06</v>
      </c>
      <c r="L27" s="108">
        <f>R27-K27</f>
        <v>50915.06</v>
      </c>
      <c r="M27" s="200">
        <v>-1722</v>
      </c>
      <c r="N27" s="216">
        <v>-5600</v>
      </c>
      <c r="O27" s="196">
        <f>M27+N27</f>
        <v>-7322</v>
      </c>
      <c r="P27" s="196">
        <f>O27-R27</f>
        <v>-7322</v>
      </c>
      <c r="Q27" s="114"/>
      <c r="R27" s="108"/>
      <c r="S27" s="72" t="s">
        <v>285</v>
      </c>
      <c r="T27" s="196">
        <f>O27</f>
        <v>-7322</v>
      </c>
      <c r="U27" s="144"/>
      <c r="V27" s="144"/>
      <c r="W27" s="144">
        <v>-1722.06</v>
      </c>
      <c r="X27" s="144"/>
      <c r="Y27" s="144">
        <v>-1145.9100000000001</v>
      </c>
      <c r="Z27" s="146">
        <f>(T27-(W27+Y27))/7</f>
        <v>-636.29</v>
      </c>
      <c r="AA27" s="146">
        <f>Z27</f>
        <v>-636.29</v>
      </c>
      <c r="AB27" s="146">
        <f t="shared" ref="AB27:AF27" si="9">AA27</f>
        <v>-636.29</v>
      </c>
      <c r="AC27" s="146">
        <f t="shared" si="9"/>
        <v>-636.29</v>
      </c>
      <c r="AD27" s="146">
        <f t="shared" si="9"/>
        <v>-636.29</v>
      </c>
      <c r="AE27" s="146">
        <f t="shared" si="9"/>
        <v>-636.29</v>
      </c>
      <c r="AF27" s="146">
        <f t="shared" si="9"/>
        <v>-636.29</v>
      </c>
      <c r="AG27" s="72"/>
    </row>
    <row r="28" spans="1:87" ht="12.75" customHeight="1" x14ac:dyDescent="0.3">
      <c r="B28" s="135" t="s">
        <v>286</v>
      </c>
      <c r="C28" s="127">
        <f>SUM(C26:C27)</f>
        <v>-5775</v>
      </c>
      <c r="D28" s="127">
        <f>C28-E28</f>
        <v>-5138.71</v>
      </c>
      <c r="E28" s="127">
        <f>SUM(E26:E27)</f>
        <v>-636.29</v>
      </c>
      <c r="F28" s="97"/>
      <c r="G28" s="127">
        <f>SUM(G26:G27)</f>
        <v>-5775</v>
      </c>
      <c r="H28" s="127">
        <f>+G28-I28</f>
        <v>-1390.67</v>
      </c>
      <c r="I28" s="127">
        <f>SUM(I26:I27)</f>
        <v>-4384.33</v>
      </c>
      <c r="J28" s="106"/>
      <c r="K28" s="127">
        <f t="shared" ref="K28:P28" si="10">SUM(K26:K27)</f>
        <v>4159.68</v>
      </c>
      <c r="L28" s="127">
        <f t="shared" si="10"/>
        <v>-4159.68</v>
      </c>
      <c r="M28" s="203">
        <f t="shared" si="10"/>
        <v>-1966</v>
      </c>
      <c r="N28" s="217">
        <f t="shared" si="10"/>
        <v>4400</v>
      </c>
      <c r="O28" s="127">
        <f t="shared" si="10"/>
        <v>2434</v>
      </c>
      <c r="P28" s="127">
        <f t="shared" si="10"/>
        <v>2434</v>
      </c>
      <c r="Q28" s="114"/>
      <c r="R28" s="148">
        <f>SUM(R26:R27)</f>
        <v>0</v>
      </c>
      <c r="S28" s="148" t="s">
        <v>253</v>
      </c>
      <c r="T28" s="127">
        <f>SUM(T26:T27)</f>
        <v>2434</v>
      </c>
      <c r="U28" s="148">
        <f>SUM(U26:U27)</f>
        <v>0</v>
      </c>
      <c r="V28" s="148">
        <f t="shared" ref="V28:AF28" si="11">SUM(V26:V27)</f>
        <v>0</v>
      </c>
      <c r="W28" s="256">
        <f t="shared" si="11"/>
        <v>-1965.84</v>
      </c>
      <c r="X28" s="148">
        <f t="shared" si="11"/>
        <v>0</v>
      </c>
      <c r="Y28" s="256">
        <f t="shared" si="11"/>
        <v>-1145.9100000000001</v>
      </c>
      <c r="Z28" s="148">
        <f t="shared" si="11"/>
        <v>-636.29</v>
      </c>
      <c r="AA28" s="148">
        <f t="shared" si="11"/>
        <v>-636.29</v>
      </c>
      <c r="AB28" s="148">
        <f t="shared" si="11"/>
        <v>-636.29</v>
      </c>
      <c r="AC28" s="148">
        <f>SUM(AC26:AC27)</f>
        <v>-636.29</v>
      </c>
      <c r="AD28" s="148">
        <f>SUM(AD26:AD27)</f>
        <v>-636.29</v>
      </c>
      <c r="AE28" s="148">
        <f t="shared" si="11"/>
        <v>-636.29</v>
      </c>
      <c r="AF28" s="148">
        <f t="shared" si="11"/>
        <v>9363.4900000000016</v>
      </c>
      <c r="AG28" s="72"/>
    </row>
    <row r="29" spans="1:87" s="70" customFormat="1" ht="10.5" customHeight="1" x14ac:dyDescent="0.45">
      <c r="A29" s="73"/>
      <c r="B29" s="90"/>
      <c r="C29" s="97"/>
      <c r="D29" s="97"/>
      <c r="E29" s="97"/>
      <c r="F29" s="97"/>
      <c r="G29" s="97"/>
      <c r="H29" s="97"/>
      <c r="I29" s="97"/>
      <c r="J29" s="106"/>
      <c r="K29" s="97"/>
      <c r="L29" s="97"/>
      <c r="M29" s="201"/>
      <c r="N29" s="217"/>
      <c r="O29" s="97"/>
      <c r="P29" s="97"/>
      <c r="Q29" s="116"/>
      <c r="R29" s="97"/>
      <c r="S29" s="90"/>
      <c r="T29" s="97"/>
      <c r="U29" s="76"/>
      <c r="V29" s="76"/>
      <c r="W29" s="76"/>
      <c r="X29" s="76"/>
      <c r="Y29" s="76"/>
      <c r="Z29" s="76"/>
      <c r="AA29" s="76"/>
      <c r="AB29" s="76"/>
      <c r="AC29" s="76"/>
      <c r="AD29" s="76"/>
      <c r="AE29" s="76"/>
      <c r="AF29" s="76"/>
      <c r="AG29" s="95"/>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6"/>
      <c r="BM29" s="96"/>
      <c r="BN29" s="96"/>
      <c r="BO29" s="96"/>
      <c r="BP29" s="96"/>
      <c r="BQ29" s="96"/>
      <c r="BR29" s="96"/>
      <c r="BS29" s="96"/>
      <c r="BT29" s="96"/>
      <c r="BU29" s="96"/>
      <c r="BV29" s="96"/>
      <c r="BW29" s="96"/>
      <c r="BX29" s="96"/>
      <c r="BY29" s="96"/>
      <c r="BZ29" s="96"/>
      <c r="CA29" s="96"/>
      <c r="CB29" s="96"/>
      <c r="CC29" s="96"/>
      <c r="CD29" s="96"/>
      <c r="CE29" s="96"/>
      <c r="CF29" s="96"/>
      <c r="CG29" s="96"/>
      <c r="CH29" s="96"/>
      <c r="CI29" s="96"/>
    </row>
    <row r="30" spans="1:87" s="70" customFormat="1" ht="21.75" customHeight="1" x14ac:dyDescent="0.45">
      <c r="A30" s="73"/>
      <c r="B30" s="136" t="s">
        <v>258</v>
      </c>
      <c r="C30" s="128"/>
      <c r="D30" s="128"/>
      <c r="E30" s="128"/>
      <c r="F30" s="99"/>
      <c r="G30" s="128"/>
      <c r="H30" s="128"/>
      <c r="I30" s="128"/>
      <c r="J30" s="108"/>
      <c r="K30" s="128"/>
      <c r="L30" s="128"/>
      <c r="M30" s="204"/>
      <c r="N30" s="216"/>
      <c r="O30" s="128"/>
      <c r="P30" s="128"/>
      <c r="Q30" s="116"/>
      <c r="R30" s="128"/>
      <c r="S30" s="134" t="s">
        <v>258</v>
      </c>
      <c r="T30" s="128"/>
      <c r="U30" s="149"/>
      <c r="V30" s="149"/>
      <c r="W30" s="149"/>
      <c r="X30" s="149"/>
      <c r="Y30" s="149"/>
      <c r="Z30" s="149"/>
      <c r="AA30" s="149"/>
      <c r="AB30" s="136"/>
      <c r="AC30" s="149"/>
      <c r="AD30" s="149"/>
      <c r="AE30" s="149"/>
      <c r="AF30" s="149"/>
      <c r="AG30" s="73"/>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6"/>
      <c r="BS30" s="96"/>
      <c r="BT30" s="96"/>
      <c r="BU30" s="96"/>
      <c r="BV30" s="96"/>
      <c r="BW30" s="96"/>
      <c r="BX30" s="96"/>
      <c r="BY30" s="96"/>
      <c r="BZ30" s="96"/>
      <c r="CA30" s="96"/>
      <c r="CB30" s="96"/>
      <c r="CC30" s="96"/>
      <c r="CD30" s="96"/>
      <c r="CE30" s="96"/>
      <c r="CF30" s="96"/>
      <c r="CG30" s="96"/>
      <c r="CH30" s="96"/>
      <c r="CI30" s="96"/>
    </row>
    <row r="31" spans="1:87" ht="12.75" customHeight="1" x14ac:dyDescent="0.3">
      <c r="B31" s="134" t="s">
        <v>232</v>
      </c>
      <c r="C31" s="122"/>
      <c r="D31" s="122"/>
      <c r="E31" s="122"/>
      <c r="F31" s="99"/>
      <c r="G31" s="122"/>
      <c r="H31" s="122"/>
      <c r="I31" s="122"/>
      <c r="J31" s="108"/>
      <c r="K31" s="122"/>
      <c r="L31" s="122"/>
      <c r="M31" s="199"/>
      <c r="N31" s="216"/>
      <c r="O31" s="122"/>
      <c r="P31" s="122"/>
      <c r="Q31" s="114"/>
      <c r="R31" s="122"/>
      <c r="S31" s="72" t="s">
        <v>232</v>
      </c>
      <c r="T31" s="122"/>
      <c r="U31" s="142"/>
      <c r="V31" s="142"/>
      <c r="W31" s="142"/>
      <c r="X31" s="142"/>
      <c r="Y31" s="142"/>
      <c r="Z31" s="142"/>
      <c r="AA31" s="142"/>
      <c r="AB31" s="142"/>
      <c r="AC31" s="142"/>
      <c r="AD31" s="142"/>
      <c r="AE31" s="142"/>
      <c r="AF31" s="142"/>
      <c r="AG31" s="72"/>
    </row>
    <row r="32" spans="1:87" ht="12.75" customHeight="1" x14ac:dyDescent="0.3">
      <c r="B32" s="91" t="s">
        <v>47</v>
      </c>
      <c r="C32" s="123">
        <f>-'TB (2) -Oct'!C48</f>
        <v>0</v>
      </c>
      <c r="D32" s="124">
        <f t="shared" ref="D32:D35" si="12">C32-E32</f>
        <v>-5.7500000000004547E-2</v>
      </c>
      <c r="E32" s="157">
        <f t="shared" ref="E32:E35" si="13">AA32</f>
        <v>5.7500000000004547E-2</v>
      </c>
      <c r="F32" s="154"/>
      <c r="G32" s="123">
        <f>-TB!C48</f>
        <v>0</v>
      </c>
      <c r="H32" s="124">
        <v>0</v>
      </c>
      <c r="I32" s="108">
        <f t="shared" ref="I32:I35" si="14">U32+V32+W32+X32+Y32+Z32+AA32</f>
        <v>7755.7124999999996</v>
      </c>
      <c r="J32" s="108"/>
      <c r="K32" s="108">
        <v>2329.7199999999998</v>
      </c>
      <c r="L32" s="108">
        <f>R32-K32</f>
        <v>-2329.7199999999998</v>
      </c>
      <c r="M32" s="200">
        <v>7756</v>
      </c>
      <c r="N32" s="216">
        <v>0</v>
      </c>
      <c r="O32" s="196">
        <f>M32+N32</f>
        <v>7756</v>
      </c>
      <c r="P32" s="196">
        <f>O32-R32</f>
        <v>7756</v>
      </c>
      <c r="Q32" s="114"/>
      <c r="R32" s="108">
        <v>0</v>
      </c>
      <c r="S32" s="91" t="s">
        <v>47</v>
      </c>
      <c r="T32" s="196">
        <f>O32</f>
        <v>7756</v>
      </c>
      <c r="U32" s="251">
        <v>724.66</v>
      </c>
      <c r="V32" s="251">
        <v>5000</v>
      </c>
      <c r="W32" s="251">
        <v>2030.88</v>
      </c>
      <c r="X32" s="251">
        <v>0</v>
      </c>
      <c r="Y32" s="251">
        <v>5.7500000000004547E-2</v>
      </c>
      <c r="Z32" s="251">
        <v>5.7500000000004547E-2</v>
      </c>
      <c r="AA32" s="251">
        <v>5.7500000000004547E-2</v>
      </c>
      <c r="AB32" s="251">
        <v>5.7500000000004547E-2</v>
      </c>
      <c r="AC32" s="251">
        <v>5.7500000000004547E-2</v>
      </c>
      <c r="AD32" s="251">
        <v>5.7500000000004547E-2</v>
      </c>
      <c r="AE32" s="251">
        <v>5.7500000000004547E-2</v>
      </c>
      <c r="AF32" s="251">
        <v>5.7500000000004547E-2</v>
      </c>
      <c r="AG32" s="158"/>
    </row>
    <row r="33" spans="1:87" ht="12.75" customHeight="1" x14ac:dyDescent="0.3">
      <c r="B33" s="137" t="s">
        <v>187</v>
      </c>
      <c r="C33" s="123">
        <f>-'TB (2) -Oct'!D45</f>
        <v>0</v>
      </c>
      <c r="D33" s="124">
        <f t="shared" si="12"/>
        <v>-4459.12</v>
      </c>
      <c r="E33" s="157">
        <f t="shared" si="13"/>
        <v>4459.12</v>
      </c>
      <c r="F33" s="154"/>
      <c r="G33" s="123">
        <f>-TB!D45</f>
        <v>0</v>
      </c>
      <c r="H33" s="124">
        <v>0</v>
      </c>
      <c r="I33" s="108">
        <f t="shared" si="14"/>
        <v>87704.4</v>
      </c>
      <c r="J33" s="108"/>
      <c r="K33" s="108">
        <v>111826.63</v>
      </c>
      <c r="L33" s="108">
        <f>R33-K33</f>
        <v>5493.3699999999953</v>
      </c>
      <c r="M33" s="200">
        <v>0</v>
      </c>
      <c r="N33" s="216">
        <v>110000</v>
      </c>
      <c r="O33" s="196">
        <f>M33+N33</f>
        <v>110000</v>
      </c>
      <c r="P33" s="196">
        <f>O33-R33</f>
        <v>-7320</v>
      </c>
      <c r="Q33" s="114"/>
      <c r="R33" s="108">
        <v>117320</v>
      </c>
      <c r="S33" s="137" t="s">
        <v>187</v>
      </c>
      <c r="T33" s="196">
        <f>O33</f>
        <v>110000</v>
      </c>
      <c r="U33" s="251">
        <v>0</v>
      </c>
      <c r="V33" s="251">
        <v>0</v>
      </c>
      <c r="W33" s="251">
        <v>0</v>
      </c>
      <c r="X33" s="251">
        <v>0</v>
      </c>
      <c r="Y33" s="251">
        <v>78786.16</v>
      </c>
      <c r="Z33" s="251">
        <v>4459.12</v>
      </c>
      <c r="AA33" s="251">
        <v>4459.12</v>
      </c>
      <c r="AB33" s="251">
        <v>4459.12</v>
      </c>
      <c r="AC33" s="251">
        <v>4459.12</v>
      </c>
      <c r="AD33" s="251">
        <v>4459.12</v>
      </c>
      <c r="AE33" s="251">
        <v>4459.12</v>
      </c>
      <c r="AF33" s="251">
        <v>4459.12</v>
      </c>
      <c r="AG33" s="158"/>
    </row>
    <row r="34" spans="1:87" ht="12.75" customHeight="1" x14ac:dyDescent="0.3">
      <c r="B34" s="137" t="s">
        <v>188</v>
      </c>
      <c r="C34" s="123">
        <f>-'TB (2) -Oct'!D47</f>
        <v>0</v>
      </c>
      <c r="D34" s="124">
        <f t="shared" si="12"/>
        <v>-1428.5714285714287</v>
      </c>
      <c r="E34" s="157">
        <f t="shared" si="13"/>
        <v>1428.5714285714287</v>
      </c>
      <c r="F34" s="154"/>
      <c r="G34" s="123">
        <f>-TB!D47</f>
        <v>0</v>
      </c>
      <c r="H34" s="124">
        <v>0</v>
      </c>
      <c r="I34" s="108">
        <f t="shared" si="14"/>
        <v>2857.1428571428573</v>
      </c>
      <c r="J34" s="108"/>
      <c r="K34" s="108">
        <v>11648.4</v>
      </c>
      <c r="L34" s="108">
        <f>R34-K34</f>
        <v>-3268.3999999999996</v>
      </c>
      <c r="M34" s="200">
        <v>0</v>
      </c>
      <c r="N34" s="216">
        <v>10000</v>
      </c>
      <c r="O34" s="196">
        <f>M34+N34</f>
        <v>10000</v>
      </c>
      <c r="P34" s="196">
        <f>O34-R34</f>
        <v>1620</v>
      </c>
      <c r="Q34" s="114"/>
      <c r="R34" s="108">
        <v>8380</v>
      </c>
      <c r="S34" s="137" t="s">
        <v>188</v>
      </c>
      <c r="T34" s="196">
        <f>O34</f>
        <v>10000</v>
      </c>
      <c r="U34" s="251">
        <v>0</v>
      </c>
      <c r="V34" s="251">
        <v>0</v>
      </c>
      <c r="W34" s="251">
        <v>0</v>
      </c>
      <c r="X34" s="251">
        <v>0</v>
      </c>
      <c r="Y34" s="251">
        <v>0</v>
      </c>
      <c r="Z34" s="251">
        <v>1428.5714285714287</v>
      </c>
      <c r="AA34" s="251">
        <v>1428.5714285714287</v>
      </c>
      <c r="AB34" s="251">
        <v>1428.5714285714287</v>
      </c>
      <c r="AC34" s="251">
        <v>1428.5714285714287</v>
      </c>
      <c r="AD34" s="251">
        <v>1428.5714285714287</v>
      </c>
      <c r="AE34" s="251">
        <v>1428.5714285714287</v>
      </c>
      <c r="AF34" s="251">
        <v>1428.5714285714287</v>
      </c>
      <c r="AG34" s="158"/>
    </row>
    <row r="35" spans="1:87" ht="12.75" customHeight="1" x14ac:dyDescent="0.3">
      <c r="B35" s="72" t="s">
        <v>0</v>
      </c>
      <c r="C35" s="123">
        <f>-'TB (2) -Oct'!D52-'TB (2) -Oct'!D57</f>
        <v>0</v>
      </c>
      <c r="D35" s="124">
        <f t="shared" si="12"/>
        <v>-603.81875000000002</v>
      </c>
      <c r="E35" s="157">
        <f t="shared" si="13"/>
        <v>603.81875000000002</v>
      </c>
      <c r="F35" s="154"/>
      <c r="G35" s="123">
        <f>-TB!D52-TB!D57</f>
        <v>0</v>
      </c>
      <c r="H35" s="124">
        <f>+G35-I35</f>
        <v>-5480.9062500000009</v>
      </c>
      <c r="I35" s="108">
        <f t="shared" si="14"/>
        <v>5480.9062500000009</v>
      </c>
      <c r="J35" s="108"/>
      <c r="K35" s="108">
        <v>6674.75</v>
      </c>
      <c r="L35" s="108">
        <f>R35-K35</f>
        <v>-174.75</v>
      </c>
      <c r="M35" s="200">
        <v>3644</v>
      </c>
      <c r="N35" s="216">
        <v>4856</v>
      </c>
      <c r="O35" s="196">
        <f>M35+N35</f>
        <v>8500</v>
      </c>
      <c r="P35" s="196">
        <f>O35-R35</f>
        <v>2000</v>
      </c>
      <c r="Q35" s="114"/>
      <c r="R35" s="108">
        <v>6500</v>
      </c>
      <c r="S35" s="72" t="s">
        <v>0</v>
      </c>
      <c r="T35" s="196">
        <f>O35</f>
        <v>8500</v>
      </c>
      <c r="U35" s="251">
        <v>1090.54</v>
      </c>
      <c r="V35" s="251">
        <v>270</v>
      </c>
      <c r="W35" s="251">
        <v>1773</v>
      </c>
      <c r="X35" s="251">
        <v>535.91</v>
      </c>
      <c r="Y35" s="251">
        <v>603.81875000000002</v>
      </c>
      <c r="Z35" s="251">
        <v>603.81875000000002</v>
      </c>
      <c r="AA35" s="251">
        <v>603.81875000000002</v>
      </c>
      <c r="AB35" s="251">
        <v>603.81875000000002</v>
      </c>
      <c r="AC35" s="251">
        <v>603.81875000000002</v>
      </c>
      <c r="AD35" s="251">
        <v>603.81875000000002</v>
      </c>
      <c r="AE35" s="251">
        <v>603.81875000000002</v>
      </c>
      <c r="AF35" s="251">
        <v>603.81875000000002</v>
      </c>
      <c r="AG35" s="158"/>
    </row>
    <row r="36" spans="1:87" ht="12.75" customHeight="1" x14ac:dyDescent="0.3">
      <c r="B36" s="134" t="s">
        <v>235</v>
      </c>
      <c r="C36" s="122">
        <f>SUM(C32:C35)</f>
        <v>0</v>
      </c>
      <c r="D36" s="122">
        <f t="shared" ref="D36:L36" si="15">SUM(D32:D35)</f>
        <v>-6491.5676785714286</v>
      </c>
      <c r="E36" s="122">
        <f t="shared" si="15"/>
        <v>6491.5676785714286</v>
      </c>
      <c r="F36" s="154"/>
      <c r="G36" s="122">
        <f t="shared" si="15"/>
        <v>0</v>
      </c>
      <c r="H36" s="122">
        <f t="shared" si="15"/>
        <v>-5480.9062500000009</v>
      </c>
      <c r="I36" s="122">
        <f t="shared" si="15"/>
        <v>103798.16160714284</v>
      </c>
      <c r="J36" s="108"/>
      <c r="K36" s="122">
        <f t="shared" si="15"/>
        <v>132479.5</v>
      </c>
      <c r="L36" s="122">
        <f t="shared" si="15"/>
        <v>-279.50000000000409</v>
      </c>
      <c r="M36" s="199">
        <f>SUM(M32:M35)</f>
        <v>11400</v>
      </c>
      <c r="N36" s="216">
        <f>SUM(N32:N35)</f>
        <v>124856</v>
      </c>
      <c r="O36" s="122">
        <f>SUM(O32:O35)</f>
        <v>136256</v>
      </c>
      <c r="P36" s="122">
        <f>SUM(P32:P35)</f>
        <v>4056</v>
      </c>
      <c r="Q36" s="114"/>
      <c r="R36" s="122">
        <f>SUM(R32:R35)</f>
        <v>132200</v>
      </c>
      <c r="S36" s="137" t="s">
        <v>235</v>
      </c>
      <c r="T36" s="122">
        <f>SUM(T32:T35)</f>
        <v>136256</v>
      </c>
      <c r="U36" s="143">
        <f>SUM(U32:U35)</f>
        <v>1815.1999999999998</v>
      </c>
      <c r="V36" s="143">
        <f t="shared" ref="V36:AF36" si="16">SUM(V32:V35)</f>
        <v>5270</v>
      </c>
      <c r="W36" s="143">
        <f t="shared" si="16"/>
        <v>3803.88</v>
      </c>
      <c r="X36" s="143">
        <f t="shared" si="16"/>
        <v>535.91</v>
      </c>
      <c r="Y36" s="143">
        <f t="shared" si="16"/>
        <v>79390.036250000005</v>
      </c>
      <c r="Z36" s="143">
        <f t="shared" si="16"/>
        <v>6491.5676785714286</v>
      </c>
      <c r="AA36" s="143">
        <f t="shared" si="16"/>
        <v>6491.5676785714286</v>
      </c>
      <c r="AB36" s="143">
        <f t="shared" si="16"/>
        <v>6491.5676785714286</v>
      </c>
      <c r="AC36" s="143">
        <f t="shared" si="16"/>
        <v>6491.5676785714286</v>
      </c>
      <c r="AD36" s="143">
        <f t="shared" si="16"/>
        <v>6491.5676785714286</v>
      </c>
      <c r="AE36" s="143">
        <f t="shared" si="16"/>
        <v>6491.5676785714286</v>
      </c>
      <c r="AF36" s="143">
        <f t="shared" si="16"/>
        <v>6491.5676785714286</v>
      </c>
      <c r="AG36" s="158"/>
    </row>
    <row r="37" spans="1:87" ht="12.75" customHeight="1" x14ac:dyDescent="0.3">
      <c r="B37" s="72"/>
      <c r="C37" s="123"/>
      <c r="D37" s="124"/>
      <c r="E37" s="157"/>
      <c r="F37" s="154"/>
      <c r="G37" s="123"/>
      <c r="H37" s="124"/>
      <c r="I37" s="108"/>
      <c r="J37" s="108"/>
      <c r="K37" s="108"/>
      <c r="L37" s="108"/>
      <c r="M37" s="200"/>
      <c r="N37" s="216"/>
      <c r="O37" s="196"/>
      <c r="P37" s="196"/>
      <c r="Q37" s="114"/>
      <c r="R37" s="108"/>
      <c r="S37" s="72"/>
      <c r="T37" s="196"/>
      <c r="U37" s="144"/>
      <c r="V37" s="144"/>
      <c r="W37" s="144"/>
      <c r="X37" s="144"/>
      <c r="Y37" s="144"/>
      <c r="Z37" s="144"/>
      <c r="AA37" s="144"/>
      <c r="AB37" s="144"/>
      <c r="AC37" s="144"/>
      <c r="AD37" s="144"/>
      <c r="AE37" s="144"/>
      <c r="AF37" s="144"/>
      <c r="AG37" s="72"/>
    </row>
    <row r="38" spans="1:87" ht="12.75" customHeight="1" x14ac:dyDescent="0.3">
      <c r="B38" s="72" t="s">
        <v>282</v>
      </c>
      <c r="C38" s="123">
        <f>-'TB (2) -Oct'!C60</f>
        <v>0</v>
      </c>
      <c r="D38" s="124">
        <f>C38-E38</f>
        <v>0</v>
      </c>
      <c r="E38" s="157">
        <f t="shared" ref="E38:E39" si="17">AA38</f>
        <v>0</v>
      </c>
      <c r="F38" s="154"/>
      <c r="G38" s="123">
        <f>-TB!C60</f>
        <v>0</v>
      </c>
      <c r="H38" s="124">
        <f>+G38-I38</f>
        <v>-7000</v>
      </c>
      <c r="I38" s="108">
        <f t="shared" ref="I38:I39" si="18">U38+V38+W38+X38+Y38+Z38+AA38</f>
        <v>7000</v>
      </c>
      <c r="J38" s="108"/>
      <c r="K38" s="108">
        <v>0</v>
      </c>
      <c r="L38" s="108">
        <f>R38-K38</f>
        <v>0</v>
      </c>
      <c r="M38" s="200">
        <v>7000</v>
      </c>
      <c r="N38" s="216">
        <v>0</v>
      </c>
      <c r="O38" s="196">
        <f>M38+N38</f>
        <v>7000</v>
      </c>
      <c r="P38" s="196">
        <f>O38-R38</f>
        <v>7000</v>
      </c>
      <c r="Q38" s="114"/>
      <c r="R38" s="108">
        <v>0</v>
      </c>
      <c r="S38" s="72" t="s">
        <v>282</v>
      </c>
      <c r="T38" s="196">
        <f>O38</f>
        <v>7000</v>
      </c>
      <c r="U38" s="251">
        <v>0</v>
      </c>
      <c r="V38" s="251">
        <v>7000</v>
      </c>
      <c r="W38" s="251">
        <v>0</v>
      </c>
      <c r="X38" s="251">
        <v>0</v>
      </c>
      <c r="Y38" s="251">
        <v>0</v>
      </c>
      <c r="Z38" s="251">
        <v>0</v>
      </c>
      <c r="AA38" s="251">
        <v>0</v>
      </c>
      <c r="AB38" s="251">
        <v>0</v>
      </c>
      <c r="AC38" s="251">
        <v>0</v>
      </c>
      <c r="AD38" s="251">
        <v>0</v>
      </c>
      <c r="AE38" s="251">
        <v>0</v>
      </c>
      <c r="AF38" s="251">
        <v>0</v>
      </c>
      <c r="AG38" s="72"/>
    </row>
    <row r="39" spans="1:87" ht="12.75" customHeight="1" x14ac:dyDescent="0.3">
      <c r="B39" s="72" t="s">
        <v>99</v>
      </c>
      <c r="C39" s="123">
        <f>-'TB (2) -Oct'!C62</f>
        <v>0</v>
      </c>
      <c r="D39" s="124">
        <f>C39-E39</f>
        <v>65.488749999999982</v>
      </c>
      <c r="E39" s="108">
        <f t="shared" si="17"/>
        <v>-65.488749999999982</v>
      </c>
      <c r="F39" s="154"/>
      <c r="G39" s="123">
        <f>-TB!C62</f>
        <v>0</v>
      </c>
      <c r="H39" s="124">
        <f>+G39-I39</f>
        <v>-3312.4437499999999</v>
      </c>
      <c r="I39" s="108">
        <f t="shared" si="18"/>
        <v>3312.4437499999999</v>
      </c>
      <c r="J39" s="108"/>
      <c r="K39" s="108">
        <v>3491</v>
      </c>
      <c r="L39" s="108">
        <f>R39-K39</f>
        <v>1509</v>
      </c>
      <c r="M39" s="200">
        <v>2985</v>
      </c>
      <c r="N39" s="216">
        <v>5000</v>
      </c>
      <c r="O39" s="196">
        <v>2985</v>
      </c>
      <c r="P39" s="196">
        <f>O39-R39</f>
        <v>-2015</v>
      </c>
      <c r="Q39" s="114"/>
      <c r="R39" s="108">
        <v>5000</v>
      </c>
      <c r="S39" s="72" t="s">
        <v>99</v>
      </c>
      <c r="T39" s="196">
        <f>O39</f>
        <v>2985</v>
      </c>
      <c r="U39" s="251">
        <v>2985</v>
      </c>
      <c r="V39" s="251">
        <v>0</v>
      </c>
      <c r="W39" s="251">
        <v>0</v>
      </c>
      <c r="X39" s="251">
        <v>523.91</v>
      </c>
      <c r="Y39" s="251">
        <v>-65.488749999999982</v>
      </c>
      <c r="Z39" s="251">
        <v>-65.488749999999982</v>
      </c>
      <c r="AA39" s="251">
        <v>-65.488749999999982</v>
      </c>
      <c r="AB39" s="251">
        <v>-65.488749999999982</v>
      </c>
      <c r="AC39" s="251">
        <v>-65.488749999999982</v>
      </c>
      <c r="AD39" s="251">
        <v>-65.488749999999982</v>
      </c>
      <c r="AE39" s="251">
        <v>-65.488749999999982</v>
      </c>
      <c r="AF39" s="251">
        <v>-65.488749999999982</v>
      </c>
      <c r="AG39" s="72"/>
    </row>
    <row r="40" spans="1:87" ht="12.75" customHeight="1" x14ac:dyDescent="0.3">
      <c r="B40" s="134" t="s">
        <v>283</v>
      </c>
      <c r="C40" s="122">
        <f>SUM(C38:C39)</f>
        <v>0</v>
      </c>
      <c r="D40" s="122">
        <f>SUM(D38:D39)</f>
        <v>65.488749999999982</v>
      </c>
      <c r="E40" s="122">
        <f>SUM(E38:E39)</f>
        <v>-65.488749999999982</v>
      </c>
      <c r="F40" s="154"/>
      <c r="G40" s="122">
        <f>SUM(G38:G39)</f>
        <v>0</v>
      </c>
      <c r="H40" s="122">
        <f>SUM(H38:H39)</f>
        <v>-10312.44375</v>
      </c>
      <c r="I40" s="122">
        <f>SUM(I38:I39)</f>
        <v>10312.44375</v>
      </c>
      <c r="J40" s="108"/>
      <c r="K40" s="122">
        <f t="shared" ref="K40:P40" si="19">SUM(K38:K39)</f>
        <v>3491</v>
      </c>
      <c r="L40" s="122">
        <f t="shared" si="19"/>
        <v>1509</v>
      </c>
      <c r="M40" s="199">
        <f t="shared" si="19"/>
        <v>9985</v>
      </c>
      <c r="N40" s="216">
        <f t="shared" si="19"/>
        <v>5000</v>
      </c>
      <c r="O40" s="122">
        <f t="shared" si="19"/>
        <v>9985</v>
      </c>
      <c r="P40" s="122">
        <f t="shared" si="19"/>
        <v>4985</v>
      </c>
      <c r="Q40" s="114"/>
      <c r="R40" s="122">
        <f>SUM(R38:R39)</f>
        <v>5000</v>
      </c>
      <c r="S40" s="134" t="s">
        <v>283</v>
      </c>
      <c r="T40" s="122">
        <f>SUM(T38:T39)</f>
        <v>9985</v>
      </c>
      <c r="U40" s="159">
        <f t="shared" ref="U40:AF40" si="20">SUM(U38:U39)</f>
        <v>2985</v>
      </c>
      <c r="V40" s="159">
        <f t="shared" si="20"/>
        <v>7000</v>
      </c>
      <c r="W40" s="159">
        <f t="shared" si="20"/>
        <v>0</v>
      </c>
      <c r="X40" s="159">
        <f t="shared" si="20"/>
        <v>523.91</v>
      </c>
      <c r="Y40" s="159">
        <f t="shared" si="20"/>
        <v>-65.488749999999982</v>
      </c>
      <c r="Z40" s="159">
        <f t="shared" si="20"/>
        <v>-65.488749999999982</v>
      </c>
      <c r="AA40" s="159">
        <f t="shared" si="20"/>
        <v>-65.488749999999982</v>
      </c>
      <c r="AB40" s="159">
        <f t="shared" si="20"/>
        <v>-65.488749999999982</v>
      </c>
      <c r="AC40" s="159">
        <f t="shared" si="20"/>
        <v>-65.488749999999982</v>
      </c>
      <c r="AD40" s="159">
        <f t="shared" si="20"/>
        <v>-65.488749999999982</v>
      </c>
      <c r="AE40" s="159">
        <f t="shared" si="20"/>
        <v>-65.488749999999982</v>
      </c>
      <c r="AF40" s="159">
        <f t="shared" si="20"/>
        <v>-65.488749999999982</v>
      </c>
      <c r="AG40" s="72"/>
    </row>
    <row r="41" spans="1:87" ht="12.75" customHeight="1" x14ac:dyDescent="0.3">
      <c r="B41" s="71"/>
      <c r="C41" s="123"/>
      <c r="D41" s="124"/>
      <c r="E41" s="157"/>
      <c r="F41" s="154"/>
      <c r="G41" s="123"/>
      <c r="H41" s="124"/>
      <c r="I41" s="108"/>
      <c r="J41" s="108"/>
      <c r="K41" s="108"/>
      <c r="L41" s="108"/>
      <c r="M41" s="200"/>
      <c r="N41" s="216"/>
      <c r="O41" s="196"/>
      <c r="P41" s="196"/>
      <c r="Q41" s="114"/>
      <c r="R41" s="108"/>
      <c r="S41" s="72"/>
      <c r="T41" s="196"/>
      <c r="U41" s="144"/>
      <c r="V41" s="144"/>
      <c r="W41" s="144"/>
      <c r="X41" s="144"/>
      <c r="Y41" s="144"/>
      <c r="Z41" s="144"/>
      <c r="AA41" s="144"/>
      <c r="AB41" s="144"/>
      <c r="AC41" s="144"/>
      <c r="AD41" s="144"/>
      <c r="AE41" s="144"/>
      <c r="AF41" s="144"/>
      <c r="AG41" s="72"/>
    </row>
    <row r="42" spans="1:87" ht="12.75" customHeight="1" x14ac:dyDescent="0.3">
      <c r="B42" s="134" t="s">
        <v>234</v>
      </c>
      <c r="C42" s="122"/>
      <c r="D42" s="122"/>
      <c r="E42" s="129"/>
      <c r="F42" s="154"/>
      <c r="G42" s="122"/>
      <c r="H42" s="122"/>
      <c r="I42" s="122"/>
      <c r="J42" s="108"/>
      <c r="K42" s="122"/>
      <c r="L42" s="122"/>
      <c r="M42" s="199"/>
      <c r="N42" s="216"/>
      <c r="O42" s="122"/>
      <c r="P42" s="122"/>
      <c r="Q42" s="114"/>
      <c r="R42" s="122"/>
      <c r="S42" s="142" t="s">
        <v>234</v>
      </c>
      <c r="T42" s="122"/>
      <c r="U42" s="143"/>
      <c r="V42" s="143"/>
      <c r="W42" s="143"/>
      <c r="X42" s="143"/>
      <c r="Y42" s="143"/>
      <c r="Z42" s="143"/>
      <c r="AA42" s="143"/>
      <c r="AB42" s="143"/>
      <c r="AC42" s="143"/>
      <c r="AD42" s="143"/>
      <c r="AE42" s="143"/>
      <c r="AF42" s="143"/>
      <c r="AG42" s="72"/>
    </row>
    <row r="43" spans="1:87" ht="12.75" customHeight="1" x14ac:dyDescent="0.3">
      <c r="B43" s="72" t="s">
        <v>219</v>
      </c>
      <c r="C43" s="123">
        <f>-'TB (2) -Oct'!D50-'TB (2) -Oct'!D51-'TB (2) -Oct'!C100</f>
        <v>450</v>
      </c>
      <c r="D43" s="124">
        <f>C43-E43</f>
        <v>450</v>
      </c>
      <c r="E43" s="157">
        <f>AA43</f>
        <v>0</v>
      </c>
      <c r="F43" s="154"/>
      <c r="G43" s="123">
        <f>-TB!D50-TB!D51-TB!C100</f>
        <v>450</v>
      </c>
      <c r="H43" s="124">
        <f>+G43-I43</f>
        <v>-2336.4533333333329</v>
      </c>
      <c r="I43" s="108">
        <f>U43+V43+W43+X43+Y43+Z43+AA43</f>
        <v>2786.4533333333329</v>
      </c>
      <c r="J43" s="108"/>
      <c r="K43" s="108">
        <v>5517.3</v>
      </c>
      <c r="L43" s="108">
        <f>R43-K43</f>
        <v>-17.300000000000182</v>
      </c>
      <c r="M43" s="200">
        <v>1430</v>
      </c>
      <c r="N43" s="216">
        <v>4070</v>
      </c>
      <c r="O43" s="196">
        <f>M43+N43</f>
        <v>5500</v>
      </c>
      <c r="P43" s="196">
        <f>O43-R43</f>
        <v>0</v>
      </c>
      <c r="Q43" s="114"/>
      <c r="R43" s="108">
        <v>5500</v>
      </c>
      <c r="S43" s="72" t="s">
        <v>219</v>
      </c>
      <c r="T43" s="196">
        <f>O43</f>
        <v>5500</v>
      </c>
      <c r="U43" s="251"/>
      <c r="V43" s="251"/>
      <c r="W43" s="251">
        <v>1429.6799999999998</v>
      </c>
      <c r="X43" s="251">
        <v>0</v>
      </c>
      <c r="Y43" s="251"/>
      <c r="Z43" s="251">
        <v>1356.7733333333333</v>
      </c>
      <c r="AA43" s="251"/>
      <c r="AB43" s="251"/>
      <c r="AC43" s="251">
        <v>1356.7733333333333</v>
      </c>
      <c r="AD43" s="251"/>
      <c r="AE43" s="251"/>
      <c r="AF43" s="251">
        <v>1356.7733333333333</v>
      </c>
      <c r="AG43" s="72"/>
    </row>
    <row r="44" spans="1:87" ht="12.75" customHeight="1" x14ac:dyDescent="0.3">
      <c r="B44" s="134" t="s">
        <v>237</v>
      </c>
      <c r="C44" s="122">
        <f>SUM(C43)</f>
        <v>450</v>
      </c>
      <c r="D44" s="122">
        <f>C44-E44</f>
        <v>450</v>
      </c>
      <c r="E44" s="129">
        <f>SUM(E43)</f>
        <v>0</v>
      </c>
      <c r="F44" s="154"/>
      <c r="G44" s="122">
        <f>SUM(G43)</f>
        <v>450</v>
      </c>
      <c r="H44" s="122">
        <f>+G44-I44</f>
        <v>-2336.4533333333329</v>
      </c>
      <c r="I44" s="122">
        <f>SUM(I43)</f>
        <v>2786.4533333333329</v>
      </c>
      <c r="J44" s="108"/>
      <c r="K44" s="122">
        <f t="shared" ref="K44:P44" si="21">SUM(K43)</f>
        <v>5517.3</v>
      </c>
      <c r="L44" s="122">
        <f t="shared" si="21"/>
        <v>-17.300000000000182</v>
      </c>
      <c r="M44" s="199">
        <f t="shared" si="21"/>
        <v>1430</v>
      </c>
      <c r="N44" s="216">
        <f t="shared" si="21"/>
        <v>4070</v>
      </c>
      <c r="O44" s="122">
        <f t="shared" si="21"/>
        <v>5500</v>
      </c>
      <c r="P44" s="122">
        <f t="shared" si="21"/>
        <v>0</v>
      </c>
      <c r="Q44" s="114"/>
      <c r="R44" s="122">
        <f>SUM(R43)</f>
        <v>5500</v>
      </c>
      <c r="S44" s="142" t="s">
        <v>237</v>
      </c>
      <c r="T44" s="122">
        <f>SUM(T43)</f>
        <v>5500</v>
      </c>
      <c r="U44" s="145">
        <f t="shared" ref="U44:AF44" si="22">SUM(U43)</f>
        <v>0</v>
      </c>
      <c r="V44" s="145">
        <f t="shared" si="22"/>
        <v>0</v>
      </c>
      <c r="W44" s="145">
        <f t="shared" si="22"/>
        <v>1429.6799999999998</v>
      </c>
      <c r="X44" s="145">
        <f t="shared" si="22"/>
        <v>0</v>
      </c>
      <c r="Y44" s="145">
        <f t="shared" si="22"/>
        <v>0</v>
      </c>
      <c r="Z44" s="145">
        <f t="shared" si="22"/>
        <v>1356.7733333333333</v>
      </c>
      <c r="AA44" s="145">
        <f t="shared" si="22"/>
        <v>0</v>
      </c>
      <c r="AB44" s="145">
        <f t="shared" si="22"/>
        <v>0</v>
      </c>
      <c r="AC44" s="145">
        <f t="shared" si="22"/>
        <v>1356.7733333333333</v>
      </c>
      <c r="AD44" s="145">
        <f t="shared" si="22"/>
        <v>0</v>
      </c>
      <c r="AE44" s="145">
        <f t="shared" si="22"/>
        <v>0</v>
      </c>
      <c r="AF44" s="145">
        <f t="shared" si="22"/>
        <v>1356.7733333333333</v>
      </c>
      <c r="AG44" s="72"/>
    </row>
    <row r="45" spans="1:87" s="70" customFormat="1" ht="21.75" customHeight="1" x14ac:dyDescent="0.45">
      <c r="A45" s="73"/>
      <c r="B45" s="136" t="s">
        <v>8</v>
      </c>
      <c r="C45" s="128">
        <f>C36+C44+C40</f>
        <v>450</v>
      </c>
      <c r="D45" s="128">
        <f>C45-E45</f>
        <v>-5976.0789285714291</v>
      </c>
      <c r="E45" s="128">
        <f>E36+E44+E40</f>
        <v>6426.0789285714291</v>
      </c>
      <c r="F45" s="99"/>
      <c r="G45" s="128">
        <f>G36+G44+G40</f>
        <v>450</v>
      </c>
      <c r="H45" s="128">
        <f>+G45-I45</f>
        <v>-116447.05869047619</v>
      </c>
      <c r="I45" s="128">
        <f>I36+I44+I40</f>
        <v>116897.05869047619</v>
      </c>
      <c r="J45" s="108"/>
      <c r="K45" s="128">
        <f>K36+K40+K44</f>
        <v>141487.79999999999</v>
      </c>
      <c r="L45" s="128">
        <f>L36+L40+L44</f>
        <v>1212.1999999999957</v>
      </c>
      <c r="M45" s="204">
        <f>M36+M40+M44</f>
        <v>22815</v>
      </c>
      <c r="N45" s="216">
        <f>N36+N40+N44</f>
        <v>133926</v>
      </c>
      <c r="O45" s="128">
        <f>O36+O40+O44</f>
        <v>151741</v>
      </c>
      <c r="P45" s="128">
        <f>O45-R45</f>
        <v>9041</v>
      </c>
      <c r="Q45" s="116"/>
      <c r="R45" s="128">
        <f>R36+R44+R40</f>
        <v>142700</v>
      </c>
      <c r="S45" s="136" t="s">
        <v>8</v>
      </c>
      <c r="T45" s="128">
        <f>T36+T40+T44</f>
        <v>151741</v>
      </c>
      <c r="U45" s="256">
        <f>U36+U44+U40</f>
        <v>4800.2</v>
      </c>
      <c r="V45" s="256">
        <f t="shared" ref="V45:AF45" si="23">V36+V44+V40</f>
        <v>12270</v>
      </c>
      <c r="W45" s="256">
        <f t="shared" si="23"/>
        <v>5233.5599999999995</v>
      </c>
      <c r="X45" s="256">
        <f t="shared" si="23"/>
        <v>1059.82</v>
      </c>
      <c r="Y45" s="256">
        <f t="shared" si="23"/>
        <v>79324.547500000001</v>
      </c>
      <c r="Z45" s="256">
        <f>Z36+Z44+Z40</f>
        <v>7782.8522619047617</v>
      </c>
      <c r="AA45" s="256">
        <f t="shared" si="23"/>
        <v>6426.0789285714291</v>
      </c>
      <c r="AB45" s="256">
        <f t="shared" si="23"/>
        <v>6426.0789285714291</v>
      </c>
      <c r="AC45" s="256">
        <f t="shared" si="23"/>
        <v>7782.8522619047617</v>
      </c>
      <c r="AD45" s="256">
        <f t="shared" si="23"/>
        <v>6426.0789285714291</v>
      </c>
      <c r="AE45" s="256">
        <f t="shared" si="23"/>
        <v>6426.0789285714291</v>
      </c>
      <c r="AF45" s="256">
        <f t="shared" si="23"/>
        <v>7782.8522619047617</v>
      </c>
      <c r="AG45" s="73"/>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96"/>
      <c r="BG45" s="96"/>
      <c r="BH45" s="96"/>
      <c r="BI45" s="96"/>
      <c r="BJ45" s="96"/>
      <c r="BK45" s="96"/>
      <c r="BL45" s="96"/>
      <c r="BM45" s="96"/>
      <c r="BN45" s="96"/>
      <c r="BO45" s="96"/>
      <c r="BP45" s="96"/>
      <c r="BQ45" s="96"/>
      <c r="BR45" s="96"/>
      <c r="BS45" s="96"/>
      <c r="BT45" s="96"/>
      <c r="BU45" s="96"/>
      <c r="BV45" s="96"/>
      <c r="BW45" s="96"/>
      <c r="BX45" s="96"/>
      <c r="BY45" s="96"/>
      <c r="BZ45" s="96"/>
      <c r="CA45" s="96"/>
      <c r="CB45" s="96"/>
      <c r="CC45" s="96"/>
      <c r="CD45" s="96"/>
      <c r="CE45" s="96"/>
      <c r="CF45" s="96"/>
      <c r="CG45" s="96"/>
      <c r="CH45" s="96"/>
      <c r="CI45" s="96"/>
    </row>
    <row r="46" spans="1:87" s="70" customFormat="1" ht="10.5" customHeight="1" x14ac:dyDescent="0.45">
      <c r="A46" s="73"/>
      <c r="B46" s="90"/>
      <c r="C46" s="97"/>
      <c r="D46" s="97"/>
      <c r="E46" s="97"/>
      <c r="F46" s="97"/>
      <c r="G46" s="97"/>
      <c r="H46" s="97"/>
      <c r="I46" s="97"/>
      <c r="J46" s="106"/>
      <c r="K46" s="97"/>
      <c r="L46" s="97"/>
      <c r="M46" s="201"/>
      <c r="N46" s="217"/>
      <c r="O46" s="97"/>
      <c r="P46" s="97"/>
      <c r="Q46" s="116"/>
      <c r="R46" s="97"/>
      <c r="S46" s="90"/>
      <c r="T46" s="97"/>
      <c r="U46" s="76"/>
      <c r="V46" s="76"/>
      <c r="W46" s="76"/>
      <c r="X46" s="76"/>
      <c r="Y46" s="76"/>
      <c r="Z46" s="76"/>
      <c r="AA46" s="76"/>
      <c r="AB46" s="76"/>
      <c r="AC46" s="76"/>
      <c r="AD46" s="76"/>
      <c r="AE46" s="76"/>
      <c r="AF46" s="76"/>
      <c r="AG46" s="95"/>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6"/>
      <c r="BQ46" s="96"/>
      <c r="BR46" s="96"/>
      <c r="BS46" s="96"/>
      <c r="BT46" s="96"/>
      <c r="BU46" s="96"/>
      <c r="BV46" s="96"/>
      <c r="BW46" s="96"/>
      <c r="BX46" s="96"/>
      <c r="BY46" s="96"/>
      <c r="BZ46" s="96"/>
      <c r="CA46" s="96"/>
      <c r="CB46" s="96"/>
      <c r="CC46" s="96"/>
      <c r="CD46" s="96"/>
      <c r="CE46" s="96"/>
      <c r="CF46" s="96"/>
      <c r="CG46" s="96"/>
      <c r="CH46" s="96"/>
      <c r="CI46" s="96"/>
    </row>
    <row r="47" spans="1:87" s="70" customFormat="1" ht="21.75" customHeight="1" x14ac:dyDescent="0.45">
      <c r="A47" s="73"/>
      <c r="B47" s="136" t="s">
        <v>35</v>
      </c>
      <c r="C47" s="128"/>
      <c r="D47" s="128"/>
      <c r="E47" s="128"/>
      <c r="F47" s="99"/>
      <c r="G47" s="128"/>
      <c r="H47" s="128"/>
      <c r="I47" s="128"/>
      <c r="J47" s="108"/>
      <c r="K47" s="128"/>
      <c r="L47" s="128"/>
      <c r="M47" s="204"/>
      <c r="N47" s="216"/>
      <c r="O47" s="128"/>
      <c r="P47" s="128"/>
      <c r="Q47" s="116"/>
      <c r="R47" s="128"/>
      <c r="S47" s="136" t="s">
        <v>35</v>
      </c>
      <c r="T47" s="128"/>
      <c r="U47" s="149"/>
      <c r="V47" s="149"/>
      <c r="W47" s="149"/>
      <c r="X47" s="149"/>
      <c r="Y47" s="149"/>
      <c r="Z47" s="149"/>
      <c r="AA47" s="149"/>
      <c r="AB47" s="136"/>
      <c r="AC47" s="149"/>
      <c r="AD47" s="149"/>
      <c r="AE47" s="149"/>
      <c r="AF47" s="149"/>
      <c r="AG47" s="73"/>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6"/>
      <c r="BS47" s="96"/>
      <c r="BT47" s="96"/>
      <c r="BU47" s="96"/>
      <c r="BV47" s="96"/>
      <c r="BW47" s="96"/>
      <c r="BX47" s="96"/>
      <c r="BY47" s="96"/>
      <c r="BZ47" s="96"/>
      <c r="CA47" s="96"/>
      <c r="CB47" s="96"/>
      <c r="CC47" s="96"/>
      <c r="CD47" s="96"/>
      <c r="CE47" s="96"/>
      <c r="CF47" s="96"/>
      <c r="CG47" s="96"/>
      <c r="CH47" s="96"/>
      <c r="CI47" s="96"/>
    </row>
    <row r="48" spans="1:87" ht="12.75" customHeight="1" x14ac:dyDescent="0.35">
      <c r="B48" s="138" t="s">
        <v>238</v>
      </c>
      <c r="C48" s="130"/>
      <c r="D48" s="122"/>
      <c r="E48" s="122"/>
      <c r="F48" s="99"/>
      <c r="G48" s="130"/>
      <c r="H48" s="122"/>
      <c r="I48" s="131"/>
      <c r="J48" s="126"/>
      <c r="K48" s="131"/>
      <c r="L48" s="131"/>
      <c r="M48" s="205"/>
      <c r="N48" s="218"/>
      <c r="O48" s="131"/>
      <c r="P48" s="131"/>
      <c r="Q48" s="114"/>
      <c r="R48" s="131"/>
      <c r="S48" s="134" t="s">
        <v>238</v>
      </c>
      <c r="T48" s="131"/>
      <c r="U48" s="150"/>
      <c r="V48" s="150"/>
      <c r="W48" s="150"/>
      <c r="X48" s="150"/>
      <c r="Y48" s="150"/>
      <c r="Z48" s="150"/>
      <c r="AA48" s="150"/>
      <c r="AB48" s="150"/>
      <c r="AC48" s="150"/>
      <c r="AD48" s="150"/>
      <c r="AE48" s="150"/>
      <c r="AF48" s="150"/>
      <c r="AG48" s="72"/>
    </row>
    <row r="49" spans="2:33" ht="12.75" customHeight="1" x14ac:dyDescent="0.3">
      <c r="B49" s="71" t="s">
        <v>239</v>
      </c>
      <c r="C49" s="123"/>
      <c r="D49" s="124"/>
      <c r="E49" s="108"/>
      <c r="F49" s="99"/>
      <c r="G49" s="123"/>
      <c r="H49" s="124"/>
      <c r="I49" s="108"/>
      <c r="J49" s="108"/>
      <c r="K49" s="108"/>
      <c r="L49" s="108"/>
      <c r="M49" s="200"/>
      <c r="N49" s="216"/>
      <c r="O49" s="196"/>
      <c r="P49" s="196"/>
      <c r="Q49" s="114"/>
      <c r="R49" s="108"/>
      <c r="S49" s="71" t="s">
        <v>239</v>
      </c>
      <c r="T49" s="196"/>
      <c r="U49" s="146"/>
      <c r="V49" s="146"/>
      <c r="W49" s="146"/>
      <c r="X49" s="146"/>
      <c r="Y49" s="146"/>
      <c r="Z49" s="146"/>
      <c r="AA49" s="146"/>
      <c r="AB49" s="146"/>
      <c r="AC49" s="146"/>
      <c r="AD49" s="146"/>
      <c r="AE49" s="146"/>
      <c r="AF49" s="146"/>
      <c r="AG49" s="72"/>
    </row>
    <row r="50" spans="2:33" ht="12.75" customHeight="1" x14ac:dyDescent="0.3">
      <c r="B50" s="91" t="s">
        <v>172</v>
      </c>
      <c r="C50" s="123">
        <f>-'TB (2) -Oct'!D71-'TB (2) -Oct'!C72</f>
        <v>-1650</v>
      </c>
      <c r="D50" s="124">
        <f>C50-E50</f>
        <v>4435.7342857142858</v>
      </c>
      <c r="E50" s="108">
        <f t="shared" ref="E50:E52" si="24">AA50</f>
        <v>-6085.7342857142858</v>
      </c>
      <c r="F50" s="154"/>
      <c r="G50" s="123">
        <f>-TB!D71-TB!C72</f>
        <v>-1650</v>
      </c>
      <c r="H50" s="124">
        <f>+G50-I50</f>
        <v>44236.328571428574</v>
      </c>
      <c r="I50" s="108">
        <f t="shared" ref="I50:I52" si="25">U50+V50+W50+X50+Y50+Z50+AA50</f>
        <v>-45886.328571428574</v>
      </c>
      <c r="J50" s="108"/>
      <c r="K50" s="108">
        <v>-69780</v>
      </c>
      <c r="L50" s="108">
        <f>R50-K50</f>
        <v>-15060</v>
      </c>
      <c r="M50" s="200">
        <v>-28715</v>
      </c>
      <c r="N50" s="216">
        <f>-53200+5600</f>
        <v>-47600</v>
      </c>
      <c r="O50" s="196">
        <f t="shared" ref="O50:O57" si="26">M50+N50</f>
        <v>-76315</v>
      </c>
      <c r="P50" s="196">
        <f>O50-R50</f>
        <v>8525</v>
      </c>
      <c r="Q50" s="114"/>
      <c r="R50" s="108">
        <v>-84840</v>
      </c>
      <c r="S50" s="91" t="s">
        <v>172</v>
      </c>
      <c r="T50" s="196">
        <f>O50</f>
        <v>-76315</v>
      </c>
      <c r="U50" s="251">
        <v>-9623.4</v>
      </c>
      <c r="V50" s="251">
        <v>-5752.5</v>
      </c>
      <c r="W50" s="251">
        <v>-6236.4</v>
      </c>
      <c r="X50" s="251">
        <v>-7102.56</v>
      </c>
      <c r="Y50" s="251">
        <v>-5000</v>
      </c>
      <c r="Z50" s="251">
        <v>-6085.7342857142858</v>
      </c>
      <c r="AA50" s="251">
        <v>-6085.7342857142858</v>
      </c>
      <c r="AB50" s="251">
        <v>-6085.7342857142858</v>
      </c>
      <c r="AC50" s="251">
        <v>-6085.7342857142858</v>
      </c>
      <c r="AD50" s="251">
        <v>-6085.7342857142858</v>
      </c>
      <c r="AE50" s="251">
        <v>-6085.7342857142858</v>
      </c>
      <c r="AF50" s="251">
        <v>-6085.7342857142858</v>
      </c>
      <c r="AG50" s="72"/>
    </row>
    <row r="51" spans="2:33" ht="12.75" customHeight="1" x14ac:dyDescent="0.3">
      <c r="B51" s="72" t="s">
        <v>173</v>
      </c>
      <c r="C51" s="123">
        <f>-'TB (2) -Oct'!D76</f>
        <v>0</v>
      </c>
      <c r="D51" s="124">
        <f>C51-E51</f>
        <v>1185.74125</v>
      </c>
      <c r="E51" s="108">
        <f t="shared" si="24"/>
        <v>-1185.74125</v>
      </c>
      <c r="F51" s="154"/>
      <c r="G51" s="123">
        <f>-TB!D76</f>
        <v>0</v>
      </c>
      <c r="H51" s="124">
        <f>+G51-I51</f>
        <v>11071.293749999997</v>
      </c>
      <c r="I51" s="108">
        <f t="shared" si="25"/>
        <v>-11071.293749999997</v>
      </c>
      <c r="J51" s="108"/>
      <c r="K51" s="108">
        <v>-13188.39</v>
      </c>
      <c r="L51" s="108">
        <f>R51-K51</f>
        <v>-3811.6100000000006</v>
      </c>
      <c r="M51" s="200">
        <v>-5333</v>
      </c>
      <c r="N51" s="216">
        <v>-11667</v>
      </c>
      <c r="O51" s="196">
        <f t="shared" si="26"/>
        <v>-17000</v>
      </c>
      <c r="P51" s="196">
        <f>O51-R51</f>
        <v>0</v>
      </c>
      <c r="Q51" s="114"/>
      <c r="R51" s="108">
        <v>-17000</v>
      </c>
      <c r="S51" s="72" t="s">
        <v>173</v>
      </c>
      <c r="T51" s="196">
        <f>O51</f>
        <v>-17000</v>
      </c>
      <c r="U51" s="251">
        <v>-2796.29</v>
      </c>
      <c r="V51" s="251">
        <v>-1140.32</v>
      </c>
      <c r="W51" s="251">
        <v>-1233.6199999999999</v>
      </c>
      <c r="X51" s="251">
        <v>-2343.84</v>
      </c>
      <c r="Y51" s="251">
        <v>-1185.74125</v>
      </c>
      <c r="Z51" s="251">
        <v>-1185.74125</v>
      </c>
      <c r="AA51" s="251">
        <v>-1185.74125</v>
      </c>
      <c r="AB51" s="251">
        <v>-1185.74125</v>
      </c>
      <c r="AC51" s="251">
        <v>-1185.74125</v>
      </c>
      <c r="AD51" s="251">
        <v>-1185.74125</v>
      </c>
      <c r="AE51" s="251">
        <v>-1185.74125</v>
      </c>
      <c r="AF51" s="251">
        <v>-1185.74125</v>
      </c>
      <c r="AG51" s="72"/>
    </row>
    <row r="52" spans="2:33" ht="12.75" customHeight="1" x14ac:dyDescent="0.3">
      <c r="B52" s="72" t="s">
        <v>3</v>
      </c>
      <c r="C52" s="123">
        <f>-'TB (2) -Oct'!D77</f>
        <v>0</v>
      </c>
      <c r="D52" s="124">
        <f>C52-E52</f>
        <v>724.6</v>
      </c>
      <c r="E52" s="108">
        <f t="shared" si="24"/>
        <v>-724.6</v>
      </c>
      <c r="F52" s="154"/>
      <c r="G52" s="123">
        <f>-TB!D77</f>
        <v>0</v>
      </c>
      <c r="H52" s="124">
        <f>+G52-I52</f>
        <v>4977.0000000000009</v>
      </c>
      <c r="I52" s="108">
        <f t="shared" si="25"/>
        <v>-4977.0000000000009</v>
      </c>
      <c r="J52" s="108"/>
      <c r="K52" s="108">
        <v>-4215.87</v>
      </c>
      <c r="L52" s="108">
        <f>R52-K52</f>
        <v>-784.13000000000011</v>
      </c>
      <c r="M52" s="200">
        <v>-45</v>
      </c>
      <c r="N52" s="216">
        <v>-8555</v>
      </c>
      <c r="O52" s="196">
        <f t="shared" si="26"/>
        <v>-8600</v>
      </c>
      <c r="P52" s="196">
        <f>O52-R52</f>
        <v>-3600</v>
      </c>
      <c r="Q52" s="114"/>
      <c r="R52" s="108">
        <v>-5000</v>
      </c>
      <c r="S52" s="72" t="s">
        <v>3</v>
      </c>
      <c r="T52" s="196">
        <f>O52</f>
        <v>-8600</v>
      </c>
      <c r="U52" s="251"/>
      <c r="V52" s="251"/>
      <c r="W52" s="251"/>
      <c r="X52" s="251">
        <v>-45</v>
      </c>
      <c r="Y52" s="251">
        <v>-3482.8</v>
      </c>
      <c r="Z52" s="251">
        <v>-724.6</v>
      </c>
      <c r="AA52" s="251">
        <v>-724.6</v>
      </c>
      <c r="AB52" s="251">
        <v>-724.6</v>
      </c>
      <c r="AC52" s="251">
        <v>-724.6</v>
      </c>
      <c r="AD52" s="251">
        <v>-724.6</v>
      </c>
      <c r="AE52" s="251">
        <v>-724.6</v>
      </c>
      <c r="AF52" s="251">
        <v>-724.6</v>
      </c>
      <c r="AG52" s="72"/>
    </row>
    <row r="53" spans="2:33" ht="12" customHeight="1" x14ac:dyDescent="0.3">
      <c r="B53" s="71"/>
      <c r="C53" s="123"/>
      <c r="D53" s="124"/>
      <c r="E53" s="108"/>
      <c r="F53" s="154"/>
      <c r="G53" s="123"/>
      <c r="H53" s="124"/>
      <c r="I53" s="108"/>
      <c r="J53" s="108"/>
      <c r="K53" s="108"/>
      <c r="L53" s="108"/>
      <c r="M53" s="200"/>
      <c r="N53" s="216"/>
      <c r="O53" s="196"/>
      <c r="P53" s="196"/>
      <c r="Q53" s="114"/>
      <c r="R53" s="108"/>
      <c r="S53" s="72"/>
      <c r="T53" s="196"/>
      <c r="U53" s="253"/>
      <c r="V53" s="253"/>
      <c r="W53" s="253"/>
      <c r="X53" s="253"/>
      <c r="Y53" s="253"/>
      <c r="Z53" s="253"/>
      <c r="AA53" s="253"/>
      <c r="AB53" s="253"/>
      <c r="AC53" s="253"/>
      <c r="AD53" s="253"/>
      <c r="AE53" s="253"/>
      <c r="AF53" s="253"/>
      <c r="AG53" s="72"/>
    </row>
    <row r="54" spans="2:33" ht="12.75" customHeight="1" x14ac:dyDescent="0.3">
      <c r="B54" s="71" t="s">
        <v>240</v>
      </c>
      <c r="C54" s="123"/>
      <c r="D54" s="124"/>
      <c r="E54" s="108"/>
      <c r="F54" s="154"/>
      <c r="G54" s="123"/>
      <c r="H54" s="124"/>
      <c r="I54" s="108"/>
      <c r="J54" s="108"/>
      <c r="K54" s="108"/>
      <c r="L54" s="108"/>
      <c r="M54" s="200"/>
      <c r="N54" s="216"/>
      <c r="O54" s="196"/>
      <c r="P54" s="196"/>
      <c r="Q54" s="114"/>
      <c r="R54" s="108"/>
      <c r="S54" s="71" t="s">
        <v>240</v>
      </c>
      <c r="T54" s="196"/>
      <c r="U54" s="253"/>
      <c r="V54" s="253"/>
      <c r="W54" s="253"/>
      <c r="X54" s="253"/>
      <c r="Y54" s="253"/>
      <c r="Z54" s="253"/>
      <c r="AA54" s="253"/>
      <c r="AB54" s="253"/>
      <c r="AC54" s="253"/>
      <c r="AD54" s="253"/>
      <c r="AE54" s="253"/>
      <c r="AF54" s="253"/>
      <c r="AG54" s="72"/>
    </row>
    <row r="55" spans="2:33" ht="12.75" customHeight="1" x14ac:dyDescent="0.3">
      <c r="B55" s="72" t="s">
        <v>44</v>
      </c>
      <c r="C55" s="123">
        <f>-'TB (2) -Oct'!D78</f>
        <v>0</v>
      </c>
      <c r="D55" s="124">
        <f>C55-E55</f>
        <v>1828.52</v>
      </c>
      <c r="E55" s="108">
        <f t="shared" ref="E55:E57" si="27">AA55</f>
        <v>-1828.52</v>
      </c>
      <c r="F55" s="154"/>
      <c r="G55" s="123">
        <f>-TB!D78</f>
        <v>0</v>
      </c>
      <c r="H55" s="124">
        <f>+G55-I55</f>
        <v>13232.400000000001</v>
      </c>
      <c r="I55" s="108">
        <f t="shared" ref="I55:I57" si="28">U55+V55+W55+X55+Y55+Z55+AA55</f>
        <v>-13232.400000000001</v>
      </c>
      <c r="J55" s="108"/>
      <c r="K55" s="108">
        <v>-17993.62</v>
      </c>
      <c r="L55" s="108">
        <f>R55-K55</f>
        <v>-1381.380000000001</v>
      </c>
      <c r="M55" s="200">
        <v>-7897</v>
      </c>
      <c r="N55" s="216">
        <v>-14478</v>
      </c>
      <c r="O55" s="196">
        <f t="shared" si="26"/>
        <v>-22375</v>
      </c>
      <c r="P55" s="196">
        <f>O55-R55</f>
        <v>-3000</v>
      </c>
      <c r="Q55" s="114"/>
      <c r="R55" s="108">
        <v>-19375</v>
      </c>
      <c r="S55" s="72" t="s">
        <v>44</v>
      </c>
      <c r="T55" s="196">
        <f>O55</f>
        <v>-22375</v>
      </c>
      <c r="U55" s="251">
        <v>-1974.2625000000003</v>
      </c>
      <c r="V55" s="251">
        <v>-1974.2625000000003</v>
      </c>
      <c r="W55" s="251">
        <v>-1974.2625000000003</v>
      </c>
      <c r="X55" s="251">
        <v>-1974.2625000000003</v>
      </c>
      <c r="Y55" s="251">
        <v>-1678.31</v>
      </c>
      <c r="Z55" s="251">
        <v>-1828.52</v>
      </c>
      <c r="AA55" s="251">
        <v>-1828.52</v>
      </c>
      <c r="AB55" s="251">
        <v>-1828.52</v>
      </c>
      <c r="AC55" s="251">
        <v>-1828.52</v>
      </c>
      <c r="AD55" s="251">
        <v>-1828.52</v>
      </c>
      <c r="AE55" s="251">
        <v>-1828.52</v>
      </c>
      <c r="AF55" s="251">
        <v>-1828.52</v>
      </c>
      <c r="AG55" s="72"/>
    </row>
    <row r="56" spans="2:33" ht="12.75" customHeight="1" x14ac:dyDescent="0.3">
      <c r="B56" s="72" t="s">
        <v>156</v>
      </c>
      <c r="C56" s="123">
        <f>-'TB (2) -Oct'!D105</f>
        <v>-142.18</v>
      </c>
      <c r="D56" s="124">
        <f>C56-E56</f>
        <v>-56.465714285714299</v>
      </c>
      <c r="E56" s="108">
        <f t="shared" si="27"/>
        <v>-85.714285714285708</v>
      </c>
      <c r="F56" s="154"/>
      <c r="G56" s="123">
        <f>-TB!D105</f>
        <v>-142.18</v>
      </c>
      <c r="H56" s="124">
        <f>+G56-I56</f>
        <v>29.24857142857141</v>
      </c>
      <c r="I56" s="108">
        <f t="shared" si="28"/>
        <v>-171.42857142857142</v>
      </c>
      <c r="J56" s="108"/>
      <c r="K56" s="108">
        <v>-227.16</v>
      </c>
      <c r="L56" s="108">
        <f>R56-K56</f>
        <v>-372.84000000000003</v>
      </c>
      <c r="M56" s="200">
        <v>0</v>
      </c>
      <c r="N56" s="216">
        <v>-600</v>
      </c>
      <c r="O56" s="196">
        <f t="shared" si="26"/>
        <v>-600</v>
      </c>
      <c r="P56" s="196">
        <f>O56-R56</f>
        <v>0</v>
      </c>
      <c r="Q56" s="114"/>
      <c r="R56" s="108">
        <v>-600</v>
      </c>
      <c r="S56" s="72" t="s">
        <v>156</v>
      </c>
      <c r="T56" s="196">
        <f>O56</f>
        <v>-600</v>
      </c>
      <c r="U56" s="251">
        <v>0</v>
      </c>
      <c r="V56" s="251">
        <v>0</v>
      </c>
      <c r="W56" s="251">
        <v>0</v>
      </c>
      <c r="X56" s="251">
        <v>0</v>
      </c>
      <c r="Y56" s="251">
        <v>0</v>
      </c>
      <c r="Z56" s="251">
        <v>-85.714285714285708</v>
      </c>
      <c r="AA56" s="251">
        <v>-85.714285714285708</v>
      </c>
      <c r="AB56" s="251">
        <v>-85.714285714285708</v>
      </c>
      <c r="AC56" s="251">
        <v>-85.714285714285708</v>
      </c>
      <c r="AD56" s="251">
        <v>-85.714285714285708</v>
      </c>
      <c r="AE56" s="251">
        <v>-85.714285714285708</v>
      </c>
      <c r="AF56" s="251">
        <v>-85.714285714285708</v>
      </c>
      <c r="AG56" s="72"/>
    </row>
    <row r="57" spans="2:33" ht="12.75" customHeight="1" x14ac:dyDescent="0.3">
      <c r="B57" s="72" t="s">
        <v>249</v>
      </c>
      <c r="C57" s="123">
        <f>-'TB (2) -Oct'!C125</f>
        <v>0</v>
      </c>
      <c r="D57" s="124">
        <f>C57-E57</f>
        <v>375</v>
      </c>
      <c r="E57" s="108">
        <f t="shared" si="27"/>
        <v>-375</v>
      </c>
      <c r="F57" s="154"/>
      <c r="G57" s="123">
        <f>I57</f>
        <v>-2625</v>
      </c>
      <c r="H57" s="124">
        <f>+G57-I57</f>
        <v>0</v>
      </c>
      <c r="I57" s="108">
        <f t="shared" si="28"/>
        <v>-2625</v>
      </c>
      <c r="J57" s="108"/>
      <c r="K57" s="108">
        <v>-4500</v>
      </c>
      <c r="L57" s="108">
        <f>R57-K57</f>
        <v>0</v>
      </c>
      <c r="M57" s="200">
        <v>-1500</v>
      </c>
      <c r="N57" s="216">
        <v>-3000</v>
      </c>
      <c r="O57" s="196">
        <f t="shared" si="26"/>
        <v>-4500</v>
      </c>
      <c r="P57" s="196">
        <f>O57-R57</f>
        <v>0</v>
      </c>
      <c r="Q57" s="114"/>
      <c r="R57" s="108">
        <v>-4500</v>
      </c>
      <c r="S57" s="72" t="s">
        <v>148</v>
      </c>
      <c r="T57" s="196">
        <f>O57</f>
        <v>-4500</v>
      </c>
      <c r="U57" s="251">
        <v>-375</v>
      </c>
      <c r="V57" s="251">
        <v>-375</v>
      </c>
      <c r="W57" s="251">
        <v>-375</v>
      </c>
      <c r="X57" s="251">
        <v>-375</v>
      </c>
      <c r="Y57" s="251">
        <v>-375</v>
      </c>
      <c r="Z57" s="251">
        <v>-375</v>
      </c>
      <c r="AA57" s="251">
        <v>-375</v>
      </c>
      <c r="AB57" s="251">
        <v>-375</v>
      </c>
      <c r="AC57" s="251">
        <v>-375</v>
      </c>
      <c r="AD57" s="251">
        <v>-375</v>
      </c>
      <c r="AE57" s="251">
        <v>-375</v>
      </c>
      <c r="AF57" s="251">
        <v>-375</v>
      </c>
      <c r="AG57" s="72"/>
    </row>
    <row r="58" spans="2:33" ht="12.75" customHeight="1" x14ac:dyDescent="0.35">
      <c r="B58" s="138" t="s">
        <v>257</v>
      </c>
      <c r="C58" s="130">
        <f>SUM(C50:C57)</f>
        <v>-1792.18</v>
      </c>
      <c r="D58" s="122">
        <f>C58-E58</f>
        <v>8493.1298214285725</v>
      </c>
      <c r="E58" s="130">
        <f>SUM(E50:E57)</f>
        <v>-10285.309821428573</v>
      </c>
      <c r="F58" s="155"/>
      <c r="G58" s="130">
        <f>SUM(G50:G57)</f>
        <v>-4417.18</v>
      </c>
      <c r="H58" s="122">
        <f>+G58-I58</f>
        <v>73546.270892857137</v>
      </c>
      <c r="I58" s="130">
        <f>SUM(I50:I57)</f>
        <v>-77963.450892857145</v>
      </c>
      <c r="J58" s="109"/>
      <c r="K58" s="130">
        <f t="shared" ref="K58:P58" si="29">SUM(K50:K57)</f>
        <v>-109905.04</v>
      </c>
      <c r="L58" s="122">
        <f t="shared" si="29"/>
        <v>-21409.960000000003</v>
      </c>
      <c r="M58" s="205">
        <f t="shared" si="29"/>
        <v>-43490</v>
      </c>
      <c r="N58" s="219">
        <f t="shared" si="29"/>
        <v>-85900</v>
      </c>
      <c r="O58" s="130">
        <f t="shared" si="29"/>
        <v>-129390</v>
      </c>
      <c r="P58" s="130">
        <f t="shared" si="29"/>
        <v>1925</v>
      </c>
      <c r="Q58" s="114"/>
      <c r="R58" s="130">
        <f>SUM(R50:R57)</f>
        <v>-131315</v>
      </c>
      <c r="S58" s="134" t="s">
        <v>238</v>
      </c>
      <c r="T58" s="130">
        <f>SUM(T50:T57)</f>
        <v>-129390</v>
      </c>
      <c r="U58" s="151">
        <f t="shared" ref="U58:AF58" si="30">SUM(U50:U57)</f>
        <v>-14768.952499999999</v>
      </c>
      <c r="V58" s="151">
        <f t="shared" si="30"/>
        <v>-9242.0825000000004</v>
      </c>
      <c r="W58" s="151">
        <f t="shared" si="30"/>
        <v>-9819.2824999999993</v>
      </c>
      <c r="X58" s="151">
        <f t="shared" si="30"/>
        <v>-11840.662500000002</v>
      </c>
      <c r="Y58" s="151">
        <f t="shared" si="30"/>
        <v>-11721.85125</v>
      </c>
      <c r="Z58" s="151">
        <f t="shared" si="30"/>
        <v>-10285.309821428573</v>
      </c>
      <c r="AA58" s="151">
        <f t="shared" si="30"/>
        <v>-10285.309821428573</v>
      </c>
      <c r="AB58" s="151">
        <f t="shared" si="30"/>
        <v>-10285.309821428573</v>
      </c>
      <c r="AC58" s="151">
        <f t="shared" si="30"/>
        <v>-10285.309821428573</v>
      </c>
      <c r="AD58" s="151">
        <f t="shared" si="30"/>
        <v>-10285.309821428573</v>
      </c>
      <c r="AE58" s="151">
        <f t="shared" si="30"/>
        <v>-10285.309821428573</v>
      </c>
      <c r="AF58" s="151">
        <f t="shared" si="30"/>
        <v>-10285.309821428573</v>
      </c>
      <c r="AG58" s="72"/>
    </row>
    <row r="59" spans="2:33" ht="12.75" customHeight="1" x14ac:dyDescent="0.3">
      <c r="B59" s="72"/>
      <c r="C59" s="123"/>
      <c r="D59" s="124"/>
      <c r="E59" s="108"/>
      <c r="F59" s="99"/>
      <c r="G59" s="123"/>
      <c r="H59" s="124"/>
      <c r="I59" s="108"/>
      <c r="J59" s="108"/>
      <c r="K59" s="108"/>
      <c r="L59" s="108"/>
      <c r="M59" s="200"/>
      <c r="N59" s="216"/>
      <c r="O59" s="196"/>
      <c r="P59" s="196"/>
      <c r="Q59" s="114"/>
      <c r="R59" s="108"/>
      <c r="S59" s="72"/>
      <c r="T59" s="196"/>
      <c r="U59" s="146"/>
      <c r="V59" s="146"/>
      <c r="W59" s="146"/>
      <c r="X59" s="146"/>
      <c r="Y59" s="146"/>
      <c r="Z59" s="146"/>
      <c r="AA59" s="146"/>
      <c r="AB59" s="146"/>
      <c r="AC59" s="146"/>
      <c r="AD59" s="146"/>
      <c r="AE59" s="146"/>
      <c r="AF59" s="146"/>
      <c r="AG59" s="72"/>
    </row>
    <row r="60" spans="2:33" ht="12.75" customHeight="1" x14ac:dyDescent="0.35">
      <c r="B60" s="138" t="s">
        <v>233</v>
      </c>
      <c r="C60" s="130"/>
      <c r="D60" s="122"/>
      <c r="E60" s="122"/>
      <c r="F60" s="99"/>
      <c r="G60" s="130"/>
      <c r="H60" s="122"/>
      <c r="I60" s="131"/>
      <c r="J60" s="126"/>
      <c r="K60" s="131"/>
      <c r="L60" s="131"/>
      <c r="M60" s="205"/>
      <c r="N60" s="218"/>
      <c r="O60" s="131"/>
      <c r="P60" s="131"/>
      <c r="Q60" s="114"/>
      <c r="R60" s="131"/>
      <c r="S60" s="134" t="s">
        <v>233</v>
      </c>
      <c r="T60" s="131"/>
      <c r="U60" s="150"/>
      <c r="V60" s="150"/>
      <c r="W60" s="150"/>
      <c r="X60" s="150"/>
      <c r="Y60" s="150"/>
      <c r="Z60" s="150"/>
      <c r="AA60" s="150"/>
      <c r="AB60" s="150"/>
      <c r="AC60" s="150"/>
      <c r="AD60" s="150"/>
      <c r="AE60" s="150"/>
      <c r="AF60" s="150"/>
      <c r="AG60" s="72"/>
    </row>
    <row r="61" spans="2:33" ht="12.75" customHeight="1" x14ac:dyDescent="0.3">
      <c r="B61" s="72" t="s">
        <v>233</v>
      </c>
      <c r="C61" s="123">
        <f>'TB (2) -Oct'!C114+'TB (2) -Oct'!C115+'TB (2) -Oct'!C116+'TB (2) -Oct'!C117+'TB (2) -Oct'!C118+'TB (2) -Oct'!C119+'TB (2) -Oct'!C120</f>
        <v>0</v>
      </c>
      <c r="D61" s="124">
        <f>C61-E61</f>
        <v>0</v>
      </c>
      <c r="E61" s="157">
        <f>Z61</f>
        <v>0</v>
      </c>
      <c r="F61" s="154"/>
      <c r="G61" s="123">
        <f>TB!C114+TB!C115+TB!C116+TB!C117+TB!C118+TB!C119+TB!C120</f>
        <v>0</v>
      </c>
      <c r="H61" s="124">
        <f>+G61-I61</f>
        <v>0</v>
      </c>
      <c r="I61" s="108">
        <f>U61+V61+W61+X61+Y61</f>
        <v>0</v>
      </c>
      <c r="J61" s="108"/>
      <c r="K61" s="108">
        <v>-27508.97</v>
      </c>
      <c r="L61" s="108">
        <f>R61-K61</f>
        <v>27508.97</v>
      </c>
      <c r="M61" s="200">
        <v>0</v>
      </c>
      <c r="N61" s="216">
        <v>0</v>
      </c>
      <c r="O61" s="196">
        <v>0</v>
      </c>
      <c r="P61" s="196">
        <f>O61-R61</f>
        <v>0</v>
      </c>
      <c r="Q61" s="114"/>
      <c r="R61" s="108">
        <v>0</v>
      </c>
      <c r="S61" s="72" t="s">
        <v>37</v>
      </c>
      <c r="T61" s="196">
        <v>0</v>
      </c>
      <c r="U61" s="144"/>
      <c r="V61" s="144"/>
      <c r="W61" s="144"/>
      <c r="X61" s="144"/>
      <c r="Y61" s="144"/>
      <c r="Z61" s="144"/>
      <c r="AA61" s="144"/>
      <c r="AB61" s="144"/>
      <c r="AC61" s="144"/>
      <c r="AD61" s="144"/>
      <c r="AE61" s="144"/>
      <c r="AF61" s="144"/>
      <c r="AG61" s="72"/>
    </row>
    <row r="62" spans="2:33" ht="12.75" customHeight="1" x14ac:dyDescent="0.35">
      <c r="B62" s="138" t="s">
        <v>236</v>
      </c>
      <c r="C62" s="131">
        <f>SUM(C60:C61)</f>
        <v>0</v>
      </c>
      <c r="D62" s="122">
        <f>C62-E62</f>
        <v>0</v>
      </c>
      <c r="E62" s="130">
        <f>SUM(E61)</f>
        <v>0</v>
      </c>
      <c r="F62" s="155"/>
      <c r="G62" s="131">
        <f>SUM(G61)</f>
        <v>0</v>
      </c>
      <c r="H62" s="122">
        <f>+G62-I62</f>
        <v>0</v>
      </c>
      <c r="I62" s="131">
        <f>SUM(I60:I61)</f>
        <v>0</v>
      </c>
      <c r="J62" s="126"/>
      <c r="K62" s="131">
        <f t="shared" ref="K62:P62" si="31">SUM(K61)</f>
        <v>-27508.97</v>
      </c>
      <c r="L62" s="122">
        <f t="shared" si="31"/>
        <v>27508.97</v>
      </c>
      <c r="M62" s="206">
        <f t="shared" si="31"/>
        <v>0</v>
      </c>
      <c r="N62" s="218">
        <f t="shared" si="31"/>
        <v>0</v>
      </c>
      <c r="O62" s="131">
        <f t="shared" si="31"/>
        <v>0</v>
      </c>
      <c r="P62" s="131">
        <f t="shared" si="31"/>
        <v>0</v>
      </c>
      <c r="Q62" s="114"/>
      <c r="R62" s="131">
        <f>SUM(R61)</f>
        <v>0</v>
      </c>
      <c r="S62" s="134" t="s">
        <v>236</v>
      </c>
      <c r="T62" s="131">
        <f>SUM(T61)</f>
        <v>0</v>
      </c>
      <c r="U62" s="151">
        <f t="shared" ref="U62:AF62" si="32">SUM(U60:U61)</f>
        <v>0</v>
      </c>
      <c r="V62" s="151">
        <f t="shared" si="32"/>
        <v>0</v>
      </c>
      <c r="W62" s="151">
        <f t="shared" si="32"/>
        <v>0</v>
      </c>
      <c r="X62" s="151">
        <f t="shared" si="32"/>
        <v>0</v>
      </c>
      <c r="Y62" s="151">
        <f t="shared" si="32"/>
        <v>0</v>
      </c>
      <c r="Z62" s="151">
        <f t="shared" si="32"/>
        <v>0</v>
      </c>
      <c r="AA62" s="151">
        <f t="shared" si="32"/>
        <v>0</v>
      </c>
      <c r="AB62" s="151">
        <f t="shared" si="32"/>
        <v>0</v>
      </c>
      <c r="AC62" s="151">
        <f>SUM(AC60:AC61)</f>
        <v>0</v>
      </c>
      <c r="AD62" s="151">
        <f t="shared" si="32"/>
        <v>0</v>
      </c>
      <c r="AE62" s="151">
        <f t="shared" si="32"/>
        <v>0</v>
      </c>
      <c r="AF62" s="151">
        <f t="shared" si="32"/>
        <v>0</v>
      </c>
      <c r="AG62" s="72"/>
    </row>
    <row r="63" spans="2:33" ht="12.75" customHeight="1" x14ac:dyDescent="0.3">
      <c r="B63" s="72"/>
      <c r="C63" s="123"/>
      <c r="D63" s="124"/>
      <c r="E63" s="108"/>
      <c r="F63" s="99"/>
      <c r="G63" s="123"/>
      <c r="H63" s="124"/>
      <c r="I63" s="108"/>
      <c r="J63" s="108"/>
      <c r="K63" s="108"/>
      <c r="L63" s="108"/>
      <c r="M63" s="200"/>
      <c r="N63" s="216"/>
      <c r="O63" s="196"/>
      <c r="P63" s="196"/>
      <c r="Q63" s="114"/>
      <c r="R63" s="108"/>
      <c r="S63" s="72"/>
      <c r="T63" s="196"/>
      <c r="U63" s="146"/>
      <c r="V63" s="146"/>
      <c r="W63" s="146"/>
      <c r="X63" s="146"/>
      <c r="Y63" s="146"/>
      <c r="Z63" s="146"/>
      <c r="AA63" s="146"/>
      <c r="AB63" s="146"/>
      <c r="AC63" s="146"/>
      <c r="AD63" s="146"/>
      <c r="AE63" s="146"/>
      <c r="AF63" s="146"/>
      <c r="AG63" s="72"/>
    </row>
    <row r="64" spans="2:33" ht="12.75" customHeight="1" x14ac:dyDescent="0.35">
      <c r="B64" s="138" t="s">
        <v>243</v>
      </c>
      <c r="C64" s="130"/>
      <c r="D64" s="122"/>
      <c r="E64" s="122"/>
      <c r="F64" s="99"/>
      <c r="G64" s="130"/>
      <c r="H64" s="122"/>
      <c r="I64" s="131"/>
      <c r="J64" s="126"/>
      <c r="K64" s="131"/>
      <c r="L64" s="131"/>
      <c r="M64" s="205"/>
      <c r="N64" s="218"/>
      <c r="O64" s="131"/>
      <c r="P64" s="131"/>
      <c r="Q64" s="114"/>
      <c r="R64" s="131"/>
      <c r="S64" s="134" t="s">
        <v>243</v>
      </c>
      <c r="T64" s="131"/>
      <c r="U64" s="150"/>
      <c r="V64" s="150"/>
      <c r="W64" s="150"/>
      <c r="X64" s="150"/>
      <c r="Y64" s="150"/>
      <c r="Z64" s="150"/>
      <c r="AA64" s="150"/>
      <c r="AB64" s="150"/>
      <c r="AC64" s="150"/>
      <c r="AD64" s="150"/>
      <c r="AE64" s="150"/>
      <c r="AF64" s="150"/>
      <c r="AG64" s="72"/>
    </row>
    <row r="65" spans="2:33" ht="12.75" customHeight="1" x14ac:dyDescent="0.3">
      <c r="B65" s="71" t="s">
        <v>244</v>
      </c>
      <c r="C65" s="125"/>
      <c r="D65" s="124"/>
      <c r="E65" s="108"/>
      <c r="F65" s="99"/>
      <c r="G65" s="125"/>
      <c r="H65" s="124"/>
      <c r="I65" s="126"/>
      <c r="J65" s="126"/>
      <c r="K65" s="126"/>
      <c r="L65" s="126"/>
      <c r="M65" s="202"/>
      <c r="N65" s="218"/>
      <c r="O65" s="197"/>
      <c r="P65" s="197"/>
      <c r="Q65" s="114"/>
      <c r="R65" s="126"/>
      <c r="S65" s="71" t="s">
        <v>244</v>
      </c>
      <c r="T65" s="197"/>
      <c r="U65" s="146"/>
      <c r="V65" s="146"/>
      <c r="W65" s="146"/>
      <c r="X65" s="146"/>
      <c r="Y65" s="146"/>
      <c r="Z65" s="146"/>
      <c r="AA65" s="146"/>
      <c r="AB65" s="146"/>
      <c r="AC65" s="146"/>
      <c r="AD65" s="146"/>
      <c r="AE65" s="146"/>
      <c r="AF65" s="146"/>
      <c r="AG65" s="72"/>
    </row>
    <row r="66" spans="2:33" ht="12.75" customHeight="1" x14ac:dyDescent="0.3">
      <c r="B66" s="72" t="s">
        <v>38</v>
      </c>
      <c r="C66" s="123">
        <f>-'TB (2) -Oct'!D92-'TB (2) -Oct'!D93-'TB (2) -Oct'!D94-'TB (2) -Oct'!D95-'TB (2) -Oct'!D96</f>
        <v>-47.26</v>
      </c>
      <c r="D66" s="124">
        <f>C66-E66</f>
        <v>399.43714285714287</v>
      </c>
      <c r="E66" s="108">
        <f t="shared" ref="E66:E68" si="33">AA66</f>
        <v>-446.69714285714286</v>
      </c>
      <c r="F66" s="154"/>
      <c r="G66" s="123">
        <f>-TB!D92-TB!D93-TB!D94-TB!D95-TB!D96</f>
        <v>-47.26</v>
      </c>
      <c r="H66" s="124">
        <f>+G66-I66</f>
        <v>2219.2542857142853</v>
      </c>
      <c r="I66" s="108">
        <f t="shared" ref="I66:I68" si="34">U66+V66+W66+X66+Y66+Z66+AA66</f>
        <v>-2266.5142857142855</v>
      </c>
      <c r="J66" s="108"/>
      <c r="K66" s="108">
        <v>-3368.48</v>
      </c>
      <c r="L66" s="108">
        <f>R66-K66</f>
        <v>-1131.52</v>
      </c>
      <c r="M66" s="200">
        <v>-1076</v>
      </c>
      <c r="N66" s="216">
        <v>-3424</v>
      </c>
      <c r="O66" s="196">
        <f>M66+N66</f>
        <v>-4500</v>
      </c>
      <c r="P66" s="196">
        <f>O66-R66</f>
        <v>0</v>
      </c>
      <c r="Q66" s="114"/>
      <c r="R66" s="108">
        <v>-4500</v>
      </c>
      <c r="S66" s="72" t="s">
        <v>38</v>
      </c>
      <c r="T66" s="196">
        <f>O66</f>
        <v>-4500</v>
      </c>
      <c r="U66" s="251">
        <v>-274.62399999999997</v>
      </c>
      <c r="V66" s="251">
        <v>-274.62399999999997</v>
      </c>
      <c r="W66" s="251">
        <v>-274.62399999999997</v>
      </c>
      <c r="X66" s="251">
        <v>-274.62399999999997</v>
      </c>
      <c r="Y66" s="251">
        <v>-274.62399999999997</v>
      </c>
      <c r="Z66" s="251">
        <v>-446.69714285714286</v>
      </c>
      <c r="AA66" s="251">
        <v>-446.69714285714286</v>
      </c>
      <c r="AB66" s="251">
        <v>-446.69714285714286</v>
      </c>
      <c r="AC66" s="251">
        <v>-446.69714285714286</v>
      </c>
      <c r="AD66" s="251">
        <v>-446.69714285714286</v>
      </c>
      <c r="AE66" s="251">
        <v>-446.69714285714286</v>
      </c>
      <c r="AF66" s="251">
        <v>-446.69714285714286</v>
      </c>
      <c r="AG66" s="72"/>
    </row>
    <row r="67" spans="2:33" ht="12.75" customHeight="1" x14ac:dyDescent="0.3">
      <c r="B67" s="72" t="s">
        <v>42</v>
      </c>
      <c r="C67" s="123">
        <f>-'TB (2) -Oct'!D112-'TB (2) -Oct'!D111</f>
        <v>0</v>
      </c>
      <c r="D67" s="124">
        <f>C67-E67</f>
        <v>2653.1528571428571</v>
      </c>
      <c r="E67" s="108">
        <f t="shared" si="33"/>
        <v>-2653.1528571428571</v>
      </c>
      <c r="F67" s="154"/>
      <c r="G67" s="123">
        <f>-TB!D112-TB!D111</f>
        <v>0</v>
      </c>
      <c r="H67" s="124">
        <f>+G67-I67</f>
        <v>37204.235714285714</v>
      </c>
      <c r="I67" s="108">
        <f t="shared" si="34"/>
        <v>-37204.235714285714</v>
      </c>
      <c r="J67" s="108"/>
      <c r="K67" s="108">
        <v>-33573.61</v>
      </c>
      <c r="L67" s="108">
        <f>R67-K67</f>
        <v>-16896.39</v>
      </c>
      <c r="M67" s="200">
        <v>-30038</v>
      </c>
      <c r="N67" s="216">
        <v>-20432</v>
      </c>
      <c r="O67" s="196">
        <f t="shared" ref="O67:O78" si="35">M67+N67</f>
        <v>-50470</v>
      </c>
      <c r="P67" s="196">
        <f>O67-R67</f>
        <v>0</v>
      </c>
      <c r="Q67" s="114"/>
      <c r="R67" s="108">
        <v>-50470</v>
      </c>
      <c r="S67" s="72" t="s">
        <v>42</v>
      </c>
      <c r="T67" s="196">
        <f>O67</f>
        <v>-50470</v>
      </c>
      <c r="U67" s="251">
        <v>-6379.5860000000002</v>
      </c>
      <c r="V67" s="251">
        <v>-6379.5860000000002</v>
      </c>
      <c r="W67" s="251">
        <v>-6379.5860000000002</v>
      </c>
      <c r="X67" s="251">
        <v>-6379.5860000000002</v>
      </c>
      <c r="Y67" s="251">
        <v>-6379.5860000000002</v>
      </c>
      <c r="Z67" s="251">
        <v>-2653.1528571428571</v>
      </c>
      <c r="AA67" s="251">
        <v>-2653.1528571428571</v>
      </c>
      <c r="AB67" s="251">
        <v>-2653.1528571428571</v>
      </c>
      <c r="AC67" s="251">
        <v>-2653.1528571428571</v>
      </c>
      <c r="AD67" s="251">
        <v>-2653.1528571428571</v>
      </c>
      <c r="AE67" s="251">
        <v>-2653.1528571428571</v>
      </c>
      <c r="AF67" s="251">
        <v>-2653.1528571428571</v>
      </c>
      <c r="AG67" s="72"/>
    </row>
    <row r="68" spans="2:33" ht="12.75" customHeight="1" x14ac:dyDescent="0.3">
      <c r="B68" s="72" t="s">
        <v>36</v>
      </c>
      <c r="C68" s="123">
        <f>-'TB (2) -Oct'!D97-'TB (2) -Oct'!D109-'TB (2) -Oct'!D99-'TB (2) -Oct'!D98</f>
        <v>-1050.6300000000001</v>
      </c>
      <c r="D68" s="124">
        <f>C68-E68</f>
        <v>-823.7600000000001</v>
      </c>
      <c r="E68" s="108">
        <f t="shared" si="33"/>
        <v>-226.87000000000003</v>
      </c>
      <c r="F68" s="154"/>
      <c r="G68" s="123">
        <f>-TB!D97-TB!D109-TB!D99-TB!D98</f>
        <v>-1050.6300000000001</v>
      </c>
      <c r="H68" s="124">
        <f>+G68-I68</f>
        <v>815.02</v>
      </c>
      <c r="I68" s="108">
        <f t="shared" si="34"/>
        <v>-1865.65</v>
      </c>
      <c r="J68" s="108"/>
      <c r="K68" s="108">
        <v>6648.04</v>
      </c>
      <c r="L68" s="108">
        <f>R68-K68</f>
        <v>-9648.0400000000009</v>
      </c>
      <c r="M68" s="200">
        <v>-710</v>
      </c>
      <c r="N68" s="216">
        <v>-2290</v>
      </c>
      <c r="O68" s="196">
        <f t="shared" si="35"/>
        <v>-3000</v>
      </c>
      <c r="P68" s="196">
        <f>O68-R68</f>
        <v>0</v>
      </c>
      <c r="Q68" s="114"/>
      <c r="R68" s="108">
        <v>-3000</v>
      </c>
      <c r="S68" s="72" t="s">
        <v>36</v>
      </c>
      <c r="T68" s="196">
        <f>O68</f>
        <v>-3000</v>
      </c>
      <c r="U68" s="251">
        <v>-282.38199999999995</v>
      </c>
      <c r="V68" s="251">
        <v>-282.38199999999995</v>
      </c>
      <c r="W68" s="251">
        <v>-282.38199999999995</v>
      </c>
      <c r="X68" s="251">
        <v>-282.38199999999995</v>
      </c>
      <c r="Y68" s="251">
        <v>-282.38199999999995</v>
      </c>
      <c r="Z68" s="251">
        <v>-226.87000000000003</v>
      </c>
      <c r="AA68" s="251">
        <v>-226.87000000000003</v>
      </c>
      <c r="AB68" s="251">
        <v>-226.87000000000003</v>
      </c>
      <c r="AC68" s="251">
        <v>-226.87000000000003</v>
      </c>
      <c r="AD68" s="251">
        <v>-226.87000000000003</v>
      </c>
      <c r="AE68" s="251">
        <v>-226.87000000000003</v>
      </c>
      <c r="AF68" s="251">
        <v>-226.87000000000003</v>
      </c>
      <c r="AG68" s="72"/>
    </row>
    <row r="69" spans="2:33" ht="12.75" customHeight="1" x14ac:dyDescent="0.3">
      <c r="B69" s="72"/>
      <c r="C69" s="132"/>
      <c r="D69" s="124"/>
      <c r="E69" s="108"/>
      <c r="F69" s="154"/>
      <c r="G69" s="132"/>
      <c r="H69" s="124"/>
      <c r="I69" s="108"/>
      <c r="J69" s="110"/>
      <c r="K69" s="110"/>
      <c r="L69" s="108"/>
      <c r="M69" s="207"/>
      <c r="N69" s="216"/>
      <c r="O69" s="196"/>
      <c r="P69" s="196"/>
      <c r="Q69" s="114"/>
      <c r="R69" s="110"/>
      <c r="S69" s="72"/>
      <c r="T69" s="196"/>
      <c r="U69" s="252"/>
      <c r="V69" s="252"/>
      <c r="W69" s="252"/>
      <c r="X69" s="252"/>
      <c r="Y69" s="252"/>
      <c r="Z69" s="252"/>
      <c r="AA69" s="252"/>
      <c r="AB69" s="252"/>
      <c r="AC69" s="252"/>
      <c r="AD69" s="252"/>
      <c r="AE69" s="252"/>
      <c r="AF69" s="252"/>
      <c r="AG69" s="72"/>
    </row>
    <row r="70" spans="2:33" ht="12.75" customHeight="1" x14ac:dyDescent="0.3">
      <c r="B70" s="71" t="s">
        <v>245</v>
      </c>
      <c r="C70" s="132"/>
      <c r="D70" s="124"/>
      <c r="E70" s="108"/>
      <c r="F70" s="154"/>
      <c r="G70" s="132"/>
      <c r="H70" s="124"/>
      <c r="I70" s="108"/>
      <c r="J70" s="110"/>
      <c r="K70" s="110"/>
      <c r="L70" s="108"/>
      <c r="M70" s="207"/>
      <c r="N70" s="216"/>
      <c r="O70" s="196"/>
      <c r="P70" s="196"/>
      <c r="Q70" s="114"/>
      <c r="R70" s="110"/>
      <c r="S70" s="71" t="s">
        <v>245</v>
      </c>
      <c r="T70" s="196"/>
      <c r="U70" s="252"/>
      <c r="V70" s="252"/>
      <c r="W70" s="252"/>
      <c r="X70" s="252"/>
      <c r="Y70" s="252"/>
      <c r="Z70" s="252"/>
      <c r="AA70" s="252"/>
      <c r="AB70" s="252"/>
      <c r="AC70" s="252"/>
      <c r="AD70" s="252"/>
      <c r="AE70" s="252"/>
      <c r="AF70" s="252"/>
      <c r="AG70" s="72"/>
    </row>
    <row r="71" spans="2:33" ht="12.75" customHeight="1" x14ac:dyDescent="0.3">
      <c r="B71" s="72" t="s">
        <v>43</v>
      </c>
      <c r="C71" s="123">
        <f>-'TB (2) -Oct'!D85-'TB (2) -Oct'!D101-'TB (2) -Oct'!D102-'TB (2) -Oct'!D103</f>
        <v>-1800</v>
      </c>
      <c r="D71" s="124">
        <f>C71-E71</f>
        <v>-996.42857142857144</v>
      </c>
      <c r="E71" s="108">
        <f>AA71</f>
        <v>-803.57142857142856</v>
      </c>
      <c r="F71" s="154"/>
      <c r="G71" s="123">
        <f>-TB!D85-TB!D101-TB!D102-TB!D103</f>
        <v>-1800</v>
      </c>
      <c r="H71" s="124">
        <f>+G71-I71</f>
        <v>2325.1428571428569</v>
      </c>
      <c r="I71" s="108">
        <f>U71+V71+W71+X71+Y71+Z71+AA71</f>
        <v>-4125.1428571428569</v>
      </c>
      <c r="J71" s="108"/>
      <c r="K71" s="108">
        <v>-5733.32</v>
      </c>
      <c r="L71" s="108">
        <f>R71-K71</f>
        <v>-309.90000000000055</v>
      </c>
      <c r="M71" s="200">
        <v>-2014</v>
      </c>
      <c r="N71" s="216">
        <v>-6129</v>
      </c>
      <c r="O71" s="196">
        <f t="shared" si="35"/>
        <v>-8143</v>
      </c>
      <c r="P71" s="196">
        <f>O71-R71</f>
        <v>-2099.7799999999997</v>
      </c>
      <c r="Q71" s="114"/>
      <c r="R71" s="108">
        <v>-6043.22</v>
      </c>
      <c r="S71" s="72" t="s">
        <v>43</v>
      </c>
      <c r="T71" s="196">
        <f>O71</f>
        <v>-8143</v>
      </c>
      <c r="U71" s="251">
        <v>-503.6</v>
      </c>
      <c r="V71" s="251">
        <v>-503.6</v>
      </c>
      <c r="W71" s="251">
        <v>-503.6</v>
      </c>
      <c r="X71" s="251">
        <v>-503.6</v>
      </c>
      <c r="Y71" s="251">
        <v>-503.6</v>
      </c>
      <c r="Z71" s="251">
        <v>-803.57142857142856</v>
      </c>
      <c r="AA71" s="251">
        <v>-803.57142857142856</v>
      </c>
      <c r="AB71" s="251">
        <v>-803.57142857142856</v>
      </c>
      <c r="AC71" s="251">
        <v>-803.57142857142856</v>
      </c>
      <c r="AD71" s="251">
        <v>-803.57142857142856</v>
      </c>
      <c r="AE71" s="251">
        <v>-803.57142857142856</v>
      </c>
      <c r="AF71" s="251">
        <v>-803.57142857142856</v>
      </c>
      <c r="AG71" s="72"/>
    </row>
    <row r="72" spans="2:33" ht="12.75" customHeight="1" x14ac:dyDescent="0.3">
      <c r="B72" s="72" t="s">
        <v>334</v>
      </c>
      <c r="C72" s="123"/>
      <c r="D72" s="124"/>
      <c r="E72" s="108"/>
      <c r="F72" s="154"/>
      <c r="G72" s="123"/>
      <c r="H72" s="124"/>
      <c r="I72" s="108"/>
      <c r="J72" s="108"/>
      <c r="K72" s="108"/>
      <c r="L72" s="108">
        <f>R72-K72</f>
        <v>-5000</v>
      </c>
      <c r="M72" s="200"/>
      <c r="N72" s="216">
        <v>-5000</v>
      </c>
      <c r="O72" s="196">
        <f t="shared" si="35"/>
        <v>-5000</v>
      </c>
      <c r="P72" s="196">
        <f>O72-R72</f>
        <v>0</v>
      </c>
      <c r="Q72" s="114"/>
      <c r="R72" s="108">
        <v>-5000</v>
      </c>
      <c r="S72" s="72" t="s">
        <v>334</v>
      </c>
      <c r="T72" s="196">
        <f>O72</f>
        <v>-5000</v>
      </c>
      <c r="U72" s="253"/>
      <c r="V72" s="253"/>
      <c r="W72" s="253"/>
      <c r="X72" s="253"/>
      <c r="Y72" s="253"/>
      <c r="Z72" s="253"/>
      <c r="AA72" s="253"/>
      <c r="AB72" s="253"/>
      <c r="AC72" s="253"/>
      <c r="AD72" s="253"/>
      <c r="AE72" s="253"/>
      <c r="AF72" s="254">
        <v>-5000</v>
      </c>
      <c r="AG72" s="72"/>
    </row>
    <row r="73" spans="2:33" ht="12.75" customHeight="1" x14ac:dyDescent="0.3">
      <c r="B73" s="72"/>
      <c r="C73" s="123"/>
      <c r="D73" s="124"/>
      <c r="E73" s="108"/>
      <c r="F73" s="154"/>
      <c r="G73" s="123"/>
      <c r="H73" s="124"/>
      <c r="I73" s="108"/>
      <c r="J73" s="108"/>
      <c r="K73" s="108"/>
      <c r="L73" s="108"/>
      <c r="M73" s="200"/>
      <c r="N73" s="216"/>
      <c r="O73" s="196"/>
      <c r="P73" s="196"/>
      <c r="Q73" s="114"/>
      <c r="R73" s="108"/>
      <c r="S73" s="72"/>
      <c r="T73" s="196"/>
      <c r="U73" s="253"/>
      <c r="V73" s="253"/>
      <c r="W73" s="253"/>
      <c r="X73" s="253"/>
      <c r="Y73" s="253"/>
      <c r="Z73" s="253"/>
      <c r="AA73" s="253"/>
      <c r="AB73" s="253"/>
      <c r="AC73" s="253"/>
      <c r="AD73" s="253"/>
      <c r="AE73" s="253"/>
      <c r="AF73" s="254"/>
      <c r="AG73" s="72"/>
    </row>
    <row r="74" spans="2:33" ht="12.75" customHeight="1" x14ac:dyDescent="0.3">
      <c r="B74" s="71" t="s">
        <v>7</v>
      </c>
      <c r="C74" s="123"/>
      <c r="D74" s="124"/>
      <c r="E74" s="108"/>
      <c r="F74" s="154"/>
      <c r="G74" s="123"/>
      <c r="H74" s="124"/>
      <c r="I74" s="108"/>
      <c r="J74" s="108"/>
      <c r="K74" s="108"/>
      <c r="L74" s="108"/>
      <c r="M74" s="200"/>
      <c r="N74" s="216"/>
      <c r="O74" s="196"/>
      <c r="P74" s="196"/>
      <c r="Q74" s="114"/>
      <c r="R74" s="108"/>
      <c r="S74" s="71" t="s">
        <v>7</v>
      </c>
      <c r="T74" s="196"/>
      <c r="U74" s="255"/>
      <c r="V74" s="253"/>
      <c r="W74" s="253"/>
      <c r="X74" s="253"/>
      <c r="Y74" s="253"/>
      <c r="Z74" s="253"/>
      <c r="AA74" s="253"/>
      <c r="AB74" s="253"/>
      <c r="AC74" s="253"/>
      <c r="AD74" s="253"/>
      <c r="AE74" s="253"/>
      <c r="AF74" s="253"/>
      <c r="AG74" s="72"/>
    </row>
    <row r="75" spans="2:33" ht="12.75" customHeight="1" x14ac:dyDescent="0.3">
      <c r="B75" s="72" t="s">
        <v>7</v>
      </c>
      <c r="C75" s="123">
        <f>-'TB (2) -Oct'!D110</f>
        <v>0</v>
      </c>
      <c r="D75" s="124">
        <f>C75-E75</f>
        <v>6313.3571428571431</v>
      </c>
      <c r="E75" s="108">
        <f>AA75</f>
        <v>-6313.3571428571431</v>
      </c>
      <c r="F75" s="154"/>
      <c r="G75" s="123">
        <f>-TB!D110</f>
        <v>0</v>
      </c>
      <c r="H75" s="124">
        <f>+G75-I75</f>
        <v>42104.21428571429</v>
      </c>
      <c r="I75" s="108">
        <f>U75+V75+W75+X75+Y75+Z75+AA75</f>
        <v>-42104.21428571429</v>
      </c>
      <c r="J75" s="108"/>
      <c r="K75" s="108">
        <v>-63137.03</v>
      </c>
      <c r="L75" s="108">
        <f>R75-K75</f>
        <v>-3062.9700000000012</v>
      </c>
      <c r="M75" s="200">
        <v>-26149</v>
      </c>
      <c r="N75" s="216">
        <v>-47522</v>
      </c>
      <c r="O75" s="196">
        <f t="shared" si="35"/>
        <v>-73671</v>
      </c>
      <c r="P75" s="196">
        <f>O75-R75</f>
        <v>-7471</v>
      </c>
      <c r="Q75" s="114"/>
      <c r="R75" s="108">
        <v>-66200</v>
      </c>
      <c r="S75" s="72" t="s">
        <v>7</v>
      </c>
      <c r="T75" s="196">
        <f>O75</f>
        <v>-73671</v>
      </c>
      <c r="U75" s="253">
        <v>-9874</v>
      </c>
      <c r="V75" s="251">
        <v>-4793.1899999999996</v>
      </c>
      <c r="W75" s="251">
        <v>-6710.57</v>
      </c>
      <c r="X75" s="251">
        <v>-4771.74</v>
      </c>
      <c r="Y75" s="251">
        <v>-3328</v>
      </c>
      <c r="Z75" s="251">
        <v>-6313.3571428571431</v>
      </c>
      <c r="AA75" s="251">
        <v>-6313.3571428571431</v>
      </c>
      <c r="AB75" s="251">
        <v>-6313.3571428571431</v>
      </c>
      <c r="AC75" s="251">
        <v>-6313.3571428571431</v>
      </c>
      <c r="AD75" s="251">
        <v>-6313.3571428571431</v>
      </c>
      <c r="AE75" s="251">
        <v>-6313.3571428571431</v>
      </c>
      <c r="AF75" s="251">
        <v>-6313.3571428571431</v>
      </c>
      <c r="AG75" s="72"/>
    </row>
    <row r="76" spans="2:33" ht="12.75" customHeight="1" x14ac:dyDescent="0.3">
      <c r="B76" s="72"/>
      <c r="C76" s="132"/>
      <c r="D76" s="124"/>
      <c r="E76" s="108"/>
      <c r="F76" s="154"/>
      <c r="G76" s="132"/>
      <c r="H76" s="124"/>
      <c r="I76" s="108"/>
      <c r="J76" s="110"/>
      <c r="K76" s="110"/>
      <c r="L76" s="108"/>
      <c r="M76" s="207"/>
      <c r="N76" s="216"/>
      <c r="O76" s="196"/>
      <c r="P76" s="196"/>
      <c r="Q76" s="114"/>
      <c r="R76" s="110"/>
      <c r="S76" s="72"/>
      <c r="T76" s="196"/>
      <c r="U76" s="251"/>
      <c r="V76" s="252"/>
      <c r="W76" s="252"/>
      <c r="X76" s="252"/>
      <c r="Y76" s="252"/>
      <c r="Z76" s="252"/>
      <c r="AA76" s="252"/>
      <c r="AB76" s="252"/>
      <c r="AC76" s="252"/>
      <c r="AD76" s="252"/>
      <c r="AE76" s="252"/>
      <c r="AF76" s="252"/>
      <c r="AG76" s="72"/>
    </row>
    <row r="77" spans="2:33" ht="12.75" customHeight="1" x14ac:dyDescent="0.3">
      <c r="B77" s="71" t="s">
        <v>246</v>
      </c>
      <c r="C77" s="132"/>
      <c r="D77" s="124"/>
      <c r="E77" s="108"/>
      <c r="F77" s="154"/>
      <c r="G77" s="132"/>
      <c r="H77" s="124"/>
      <c r="I77" s="108"/>
      <c r="J77" s="110"/>
      <c r="K77" s="110"/>
      <c r="L77" s="108"/>
      <c r="M77" s="207"/>
      <c r="N77" s="216"/>
      <c r="O77" s="196"/>
      <c r="P77" s="196"/>
      <c r="Q77" s="114"/>
      <c r="R77" s="110"/>
      <c r="S77" s="71" t="s">
        <v>246</v>
      </c>
      <c r="T77" s="196"/>
      <c r="U77" s="252"/>
      <c r="V77" s="252"/>
      <c r="W77" s="252"/>
      <c r="X77" s="252"/>
      <c r="Y77" s="252"/>
      <c r="Z77" s="252"/>
      <c r="AA77" s="252"/>
      <c r="AB77" s="252"/>
      <c r="AC77" s="252"/>
      <c r="AD77" s="252"/>
      <c r="AE77" s="252"/>
      <c r="AF77" s="252"/>
      <c r="AG77" s="72"/>
    </row>
    <row r="78" spans="2:33" ht="12.75" customHeight="1" x14ac:dyDescent="0.3">
      <c r="B78" s="72" t="s">
        <v>170</v>
      </c>
      <c r="C78" s="123" t="e">
        <f>-'TB (2) -Oct'!#REF!-'TB (2) -Oct'!#REF!</f>
        <v>#REF!</v>
      </c>
      <c r="D78" s="124" t="e">
        <f>C78-E78</f>
        <v>#REF!</v>
      </c>
      <c r="E78" s="157">
        <f t="shared" ref="E78:E79" si="36">AA78</f>
        <v>0</v>
      </c>
      <c r="F78" s="154"/>
      <c r="G78" s="132" t="e">
        <f>-TB!#REF!-TB!#REF!</f>
        <v>#REF!</v>
      </c>
      <c r="H78" s="124" t="e">
        <f>+G78-I78</f>
        <v>#REF!</v>
      </c>
      <c r="I78" s="108">
        <f t="shared" ref="I78:I79" si="37">U78+V78+W78+X78+Y78+Z78+AA78</f>
        <v>0</v>
      </c>
      <c r="J78" s="108"/>
      <c r="K78" s="108">
        <v>-5269.73</v>
      </c>
      <c r="L78" s="108">
        <f>R78-K78</f>
        <v>5269.73</v>
      </c>
      <c r="M78" s="200">
        <v>0</v>
      </c>
      <c r="N78" s="216">
        <v>-9375</v>
      </c>
      <c r="O78" s="196">
        <f t="shared" si="35"/>
        <v>-9375</v>
      </c>
      <c r="P78" s="196">
        <f>O78-R78</f>
        <v>-9375</v>
      </c>
      <c r="Q78" s="114"/>
      <c r="R78" s="108">
        <v>0</v>
      </c>
      <c r="S78" s="72" t="s">
        <v>170</v>
      </c>
      <c r="T78" s="196"/>
      <c r="U78" s="252"/>
      <c r="V78" s="251"/>
      <c r="W78" s="251"/>
      <c r="X78" s="251"/>
      <c r="Y78" s="251"/>
      <c r="AA78" s="251"/>
      <c r="AC78" s="251"/>
      <c r="AD78" s="251"/>
      <c r="AF78" s="251"/>
      <c r="AG78" s="72"/>
    </row>
    <row r="79" spans="2:33" ht="12.75" customHeight="1" x14ac:dyDescent="0.3">
      <c r="B79" s="72" t="s">
        <v>407</v>
      </c>
      <c r="C79" s="123">
        <f>-'TB (2) -Oct'!C124</f>
        <v>0</v>
      </c>
      <c r="D79" s="124">
        <f>C79-E79</f>
        <v>0</v>
      </c>
      <c r="E79" s="157">
        <f t="shared" si="36"/>
        <v>0</v>
      </c>
      <c r="F79" s="154"/>
      <c r="G79" s="132">
        <f>-TB!C124</f>
        <v>0</v>
      </c>
      <c r="H79" s="124">
        <f>+G79-I79</f>
        <v>3125</v>
      </c>
      <c r="I79" s="108">
        <f t="shared" si="37"/>
        <v>-3125</v>
      </c>
      <c r="J79" s="108"/>
      <c r="K79" s="108"/>
      <c r="L79" s="108"/>
      <c r="M79" s="200"/>
      <c r="N79" s="216"/>
      <c r="O79" s="196"/>
      <c r="P79" s="196"/>
      <c r="Q79" s="114"/>
      <c r="R79" s="108"/>
      <c r="S79" s="72" t="s">
        <v>407</v>
      </c>
      <c r="T79" s="196">
        <f>O78</f>
        <v>-9375</v>
      </c>
      <c r="U79" s="252"/>
      <c r="V79" s="251"/>
      <c r="W79" s="251"/>
      <c r="X79" s="251"/>
      <c r="Y79" s="251"/>
      <c r="Z79" s="251">
        <v>-3125</v>
      </c>
      <c r="AA79" s="251"/>
      <c r="AB79" s="251">
        <v>-3125</v>
      </c>
      <c r="AC79" s="251"/>
      <c r="AD79" s="251"/>
      <c r="AE79" s="251">
        <v>-3125</v>
      </c>
      <c r="AF79" s="251"/>
      <c r="AG79" s="72"/>
    </row>
    <row r="80" spans="2:33" ht="12.75" customHeight="1" x14ac:dyDescent="0.35">
      <c r="B80" s="138" t="s">
        <v>256</v>
      </c>
      <c r="C80" s="130" t="e">
        <f>SUM(C66:C79)</f>
        <v>#REF!</v>
      </c>
      <c r="D80" s="122" t="e">
        <f>C80-E80</f>
        <v>#REF!</v>
      </c>
      <c r="E80" s="130">
        <f>SUM(E66:E79)</f>
        <v>-10443.648571428572</v>
      </c>
      <c r="F80" s="155"/>
      <c r="G80" s="130" t="e">
        <f>SUM(G66:G79)</f>
        <v>#REF!</v>
      </c>
      <c r="H80" s="122" t="e">
        <f>+G80-I80</f>
        <v>#REF!</v>
      </c>
      <c r="I80" s="131">
        <f>SUM(I66:I79)</f>
        <v>-90690.757142857154</v>
      </c>
      <c r="J80" s="109"/>
      <c r="K80" s="130">
        <f t="shared" ref="K80:P80" si="38">SUM(K66:K78)</f>
        <v>-104434.12999999999</v>
      </c>
      <c r="L80" s="130">
        <f t="shared" si="38"/>
        <v>-30779.090000000007</v>
      </c>
      <c r="M80" s="205">
        <f t="shared" si="38"/>
        <v>-59987</v>
      </c>
      <c r="N80" s="219">
        <f t="shared" si="38"/>
        <v>-94172</v>
      </c>
      <c r="O80" s="130">
        <f t="shared" si="38"/>
        <v>-154159</v>
      </c>
      <c r="P80" s="130">
        <f t="shared" si="38"/>
        <v>-18945.78</v>
      </c>
      <c r="Q80" s="114"/>
      <c r="R80" s="130">
        <f>SUM(R66:R78)</f>
        <v>-135213.22</v>
      </c>
      <c r="S80" s="134" t="s">
        <v>256</v>
      </c>
      <c r="T80" s="130">
        <f>SUM(T66:T79)</f>
        <v>-154159</v>
      </c>
      <c r="U80" s="151">
        <f t="shared" ref="U80:AF80" si="39">SUM(U65:U78)</f>
        <v>-17314.191999999999</v>
      </c>
      <c r="V80" s="151">
        <f t="shared" si="39"/>
        <v>-12233.382</v>
      </c>
      <c r="W80" s="151">
        <f t="shared" si="39"/>
        <v>-14150.761999999999</v>
      </c>
      <c r="X80" s="151">
        <f t="shared" si="39"/>
        <v>-12211.932000000001</v>
      </c>
      <c r="Y80" s="151">
        <f t="shared" si="39"/>
        <v>-10768.191999999999</v>
      </c>
      <c r="Z80" s="151">
        <f>SUM(Z65:Z79)</f>
        <v>-13568.648571428572</v>
      </c>
      <c r="AA80" s="151">
        <f t="shared" si="39"/>
        <v>-10443.648571428572</v>
      </c>
      <c r="AB80" s="151">
        <f>SUM(AB65:AB79)</f>
        <v>-13568.648571428572</v>
      </c>
      <c r="AC80" s="151">
        <f t="shared" si="39"/>
        <v>-10443.648571428572</v>
      </c>
      <c r="AD80" s="151">
        <f t="shared" si="39"/>
        <v>-10443.648571428572</v>
      </c>
      <c r="AE80" s="151">
        <f>SUM(AE65:AE79)</f>
        <v>-13568.648571428572</v>
      </c>
      <c r="AF80" s="151">
        <f t="shared" si="39"/>
        <v>-15443.648571428572</v>
      </c>
      <c r="AG80" s="72"/>
    </row>
    <row r="81" spans="1:87" s="70" customFormat="1" ht="21.75" customHeight="1" x14ac:dyDescent="0.45">
      <c r="A81" s="73"/>
      <c r="B81" s="136" t="s">
        <v>250</v>
      </c>
      <c r="C81" s="128" t="e">
        <f>C58+C62+C80</f>
        <v>#REF!</v>
      </c>
      <c r="D81" s="128" t="e">
        <f>C81-E81</f>
        <v>#REF!</v>
      </c>
      <c r="E81" s="128">
        <f>E58+E62+E80</f>
        <v>-20728.958392857145</v>
      </c>
      <c r="F81" s="108"/>
      <c r="G81" s="128" t="e">
        <f>G58+G62+G80</f>
        <v>#REF!</v>
      </c>
      <c r="H81" s="128" t="e">
        <f>+G81-I81</f>
        <v>#REF!</v>
      </c>
      <c r="I81" s="128">
        <f>I58+I62+I80</f>
        <v>-168654.20803571428</v>
      </c>
      <c r="J81" s="108"/>
      <c r="K81" s="128">
        <f t="shared" ref="K81:P81" si="40">K58+K62+K80</f>
        <v>-241848.14</v>
      </c>
      <c r="L81" s="128">
        <f t="shared" si="40"/>
        <v>-24680.080000000009</v>
      </c>
      <c r="M81" s="204">
        <f t="shared" si="40"/>
        <v>-103477</v>
      </c>
      <c r="N81" s="216">
        <f t="shared" si="40"/>
        <v>-180072</v>
      </c>
      <c r="O81" s="128">
        <f t="shared" si="40"/>
        <v>-283549</v>
      </c>
      <c r="P81" s="128">
        <f t="shared" si="40"/>
        <v>-17020.78</v>
      </c>
      <c r="Q81" s="114"/>
      <c r="R81" s="128">
        <f>R58+R62+R80</f>
        <v>-266528.21999999997</v>
      </c>
      <c r="S81" s="136" t="s">
        <v>247</v>
      </c>
      <c r="T81" s="128">
        <f t="shared" ref="T81:AF81" si="41">T58+T62+T80</f>
        <v>-283549</v>
      </c>
      <c r="U81" s="256">
        <f t="shared" si="41"/>
        <v>-32083.144499999999</v>
      </c>
      <c r="V81" s="256">
        <f t="shared" si="41"/>
        <v>-21475.464500000002</v>
      </c>
      <c r="W81" s="256">
        <f t="shared" si="41"/>
        <v>-23970.044499999996</v>
      </c>
      <c r="X81" s="256">
        <f t="shared" si="41"/>
        <v>-24052.594500000003</v>
      </c>
      <c r="Y81" s="256">
        <f t="shared" si="41"/>
        <v>-22490.043249999999</v>
      </c>
      <c r="Z81" s="256">
        <f>Z58+Z62+Z80</f>
        <v>-23853.958392857145</v>
      </c>
      <c r="AA81" s="256">
        <f t="shared" si="41"/>
        <v>-20728.958392857145</v>
      </c>
      <c r="AB81" s="256">
        <f t="shared" si="41"/>
        <v>-23853.958392857145</v>
      </c>
      <c r="AC81" s="256">
        <f t="shared" si="41"/>
        <v>-20728.958392857145</v>
      </c>
      <c r="AD81" s="256">
        <f t="shared" si="41"/>
        <v>-20728.958392857145</v>
      </c>
      <c r="AE81" s="256">
        <f t="shared" si="41"/>
        <v>-23853.958392857145</v>
      </c>
      <c r="AF81" s="256">
        <f t="shared" si="41"/>
        <v>-25728.958392857145</v>
      </c>
      <c r="AG81" s="73"/>
      <c r="AH81" s="96"/>
      <c r="AI81" s="96"/>
      <c r="AJ81" s="96"/>
      <c r="AK81" s="96"/>
      <c r="AL81" s="96"/>
      <c r="AM81" s="96"/>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6"/>
      <c r="BR81" s="96"/>
      <c r="BS81" s="96"/>
      <c r="BT81" s="96"/>
      <c r="BU81" s="96"/>
      <c r="BV81" s="96"/>
      <c r="BW81" s="96"/>
      <c r="BX81" s="96"/>
      <c r="BY81" s="96"/>
      <c r="BZ81" s="96"/>
      <c r="CA81" s="96"/>
      <c r="CB81" s="96"/>
      <c r="CC81" s="96"/>
      <c r="CD81" s="96"/>
      <c r="CE81" s="96"/>
      <c r="CF81" s="96"/>
      <c r="CG81" s="96"/>
      <c r="CH81" s="96"/>
      <c r="CI81" s="96"/>
    </row>
    <row r="82" spans="1:87" s="70" customFormat="1" ht="10.5" customHeight="1" thickBot="1" x14ac:dyDescent="0.5">
      <c r="A82" s="73"/>
      <c r="B82" s="90"/>
      <c r="C82" s="97"/>
      <c r="D82" s="97"/>
      <c r="E82" s="97"/>
      <c r="F82" s="106"/>
      <c r="G82" s="97"/>
      <c r="H82" s="97"/>
      <c r="I82" s="97"/>
      <c r="J82" s="106"/>
      <c r="K82" s="106"/>
      <c r="L82" s="106"/>
      <c r="M82" s="238"/>
      <c r="N82" s="106"/>
      <c r="O82" s="106"/>
      <c r="P82" s="106"/>
      <c r="Q82" s="114"/>
      <c r="R82" s="97"/>
      <c r="S82" s="90"/>
      <c r="T82" s="97"/>
      <c r="U82" s="76"/>
      <c r="V82" s="76"/>
      <c r="W82" s="76"/>
      <c r="X82" s="76"/>
      <c r="Y82" s="76"/>
      <c r="Z82" s="76"/>
      <c r="AA82" s="76"/>
      <c r="AB82" s="76"/>
      <c r="AC82" s="76"/>
      <c r="AD82" s="76"/>
      <c r="AE82" s="76"/>
      <c r="AF82" s="76"/>
      <c r="AG82" s="95"/>
      <c r="AH82" s="96"/>
      <c r="AI82" s="96"/>
      <c r="AJ82" s="96"/>
      <c r="AK82" s="96"/>
      <c r="AL82" s="96"/>
      <c r="AM82" s="96"/>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c r="BO82" s="96"/>
      <c r="BP82" s="96"/>
      <c r="BQ82" s="96"/>
      <c r="BR82" s="96"/>
      <c r="BS82" s="96"/>
      <c r="BT82" s="96"/>
      <c r="BU82" s="96"/>
      <c r="BV82" s="96"/>
      <c r="BW82" s="96"/>
      <c r="BX82" s="96"/>
      <c r="BY82" s="96"/>
      <c r="BZ82" s="96"/>
      <c r="CA82" s="96"/>
      <c r="CB82" s="96"/>
      <c r="CC82" s="96"/>
      <c r="CD82" s="96"/>
      <c r="CE82" s="96"/>
      <c r="CF82" s="96"/>
      <c r="CG82" s="96"/>
      <c r="CH82" s="96"/>
      <c r="CI82" s="96"/>
    </row>
    <row r="83" spans="1:87" s="92" customFormat="1" ht="12.75" customHeight="1" thickBot="1" x14ac:dyDescent="0.35">
      <c r="A83" s="72"/>
      <c r="B83" s="239" t="s">
        <v>186</v>
      </c>
      <c r="C83" s="240" t="e">
        <f>C23+C28+C45+C81</f>
        <v>#REF!</v>
      </c>
      <c r="D83" s="240" t="e">
        <f>C83-E83</f>
        <v>#REF!</v>
      </c>
      <c r="E83" s="240">
        <f>E23+E28+E45+E81</f>
        <v>34735.564821428561</v>
      </c>
      <c r="F83" s="247"/>
      <c r="G83" s="240" t="e">
        <f>G23+G28+G45+G81</f>
        <v>#REF!</v>
      </c>
      <c r="H83" s="240" t="e">
        <f>G83-I83</f>
        <v>#REF!</v>
      </c>
      <c r="I83" s="240">
        <f>I23+I28+I45+I81+I84</f>
        <v>67476.849226190476</v>
      </c>
      <c r="J83" s="238"/>
      <c r="K83" s="248">
        <f>K23+K28+K45+K81</f>
        <v>44306.929999999993</v>
      </c>
      <c r="L83" s="242"/>
      <c r="M83" s="241"/>
      <c r="N83" s="241"/>
      <c r="O83" s="240">
        <f>O23+O28+O45+O81</f>
        <v>16118</v>
      </c>
      <c r="P83" s="243"/>
      <c r="Q83" s="114"/>
      <c r="R83" s="99"/>
      <c r="S83" s="249"/>
      <c r="T83" s="240">
        <f t="shared" ref="T83:AF83" si="42">T23+T28+T45+T81+T84</f>
        <v>16118</v>
      </c>
      <c r="U83" s="240">
        <f t="shared" si="42"/>
        <v>28377.362999999994</v>
      </c>
      <c r="V83" s="240">
        <f t="shared" si="42"/>
        <v>-2177.4670000000006</v>
      </c>
      <c r="W83" s="240">
        <f t="shared" si="42"/>
        <v>-13009.786999999995</v>
      </c>
      <c r="X83" s="240">
        <f t="shared" si="42"/>
        <v>-36767.787000000004</v>
      </c>
      <c r="Y83" s="240">
        <f t="shared" si="42"/>
        <v>63351.624249999993</v>
      </c>
      <c r="Z83" s="240">
        <f t="shared" si="42"/>
        <v>-7032.6618452381008</v>
      </c>
      <c r="AA83" s="240">
        <f t="shared" si="42"/>
        <v>34735.564821428561</v>
      </c>
      <c r="AB83" s="240">
        <f t="shared" si="42"/>
        <v>6610.5648214285684</v>
      </c>
      <c r="AC83" s="240">
        <f t="shared" si="42"/>
        <v>-23907.661845238101</v>
      </c>
      <c r="AD83" s="240">
        <f t="shared" si="42"/>
        <v>-20264.435178571432</v>
      </c>
      <c r="AE83" s="240">
        <f t="shared" si="42"/>
        <v>-23389.435178571432</v>
      </c>
      <c r="AF83" s="246">
        <f t="shared" si="42"/>
        <v>9592.118154761898</v>
      </c>
    </row>
    <row r="84" spans="1:87" s="169" customFormat="1" ht="12.75" customHeight="1" thickBot="1" x14ac:dyDescent="0.35">
      <c r="A84" s="114"/>
      <c r="B84" s="244" t="s">
        <v>403</v>
      </c>
      <c r="C84" s="106">
        <f>-'TB (2) -Oct'!C104</f>
        <v>0</v>
      </c>
      <c r="D84" s="106"/>
      <c r="E84" s="106"/>
      <c r="F84" s="106"/>
      <c r="G84" s="106">
        <f>-TB!C104</f>
        <v>0</v>
      </c>
      <c r="H84" s="106"/>
      <c r="I84" s="106"/>
      <c r="J84" s="106"/>
      <c r="K84" s="106">
        <v>-25000</v>
      </c>
      <c r="L84" s="106"/>
      <c r="M84" s="106"/>
      <c r="N84" s="106"/>
      <c r="O84" s="106"/>
      <c r="P84" s="114"/>
      <c r="Q84" s="114"/>
      <c r="R84" s="108"/>
      <c r="S84" s="245"/>
      <c r="T84" s="245"/>
      <c r="U84" s="245"/>
      <c r="V84" s="245"/>
      <c r="W84" s="245"/>
      <c r="X84" s="245"/>
      <c r="Y84" s="245"/>
      <c r="Z84" s="245"/>
      <c r="AA84" s="245"/>
      <c r="AB84" s="245"/>
      <c r="AC84" s="245"/>
      <c r="AD84" s="245"/>
      <c r="AE84" s="114"/>
    </row>
    <row r="85" spans="1:87" s="92" customFormat="1" ht="12.75" customHeight="1" thickBot="1" x14ac:dyDescent="0.35">
      <c r="A85" s="72"/>
      <c r="B85" s="239" t="s">
        <v>404</v>
      </c>
      <c r="C85" s="240">
        <f>-'TB (2) -Oct'!D128</f>
        <v>-4631.3700000000008</v>
      </c>
      <c r="D85" s="240">
        <f>C85-E85</f>
        <v>-39366.934821428564</v>
      </c>
      <c r="E85" s="240">
        <f>E83+E84</f>
        <v>34735.564821428561</v>
      </c>
      <c r="F85" s="238"/>
      <c r="G85" s="248" t="e">
        <f>G83+G84</f>
        <v>#REF!</v>
      </c>
      <c r="H85" s="240" t="e">
        <f>G85-I85</f>
        <v>#REF!</v>
      </c>
      <c r="I85" s="246">
        <f>I83+I84</f>
        <v>67476.849226190476</v>
      </c>
      <c r="J85" s="247"/>
      <c r="K85" s="240">
        <f>K83+K84</f>
        <v>19306.929999999993</v>
      </c>
      <c r="L85" s="242"/>
      <c r="M85" s="241"/>
      <c r="N85" s="241"/>
      <c r="O85" s="240">
        <f>O25+O30+O47+O83</f>
        <v>16118</v>
      </c>
      <c r="P85" s="243"/>
      <c r="Q85" s="114"/>
      <c r="R85" s="99"/>
      <c r="S85" s="91"/>
      <c r="T85" s="248">
        <f t="shared" ref="T85:AF85" si="43">T25+T30+T47+T83+T86</f>
        <v>16118</v>
      </c>
      <c r="U85" s="240">
        <f t="shared" si="43"/>
        <v>28377.362999999994</v>
      </c>
      <c r="V85" s="240">
        <f t="shared" si="43"/>
        <v>-2177.4670000000006</v>
      </c>
      <c r="W85" s="240">
        <f t="shared" si="43"/>
        <v>-13009.786999999995</v>
      </c>
      <c r="X85" s="240">
        <f t="shared" si="43"/>
        <v>-36767.787000000004</v>
      </c>
      <c r="Y85" s="240">
        <f t="shared" si="43"/>
        <v>63351.624249999993</v>
      </c>
      <c r="Z85" s="240">
        <f t="shared" si="43"/>
        <v>-7032.6618452381008</v>
      </c>
      <c r="AA85" s="240">
        <f t="shared" si="43"/>
        <v>34735.564821428561</v>
      </c>
      <c r="AB85" s="240">
        <f t="shared" si="43"/>
        <v>6610.5648214285684</v>
      </c>
      <c r="AC85" s="240">
        <f t="shared" si="43"/>
        <v>-23907.661845238101</v>
      </c>
      <c r="AD85" s="240">
        <f t="shared" si="43"/>
        <v>-20264.435178571432</v>
      </c>
      <c r="AE85" s="240">
        <f t="shared" si="43"/>
        <v>-23389.435178571432</v>
      </c>
      <c r="AF85" s="246">
        <f t="shared" si="43"/>
        <v>9592.118154761898</v>
      </c>
    </row>
    <row r="86" spans="1:87" s="114" customFormat="1" ht="12.75" customHeight="1" x14ac:dyDescent="0.3">
      <c r="C86" s="110" t="b">
        <f>-'TB (2) -Oct'!D128='Man Accs F4+8'!C85</f>
        <v>1</v>
      </c>
      <c r="D86" s="110"/>
      <c r="E86" s="110"/>
      <c r="F86" s="110"/>
      <c r="G86" s="110" t="e">
        <f>G85+TB!D128</f>
        <v>#REF!</v>
      </c>
      <c r="H86" s="110"/>
      <c r="I86" s="110"/>
      <c r="J86" s="110"/>
      <c r="K86" s="110"/>
      <c r="L86" s="110"/>
      <c r="M86" s="110"/>
      <c r="N86" s="110"/>
      <c r="O86" s="110"/>
      <c r="P86" s="110"/>
      <c r="R86" s="110"/>
      <c r="T86" s="110"/>
    </row>
    <row r="87" spans="1:87" s="92" customFormat="1" ht="12.75" customHeight="1" x14ac:dyDescent="0.3">
      <c r="A87" s="72"/>
      <c r="B87" s="231"/>
      <c r="C87" s="77"/>
      <c r="D87" s="77"/>
      <c r="E87" s="77"/>
      <c r="F87" s="77"/>
      <c r="G87" s="77"/>
      <c r="H87" s="77"/>
      <c r="I87" s="77"/>
      <c r="J87" s="77"/>
      <c r="K87" s="97"/>
      <c r="L87" s="77"/>
      <c r="M87" s="93"/>
      <c r="N87" s="93"/>
      <c r="O87" s="77"/>
      <c r="P87" s="77"/>
      <c r="Q87" s="72"/>
      <c r="R87" s="77"/>
      <c r="S87" s="72"/>
      <c r="T87" s="72"/>
      <c r="U87" s="72"/>
      <c r="V87" s="72"/>
      <c r="W87" s="72"/>
      <c r="X87" s="72"/>
      <c r="Y87" s="72"/>
      <c r="Z87" s="72"/>
      <c r="AA87" s="72"/>
      <c r="AB87" s="72"/>
      <c r="AC87" s="72"/>
      <c r="AD87" s="232"/>
      <c r="AE87" s="72"/>
    </row>
    <row r="88" spans="1:87" s="92" customFormat="1" ht="12.75" customHeight="1" x14ac:dyDescent="0.3">
      <c r="A88" s="72"/>
      <c r="B88" s="233"/>
      <c r="C88" s="234"/>
      <c r="D88" s="234"/>
      <c r="E88" s="234"/>
      <c r="F88" s="234"/>
      <c r="G88" s="234"/>
      <c r="H88" s="235"/>
      <c r="I88" s="236"/>
      <c r="J88" s="237"/>
      <c r="K88" s="77"/>
      <c r="L88" s="237"/>
      <c r="M88" s="257"/>
      <c r="N88" s="257"/>
      <c r="O88" s="237"/>
      <c r="P88" s="72"/>
      <c r="Q88" s="72"/>
      <c r="R88" s="237"/>
      <c r="S88" s="72"/>
      <c r="T88" s="72"/>
      <c r="U88" s="72"/>
      <c r="V88" s="72"/>
      <c r="W88" s="72"/>
      <c r="X88" s="72"/>
      <c r="Y88" s="72"/>
      <c r="Z88" s="72"/>
      <c r="AA88" s="72"/>
      <c r="AB88" s="72"/>
      <c r="AC88" s="72"/>
      <c r="AD88" s="72"/>
      <c r="AE88" s="72"/>
    </row>
    <row r="89" spans="1:87" s="92" customFormat="1" ht="12.75" customHeight="1" x14ac:dyDescent="0.3">
      <c r="A89" s="72"/>
      <c r="B89" s="233"/>
      <c r="C89" s="235"/>
      <c r="D89" s="235"/>
      <c r="E89" s="235"/>
      <c r="F89" s="235"/>
      <c r="G89" s="235"/>
      <c r="H89" s="235"/>
      <c r="I89" s="236"/>
      <c r="J89" s="235"/>
      <c r="K89" s="77"/>
      <c r="L89" s="235"/>
      <c r="M89" s="258"/>
      <c r="N89" s="258"/>
      <c r="O89" s="235"/>
      <c r="P89" s="72"/>
      <c r="Q89" s="72"/>
      <c r="R89" s="235"/>
      <c r="S89" s="72"/>
      <c r="T89" s="72"/>
      <c r="U89" s="72"/>
      <c r="V89" s="72"/>
      <c r="W89" s="72"/>
      <c r="X89" s="72"/>
      <c r="Y89" s="72"/>
      <c r="Z89" s="72"/>
      <c r="AA89" s="72"/>
      <c r="AB89" s="72"/>
      <c r="AC89" s="72"/>
      <c r="AD89" s="72"/>
      <c r="AE89" s="72"/>
    </row>
    <row r="90" spans="1:87" s="92" customFormat="1" ht="12.75" customHeight="1" x14ac:dyDescent="0.3">
      <c r="A90" s="72"/>
      <c r="C90" s="77"/>
      <c r="D90" s="93"/>
      <c r="E90" s="93"/>
      <c r="F90" s="93"/>
      <c r="G90" s="93"/>
      <c r="H90" s="93"/>
      <c r="I90" s="93"/>
      <c r="J90" s="93"/>
      <c r="K90" s="93"/>
      <c r="L90" s="77"/>
      <c r="M90" s="93"/>
      <c r="N90" s="77" t="s">
        <v>390</v>
      </c>
      <c r="O90" s="77"/>
      <c r="P90" s="77"/>
      <c r="Q90" s="72"/>
      <c r="R90" s="93"/>
      <c r="T90" s="77"/>
    </row>
    <row r="91" spans="1:87" s="92" customFormat="1" ht="12.75" customHeight="1" x14ac:dyDescent="0.3">
      <c r="A91" s="72"/>
      <c r="C91" s="93"/>
      <c r="D91" s="93"/>
      <c r="E91" s="93"/>
      <c r="F91" s="93"/>
      <c r="G91" s="93"/>
      <c r="H91" s="93"/>
      <c r="I91" s="93"/>
      <c r="J91" s="93"/>
      <c r="K91" s="93"/>
      <c r="L91" s="77"/>
      <c r="M91" s="93"/>
      <c r="N91" s="259"/>
      <c r="O91" s="77"/>
      <c r="P91" s="77"/>
      <c r="Q91" s="72"/>
      <c r="R91" s="93"/>
      <c r="T91" s="77"/>
    </row>
    <row r="92" spans="1:87" s="92" customFormat="1" ht="12.75" customHeight="1" x14ac:dyDescent="0.3">
      <c r="A92" s="72"/>
      <c r="C92" s="93"/>
      <c r="D92" s="93"/>
      <c r="E92" s="93"/>
      <c r="F92" s="93"/>
      <c r="G92" s="93"/>
      <c r="H92" s="93"/>
      <c r="I92" s="93"/>
      <c r="J92" s="93"/>
      <c r="K92" s="93"/>
      <c r="L92" s="77"/>
      <c r="M92" s="93"/>
      <c r="N92" s="259"/>
      <c r="O92" s="77"/>
      <c r="P92" s="77"/>
      <c r="Q92" s="72"/>
      <c r="R92" s="93"/>
      <c r="T92" s="77"/>
    </row>
    <row r="93" spans="1:87" s="92" customFormat="1" ht="12.75" customHeight="1" x14ac:dyDescent="0.3">
      <c r="A93" s="72"/>
      <c r="C93" s="93"/>
      <c r="D93" s="93"/>
      <c r="E93" s="93"/>
      <c r="F93" s="93"/>
      <c r="G93" s="93"/>
      <c r="H93" s="93"/>
      <c r="I93" s="93"/>
      <c r="J93" s="93"/>
      <c r="K93" s="93"/>
      <c r="L93" s="77"/>
      <c r="M93" s="93"/>
      <c r="N93" s="227"/>
      <c r="O93" s="227"/>
      <c r="P93" s="77"/>
      <c r="Q93" s="72"/>
      <c r="R93" s="93"/>
      <c r="T93" s="77"/>
    </row>
    <row r="94" spans="1:87" s="92" customFormat="1" ht="12.75" customHeight="1" x14ac:dyDescent="0.3">
      <c r="A94" s="72"/>
      <c r="C94" s="93"/>
      <c r="D94" s="93"/>
      <c r="E94" s="93"/>
      <c r="F94" s="93"/>
      <c r="G94" s="93"/>
      <c r="H94" s="93"/>
      <c r="I94" s="93"/>
      <c r="J94" s="93"/>
      <c r="K94" s="93"/>
      <c r="L94" s="77"/>
      <c r="M94" s="93"/>
      <c r="N94" s="77"/>
      <c r="O94" s="77"/>
      <c r="P94" s="77"/>
      <c r="Q94" s="72"/>
      <c r="R94" s="93"/>
      <c r="T94" s="77"/>
    </row>
    <row r="95" spans="1:87" s="92" customFormat="1" ht="12.75" customHeight="1" x14ac:dyDescent="0.3">
      <c r="A95" s="72"/>
      <c r="C95" s="93"/>
      <c r="D95" s="93"/>
      <c r="E95" s="93"/>
      <c r="F95" s="93"/>
      <c r="G95" s="93"/>
      <c r="H95" s="93"/>
      <c r="I95" s="93"/>
      <c r="J95" s="93"/>
      <c r="K95" s="93"/>
      <c r="L95" s="77"/>
      <c r="M95" s="93"/>
      <c r="N95" s="77"/>
      <c r="O95" s="77"/>
      <c r="P95" s="77"/>
      <c r="Q95" s="72"/>
      <c r="R95" s="93"/>
      <c r="T95" s="77"/>
    </row>
    <row r="96" spans="1:87" s="92" customFormat="1" ht="12.75" customHeight="1" x14ac:dyDescent="0.3">
      <c r="A96" s="72"/>
      <c r="C96" s="93"/>
      <c r="D96" s="93"/>
      <c r="E96" s="93"/>
      <c r="F96" s="93"/>
      <c r="G96" s="93"/>
      <c r="H96" s="93"/>
      <c r="I96" s="93"/>
      <c r="J96" s="93"/>
      <c r="K96" s="93"/>
      <c r="L96" s="77"/>
      <c r="M96" s="93"/>
      <c r="N96" s="77"/>
      <c r="O96" s="77"/>
      <c r="P96" s="77"/>
      <c r="Q96" s="72"/>
      <c r="R96" s="93"/>
      <c r="T96" s="77"/>
    </row>
    <row r="97" spans="1:20" s="92" customFormat="1" ht="12.75" customHeight="1" x14ac:dyDescent="0.3">
      <c r="A97" s="72"/>
      <c r="C97" s="93"/>
      <c r="D97" s="93"/>
      <c r="E97" s="93"/>
      <c r="F97" s="93"/>
      <c r="G97" s="93"/>
      <c r="H97" s="93"/>
      <c r="I97" s="93"/>
      <c r="J97" s="93"/>
      <c r="K97" s="93"/>
      <c r="L97" s="77"/>
      <c r="M97" s="93"/>
      <c r="N97" s="77"/>
      <c r="O97" s="77"/>
      <c r="P97" s="77"/>
      <c r="Q97" s="72"/>
      <c r="R97" s="93"/>
      <c r="T97" s="77"/>
    </row>
    <row r="98" spans="1:20" s="92" customFormat="1" ht="12.75" customHeight="1" x14ac:dyDescent="0.3">
      <c r="A98" s="72"/>
      <c r="C98" s="93"/>
      <c r="D98" s="93"/>
      <c r="E98" s="93"/>
      <c r="F98" s="93"/>
      <c r="G98" s="93"/>
      <c r="H98" s="93"/>
      <c r="I98" s="93"/>
      <c r="J98" s="93"/>
      <c r="K98" s="93"/>
      <c r="L98" s="77"/>
      <c r="M98" s="93"/>
      <c r="N98" s="77"/>
      <c r="O98" s="77"/>
      <c r="P98" s="77"/>
      <c r="Q98" s="72"/>
      <c r="R98" s="93"/>
      <c r="T98" s="77"/>
    </row>
    <row r="99" spans="1:20" s="92" customFormat="1" ht="12.75" customHeight="1" x14ac:dyDescent="0.3">
      <c r="A99" s="72"/>
      <c r="C99" s="93"/>
      <c r="D99" s="93"/>
      <c r="E99" s="93"/>
      <c r="F99" s="93"/>
      <c r="G99" s="93"/>
      <c r="H99" s="93"/>
      <c r="I99" s="93"/>
      <c r="J99" s="93"/>
      <c r="K99" s="93"/>
      <c r="L99" s="77"/>
      <c r="M99" s="93"/>
      <c r="N99" s="77"/>
      <c r="O99" s="77"/>
      <c r="P99" s="77"/>
      <c r="Q99" s="72"/>
      <c r="R99" s="93"/>
      <c r="T99" s="77"/>
    </row>
    <row r="100" spans="1:20" s="92" customFormat="1" ht="12.75" customHeight="1" x14ac:dyDescent="0.3">
      <c r="A100" s="72"/>
      <c r="C100" s="93"/>
      <c r="D100" s="93"/>
      <c r="E100" s="93"/>
      <c r="F100" s="93"/>
      <c r="G100" s="93"/>
      <c r="H100" s="93"/>
      <c r="I100" s="93"/>
      <c r="J100" s="93"/>
      <c r="K100" s="93"/>
      <c r="L100" s="77"/>
      <c r="M100" s="93"/>
      <c r="N100" s="77"/>
      <c r="O100" s="77"/>
      <c r="P100" s="77"/>
      <c r="Q100" s="72"/>
      <c r="R100" s="93"/>
      <c r="T100" s="77"/>
    </row>
    <row r="101" spans="1:20" s="92" customFormat="1" ht="12.75" customHeight="1" x14ac:dyDescent="0.3">
      <c r="A101" s="72"/>
      <c r="C101" s="93"/>
      <c r="D101" s="93"/>
      <c r="E101" s="93"/>
      <c r="F101" s="93"/>
      <c r="G101" s="93"/>
      <c r="H101" s="93"/>
      <c r="I101" s="93"/>
      <c r="J101" s="93"/>
      <c r="K101" s="93"/>
      <c r="L101" s="77"/>
      <c r="M101" s="93"/>
      <c r="N101" s="77"/>
      <c r="O101" s="77"/>
      <c r="P101" s="77"/>
      <c r="Q101" s="72"/>
      <c r="R101" s="93"/>
      <c r="T101" s="77"/>
    </row>
    <row r="102" spans="1:20" s="92" customFormat="1" ht="12.75" customHeight="1" x14ac:dyDescent="0.3">
      <c r="A102" s="72"/>
      <c r="C102" s="93"/>
      <c r="D102" s="93"/>
      <c r="E102" s="93"/>
      <c r="F102" s="93"/>
      <c r="G102" s="93"/>
      <c r="H102" s="93"/>
      <c r="I102" s="93"/>
      <c r="J102" s="93"/>
      <c r="K102" s="93"/>
      <c r="L102" s="77"/>
      <c r="M102" s="93"/>
      <c r="N102" s="77"/>
      <c r="O102" s="77"/>
      <c r="P102" s="77"/>
      <c r="Q102" s="72"/>
      <c r="R102" s="93"/>
      <c r="T102" s="77"/>
    </row>
    <row r="103" spans="1:20" s="92" customFormat="1" ht="12.75" customHeight="1" x14ac:dyDescent="0.3">
      <c r="A103" s="72"/>
      <c r="C103" s="93"/>
      <c r="D103" s="93"/>
      <c r="E103" s="93"/>
      <c r="F103" s="93"/>
      <c r="G103" s="93"/>
      <c r="H103" s="93"/>
      <c r="I103" s="93"/>
      <c r="J103" s="93"/>
      <c r="K103" s="93"/>
      <c r="L103" s="77"/>
      <c r="M103" s="93"/>
      <c r="N103" s="77"/>
      <c r="O103" s="77"/>
      <c r="P103" s="77"/>
      <c r="Q103" s="72"/>
      <c r="R103" s="93"/>
      <c r="T103" s="77"/>
    </row>
    <row r="104" spans="1:20" s="92" customFormat="1" ht="12.75" customHeight="1" x14ac:dyDescent="0.3">
      <c r="A104" s="72"/>
      <c r="C104" s="93"/>
      <c r="D104" s="93"/>
      <c r="E104" s="93"/>
      <c r="F104" s="93"/>
      <c r="G104" s="93"/>
      <c r="H104" s="93"/>
      <c r="I104" s="93"/>
      <c r="J104" s="93"/>
      <c r="K104" s="93"/>
      <c r="L104" s="77"/>
      <c r="M104" s="93"/>
      <c r="N104" s="77"/>
      <c r="O104" s="77"/>
      <c r="P104" s="77"/>
      <c r="Q104" s="72"/>
      <c r="R104" s="93"/>
      <c r="T104" s="77"/>
    </row>
    <row r="105" spans="1:20" s="92" customFormat="1" ht="12.75" customHeight="1" x14ac:dyDescent="0.3">
      <c r="A105" s="72"/>
      <c r="C105" s="93"/>
      <c r="D105" s="93"/>
      <c r="E105" s="93"/>
      <c r="F105" s="93"/>
      <c r="G105" s="93"/>
      <c r="H105" s="93"/>
      <c r="I105" s="93"/>
      <c r="J105" s="93"/>
      <c r="K105" s="93"/>
      <c r="L105" s="77"/>
      <c r="M105" s="93"/>
      <c r="N105" s="77"/>
      <c r="O105" s="77"/>
      <c r="P105" s="77"/>
      <c r="Q105" s="72"/>
      <c r="R105" s="93"/>
      <c r="T105" s="77"/>
    </row>
    <row r="106" spans="1:20" s="92" customFormat="1" ht="12.75" customHeight="1" x14ac:dyDescent="0.3">
      <c r="A106" s="72"/>
      <c r="C106" s="93"/>
      <c r="D106" s="93"/>
      <c r="E106" s="93"/>
      <c r="F106" s="93"/>
      <c r="G106" s="93"/>
      <c r="H106" s="93"/>
      <c r="I106" s="93"/>
      <c r="J106" s="93"/>
      <c r="K106" s="93"/>
      <c r="L106" s="77"/>
      <c r="M106" s="93"/>
      <c r="N106" s="77"/>
      <c r="O106" s="77"/>
      <c r="P106" s="77"/>
      <c r="Q106" s="72"/>
      <c r="R106" s="93"/>
      <c r="T106" s="77"/>
    </row>
    <row r="107" spans="1:20" s="92" customFormat="1" ht="12.75" customHeight="1" x14ac:dyDescent="0.3">
      <c r="A107" s="72"/>
      <c r="C107" s="93"/>
      <c r="D107" s="93"/>
      <c r="E107" s="93"/>
      <c r="F107" s="93"/>
      <c r="G107" s="93"/>
      <c r="H107" s="93"/>
      <c r="I107" s="93"/>
      <c r="J107" s="93"/>
      <c r="K107" s="93"/>
      <c r="L107" s="77"/>
      <c r="M107" s="93"/>
      <c r="N107" s="77"/>
      <c r="O107" s="77"/>
      <c r="P107" s="77"/>
      <c r="Q107" s="72"/>
      <c r="R107" s="93"/>
      <c r="T107" s="77"/>
    </row>
    <row r="108" spans="1:20" s="92" customFormat="1" ht="12.75" customHeight="1" x14ac:dyDescent="0.3">
      <c r="A108" s="72"/>
      <c r="C108" s="93"/>
      <c r="D108" s="93"/>
      <c r="E108" s="93"/>
      <c r="F108" s="93"/>
      <c r="G108" s="93"/>
      <c r="H108" s="93"/>
      <c r="I108" s="93"/>
      <c r="J108" s="93"/>
      <c r="K108" s="93"/>
      <c r="L108" s="77"/>
      <c r="M108" s="93"/>
      <c r="N108" s="77"/>
      <c r="O108" s="77"/>
      <c r="P108" s="77"/>
      <c r="Q108" s="72"/>
      <c r="R108" s="93"/>
      <c r="T108" s="77"/>
    </row>
    <row r="109" spans="1:20" s="92" customFormat="1" ht="12.75" customHeight="1" x14ac:dyDescent="0.3">
      <c r="A109" s="72"/>
      <c r="C109" s="93"/>
      <c r="D109" s="93"/>
      <c r="E109" s="93"/>
      <c r="F109" s="93"/>
      <c r="G109" s="93"/>
      <c r="H109" s="93"/>
      <c r="I109" s="93"/>
      <c r="J109" s="93"/>
      <c r="K109" s="93"/>
      <c r="L109" s="77"/>
      <c r="M109" s="93"/>
      <c r="N109" s="77"/>
      <c r="O109" s="77"/>
      <c r="P109" s="77"/>
      <c r="Q109" s="72"/>
      <c r="R109" s="93"/>
      <c r="T109" s="77"/>
    </row>
    <row r="110" spans="1:20" s="92" customFormat="1" ht="12.75" customHeight="1" x14ac:dyDescent="0.3">
      <c r="A110" s="72"/>
      <c r="C110" s="93"/>
      <c r="D110" s="93"/>
      <c r="E110" s="93"/>
      <c r="F110" s="93"/>
      <c r="G110" s="93"/>
      <c r="H110" s="93"/>
      <c r="I110" s="93"/>
      <c r="J110" s="93"/>
      <c r="K110" s="93"/>
      <c r="L110" s="77"/>
      <c r="M110" s="93"/>
      <c r="N110" s="77"/>
      <c r="O110" s="77"/>
      <c r="P110" s="77"/>
      <c r="Q110" s="72"/>
      <c r="R110" s="93"/>
      <c r="T110" s="77"/>
    </row>
    <row r="111" spans="1:20" s="92" customFormat="1" ht="12.75" customHeight="1" x14ac:dyDescent="0.3">
      <c r="A111" s="72"/>
      <c r="C111" s="93"/>
      <c r="D111" s="93"/>
      <c r="E111" s="93"/>
      <c r="F111" s="93"/>
      <c r="G111" s="93"/>
      <c r="H111" s="93"/>
      <c r="I111" s="93"/>
      <c r="J111" s="93"/>
      <c r="K111" s="93"/>
      <c r="L111" s="77"/>
      <c r="M111" s="93"/>
      <c r="N111" s="77"/>
      <c r="O111" s="77"/>
      <c r="P111" s="77"/>
      <c r="Q111" s="72"/>
      <c r="R111" s="93"/>
      <c r="T111" s="77"/>
    </row>
    <row r="112" spans="1:20" s="92" customFormat="1" ht="12.75" customHeight="1" x14ac:dyDescent="0.3">
      <c r="A112" s="72"/>
      <c r="C112" s="93"/>
      <c r="D112" s="93"/>
      <c r="E112" s="93"/>
      <c r="F112" s="93"/>
      <c r="G112" s="93"/>
      <c r="H112" s="93"/>
      <c r="I112" s="93"/>
      <c r="J112" s="93"/>
      <c r="K112" s="93"/>
      <c r="L112" s="77"/>
      <c r="M112" s="93"/>
      <c r="N112" s="77"/>
      <c r="O112" s="77"/>
      <c r="P112" s="77"/>
      <c r="Q112" s="72"/>
      <c r="R112" s="93"/>
      <c r="T112" s="77"/>
    </row>
    <row r="113" spans="1:20" s="92" customFormat="1" ht="12.75" customHeight="1" x14ac:dyDescent="0.3">
      <c r="A113" s="72"/>
      <c r="C113" s="93"/>
      <c r="D113" s="93"/>
      <c r="E113" s="93"/>
      <c r="F113" s="93"/>
      <c r="G113" s="93"/>
      <c r="H113" s="93"/>
      <c r="I113" s="93"/>
      <c r="J113" s="93"/>
      <c r="K113" s="93"/>
      <c r="L113" s="77"/>
      <c r="M113" s="93"/>
      <c r="N113" s="77"/>
      <c r="O113" s="77"/>
      <c r="P113" s="77"/>
      <c r="Q113" s="72"/>
      <c r="R113" s="93"/>
      <c r="T113" s="77"/>
    </row>
    <row r="114" spans="1:20" s="92" customFormat="1" ht="12.75" customHeight="1" x14ac:dyDescent="0.3">
      <c r="A114" s="72"/>
      <c r="C114" s="93"/>
      <c r="D114" s="93"/>
      <c r="E114" s="93"/>
      <c r="F114" s="93"/>
      <c r="G114" s="93"/>
      <c r="H114" s="93"/>
      <c r="I114" s="93"/>
      <c r="J114" s="93"/>
      <c r="K114" s="93"/>
      <c r="L114" s="77"/>
      <c r="M114" s="93"/>
      <c r="N114" s="77"/>
      <c r="O114" s="77"/>
      <c r="P114" s="77"/>
      <c r="Q114" s="72"/>
      <c r="R114" s="93"/>
      <c r="T114" s="77"/>
    </row>
    <row r="115" spans="1:20" s="92" customFormat="1" ht="12.75" customHeight="1" x14ac:dyDescent="0.3">
      <c r="A115" s="72"/>
      <c r="C115" s="93"/>
      <c r="D115" s="93"/>
      <c r="E115" s="93"/>
      <c r="F115" s="93"/>
      <c r="G115" s="93"/>
      <c r="H115" s="93"/>
      <c r="I115" s="93"/>
      <c r="J115" s="93"/>
      <c r="K115" s="93"/>
      <c r="L115" s="77"/>
      <c r="M115" s="93"/>
      <c r="N115" s="77"/>
      <c r="O115" s="77"/>
      <c r="P115" s="77"/>
      <c r="Q115" s="72"/>
      <c r="R115" s="93"/>
      <c r="T115" s="77"/>
    </row>
    <row r="116" spans="1:20" s="92" customFormat="1" ht="12.75" customHeight="1" x14ac:dyDescent="0.3">
      <c r="A116" s="72"/>
      <c r="C116" s="93"/>
      <c r="D116" s="93"/>
      <c r="E116" s="93"/>
      <c r="F116" s="93"/>
      <c r="G116" s="93"/>
      <c r="H116" s="93"/>
      <c r="I116" s="93"/>
      <c r="J116" s="93"/>
      <c r="K116" s="93"/>
      <c r="L116" s="77"/>
      <c r="M116" s="93"/>
      <c r="N116" s="77"/>
      <c r="O116" s="77"/>
      <c r="P116" s="77"/>
      <c r="Q116" s="72"/>
      <c r="R116" s="93"/>
      <c r="T116" s="77"/>
    </row>
    <row r="117" spans="1:20" s="92" customFormat="1" ht="12.75" customHeight="1" x14ac:dyDescent="0.3">
      <c r="A117" s="72"/>
      <c r="C117" s="93"/>
      <c r="D117" s="93"/>
      <c r="E117" s="93"/>
      <c r="F117" s="93"/>
      <c r="G117" s="93"/>
      <c r="H117" s="93"/>
      <c r="I117" s="93"/>
      <c r="J117" s="93"/>
      <c r="K117" s="93"/>
      <c r="L117" s="77"/>
      <c r="M117" s="93"/>
      <c r="N117" s="77"/>
      <c r="O117" s="77"/>
      <c r="P117" s="77"/>
      <c r="Q117" s="72"/>
      <c r="R117" s="93"/>
      <c r="T117" s="77"/>
    </row>
    <row r="118" spans="1:20" s="92" customFormat="1" ht="12.75" customHeight="1" x14ac:dyDescent="0.3">
      <c r="A118" s="72"/>
      <c r="C118" s="93"/>
      <c r="D118" s="93"/>
      <c r="E118" s="93"/>
      <c r="F118" s="93"/>
      <c r="G118" s="93"/>
      <c r="H118" s="93"/>
      <c r="I118" s="93"/>
      <c r="J118" s="93"/>
      <c r="K118" s="93"/>
      <c r="L118" s="77"/>
      <c r="M118" s="93"/>
      <c r="N118" s="77"/>
      <c r="O118" s="77"/>
      <c r="P118" s="77"/>
      <c r="Q118" s="72"/>
      <c r="R118" s="93"/>
      <c r="T118" s="77"/>
    </row>
    <row r="119" spans="1:20" s="92" customFormat="1" ht="12.75" customHeight="1" x14ac:dyDescent="0.3">
      <c r="A119" s="72"/>
      <c r="C119" s="93"/>
      <c r="D119" s="93"/>
      <c r="E119" s="93"/>
      <c r="F119" s="93"/>
      <c r="G119" s="93"/>
      <c r="H119" s="93"/>
      <c r="I119" s="93"/>
      <c r="J119" s="93"/>
      <c r="K119" s="93"/>
      <c r="L119" s="77"/>
      <c r="M119" s="93"/>
      <c r="N119" s="77"/>
      <c r="O119" s="77"/>
      <c r="P119" s="77"/>
      <c r="Q119" s="72"/>
      <c r="R119" s="93"/>
      <c r="T119" s="77"/>
    </row>
    <row r="120" spans="1:20" s="92" customFormat="1" ht="12.75" customHeight="1" x14ac:dyDescent="0.3">
      <c r="A120" s="72"/>
      <c r="C120" s="93"/>
      <c r="D120" s="93"/>
      <c r="E120" s="93"/>
      <c r="F120" s="93"/>
      <c r="G120" s="93"/>
      <c r="H120" s="93"/>
      <c r="I120" s="93"/>
      <c r="J120" s="93"/>
      <c r="K120" s="93"/>
      <c r="L120" s="77"/>
      <c r="M120" s="93"/>
      <c r="N120" s="77"/>
      <c r="O120" s="77"/>
      <c r="P120" s="77"/>
      <c r="Q120" s="72"/>
      <c r="R120" s="93"/>
      <c r="T120" s="77"/>
    </row>
    <row r="121" spans="1:20" s="92" customFormat="1" ht="12.75" customHeight="1" x14ac:dyDescent="0.3">
      <c r="A121" s="72"/>
      <c r="C121" s="93"/>
      <c r="D121" s="93"/>
      <c r="E121" s="93"/>
      <c r="F121" s="93"/>
      <c r="G121" s="93"/>
      <c r="H121" s="93"/>
      <c r="I121" s="93"/>
      <c r="J121" s="93"/>
      <c r="K121" s="93"/>
      <c r="L121" s="77"/>
      <c r="M121" s="93"/>
      <c r="N121" s="77"/>
      <c r="O121" s="77"/>
      <c r="P121" s="77"/>
      <c r="Q121" s="72"/>
      <c r="R121" s="93"/>
      <c r="T121" s="77"/>
    </row>
    <row r="122" spans="1:20" s="92" customFormat="1" ht="12.75" customHeight="1" x14ac:dyDescent="0.3">
      <c r="A122" s="72"/>
      <c r="C122" s="93"/>
      <c r="D122" s="93"/>
      <c r="E122" s="93"/>
      <c r="F122" s="93"/>
      <c r="G122" s="93"/>
      <c r="H122" s="93"/>
      <c r="I122" s="93"/>
      <c r="J122" s="93"/>
      <c r="K122" s="93"/>
      <c r="L122" s="77"/>
      <c r="M122" s="93"/>
      <c r="N122" s="77"/>
      <c r="O122" s="77"/>
      <c r="P122" s="77"/>
      <c r="Q122" s="72"/>
      <c r="R122" s="93"/>
      <c r="T122" s="77"/>
    </row>
    <row r="123" spans="1:20" s="92" customFormat="1" ht="12.75" customHeight="1" x14ac:dyDescent="0.3">
      <c r="A123" s="72"/>
      <c r="C123" s="93"/>
      <c r="D123" s="93"/>
      <c r="E123" s="93"/>
      <c r="F123" s="93"/>
      <c r="G123" s="93"/>
      <c r="H123" s="93"/>
      <c r="I123" s="93"/>
      <c r="J123" s="93"/>
      <c r="K123" s="93"/>
      <c r="L123" s="77"/>
      <c r="M123" s="93"/>
      <c r="N123" s="77"/>
      <c r="O123" s="77"/>
      <c r="P123" s="77"/>
      <c r="Q123" s="72"/>
      <c r="R123" s="93"/>
      <c r="T123" s="77"/>
    </row>
    <row r="124" spans="1:20" s="92" customFormat="1" ht="12.75" customHeight="1" x14ac:dyDescent="0.3">
      <c r="A124" s="72"/>
      <c r="C124" s="93"/>
      <c r="D124" s="93"/>
      <c r="E124" s="93"/>
      <c r="F124" s="93"/>
      <c r="G124" s="93"/>
      <c r="H124" s="93"/>
      <c r="I124" s="93"/>
      <c r="J124" s="93"/>
      <c r="K124" s="93"/>
      <c r="L124" s="77"/>
      <c r="M124" s="93"/>
      <c r="N124" s="77"/>
      <c r="O124" s="77"/>
      <c r="P124" s="77"/>
      <c r="Q124" s="72"/>
      <c r="R124" s="93"/>
      <c r="T124" s="77"/>
    </row>
    <row r="125" spans="1:20" s="92" customFormat="1" ht="12.75" customHeight="1" x14ac:dyDescent="0.3">
      <c r="A125" s="72"/>
      <c r="C125" s="93"/>
      <c r="D125" s="93"/>
      <c r="E125" s="93"/>
      <c r="F125" s="93"/>
      <c r="G125" s="93"/>
      <c r="H125" s="93"/>
      <c r="I125" s="93"/>
      <c r="J125" s="93"/>
      <c r="K125" s="93"/>
      <c r="L125" s="77"/>
      <c r="M125" s="93"/>
      <c r="N125" s="77"/>
      <c r="O125" s="77"/>
      <c r="P125" s="77"/>
      <c r="Q125" s="72"/>
      <c r="R125" s="93"/>
      <c r="T125" s="77"/>
    </row>
    <row r="126" spans="1:20" s="92" customFormat="1" ht="12.75" customHeight="1" x14ac:dyDescent="0.3">
      <c r="A126" s="72"/>
      <c r="C126" s="93"/>
      <c r="D126" s="93"/>
      <c r="E126" s="93"/>
      <c r="F126" s="93"/>
      <c r="G126" s="93"/>
      <c r="H126" s="93"/>
      <c r="I126" s="93"/>
      <c r="J126" s="93"/>
      <c r="K126" s="93"/>
      <c r="L126" s="77"/>
      <c r="M126" s="93"/>
      <c r="N126" s="77"/>
      <c r="O126" s="77"/>
      <c r="P126" s="77"/>
      <c r="Q126" s="72"/>
      <c r="R126" s="93"/>
      <c r="T126" s="77"/>
    </row>
    <row r="127" spans="1:20" s="92" customFormat="1" ht="12.75" customHeight="1" x14ac:dyDescent="0.3">
      <c r="A127" s="72"/>
      <c r="C127" s="93"/>
      <c r="D127" s="93"/>
      <c r="E127" s="93"/>
      <c r="F127" s="93"/>
      <c r="G127" s="93"/>
      <c r="H127" s="93"/>
      <c r="I127" s="93"/>
      <c r="J127" s="93"/>
      <c r="K127" s="93"/>
      <c r="L127" s="77"/>
      <c r="M127" s="93"/>
      <c r="N127" s="77"/>
      <c r="O127" s="77"/>
      <c r="P127" s="77"/>
      <c r="Q127" s="72"/>
      <c r="R127" s="93"/>
      <c r="T127" s="77"/>
    </row>
    <row r="128" spans="1:20" s="92" customFormat="1" ht="12.75" customHeight="1" x14ac:dyDescent="0.3">
      <c r="A128" s="72"/>
      <c r="C128" s="93"/>
      <c r="D128" s="93"/>
      <c r="E128" s="93"/>
      <c r="F128" s="93"/>
      <c r="G128" s="93"/>
      <c r="H128" s="93"/>
      <c r="I128" s="93"/>
      <c r="J128" s="93"/>
      <c r="K128" s="93"/>
      <c r="L128" s="77"/>
      <c r="M128" s="93"/>
      <c r="N128" s="77"/>
      <c r="O128" s="77"/>
      <c r="P128" s="77"/>
      <c r="Q128" s="72"/>
      <c r="R128" s="93"/>
      <c r="T128" s="77"/>
    </row>
    <row r="129" spans="1:20" s="92" customFormat="1" ht="12.75" customHeight="1" x14ac:dyDescent="0.3">
      <c r="A129" s="72"/>
      <c r="C129" s="93"/>
      <c r="D129" s="93"/>
      <c r="E129" s="93"/>
      <c r="F129" s="93"/>
      <c r="G129" s="93"/>
      <c r="H129" s="93"/>
      <c r="I129" s="93"/>
      <c r="J129" s="93"/>
      <c r="K129" s="93"/>
      <c r="L129" s="77"/>
      <c r="M129" s="93"/>
      <c r="N129" s="77"/>
      <c r="O129" s="77"/>
      <c r="P129" s="77"/>
      <c r="Q129" s="72"/>
      <c r="R129" s="93"/>
      <c r="T129" s="77"/>
    </row>
    <row r="130" spans="1:20" s="92" customFormat="1" ht="12.75" customHeight="1" x14ac:dyDescent="0.3">
      <c r="A130" s="72"/>
      <c r="C130" s="93"/>
      <c r="D130" s="93"/>
      <c r="E130" s="93"/>
      <c r="F130" s="93"/>
      <c r="G130" s="93"/>
      <c r="H130" s="93"/>
      <c r="I130" s="93"/>
      <c r="J130" s="93"/>
      <c r="K130" s="93"/>
      <c r="L130" s="77"/>
      <c r="M130" s="93"/>
      <c r="N130" s="77"/>
      <c r="O130" s="77"/>
      <c r="P130" s="77"/>
      <c r="Q130" s="72"/>
      <c r="R130" s="93"/>
      <c r="T130" s="77"/>
    </row>
    <row r="131" spans="1:20" s="92" customFormat="1" ht="12.75" customHeight="1" x14ac:dyDescent="0.3">
      <c r="A131" s="72"/>
      <c r="C131" s="93"/>
      <c r="D131" s="93"/>
      <c r="E131" s="93"/>
      <c r="F131" s="93"/>
      <c r="G131" s="93"/>
      <c r="H131" s="93"/>
      <c r="I131" s="93"/>
      <c r="J131" s="93"/>
      <c r="K131" s="93"/>
      <c r="L131" s="77"/>
      <c r="M131" s="93"/>
      <c r="N131" s="77"/>
      <c r="O131" s="77"/>
      <c r="P131" s="77"/>
      <c r="Q131" s="72"/>
      <c r="R131" s="93"/>
      <c r="T131" s="77"/>
    </row>
    <row r="132" spans="1:20" s="92" customFormat="1" ht="12.75" customHeight="1" x14ac:dyDescent="0.3">
      <c r="A132" s="72"/>
      <c r="C132" s="93"/>
      <c r="D132" s="93"/>
      <c r="E132" s="93"/>
      <c r="F132" s="93"/>
      <c r="G132" s="93"/>
      <c r="H132" s="93"/>
      <c r="I132" s="93"/>
      <c r="J132" s="93"/>
      <c r="K132" s="93"/>
      <c r="L132" s="77"/>
      <c r="M132" s="93"/>
      <c r="N132" s="77"/>
      <c r="O132" s="77"/>
      <c r="P132" s="77"/>
      <c r="Q132" s="72"/>
      <c r="R132" s="93"/>
      <c r="T132" s="77"/>
    </row>
    <row r="133" spans="1:20" s="92" customFormat="1" ht="12.75" customHeight="1" x14ac:dyDescent="0.3">
      <c r="A133" s="72"/>
      <c r="C133" s="93"/>
      <c r="D133" s="93"/>
      <c r="E133" s="93"/>
      <c r="F133" s="93"/>
      <c r="G133" s="93"/>
      <c r="H133" s="93"/>
      <c r="I133" s="93"/>
      <c r="J133" s="93"/>
      <c r="K133" s="93"/>
      <c r="L133" s="77"/>
      <c r="M133" s="93"/>
      <c r="N133" s="77"/>
      <c r="O133" s="77"/>
      <c r="P133" s="77"/>
      <c r="Q133" s="72"/>
      <c r="R133" s="93"/>
      <c r="T133" s="77"/>
    </row>
    <row r="134" spans="1:20" s="92" customFormat="1" ht="12.75" customHeight="1" x14ac:dyDescent="0.3">
      <c r="A134" s="72"/>
      <c r="C134" s="93"/>
      <c r="D134" s="93"/>
      <c r="E134" s="93"/>
      <c r="F134" s="93"/>
      <c r="G134" s="93"/>
      <c r="H134" s="93"/>
      <c r="I134" s="93"/>
      <c r="J134" s="93"/>
      <c r="K134" s="93"/>
      <c r="L134" s="77"/>
      <c r="M134" s="93"/>
      <c r="N134" s="77"/>
      <c r="O134" s="77"/>
      <c r="P134" s="77"/>
      <c r="Q134" s="72"/>
      <c r="R134" s="93"/>
      <c r="T134" s="77"/>
    </row>
    <row r="135" spans="1:20" s="92" customFormat="1" ht="12.75" customHeight="1" x14ac:dyDescent="0.3">
      <c r="A135" s="72"/>
      <c r="C135" s="93"/>
      <c r="D135" s="93"/>
      <c r="E135" s="93"/>
      <c r="F135" s="93"/>
      <c r="G135" s="93"/>
      <c r="H135" s="93"/>
      <c r="I135" s="93"/>
      <c r="J135" s="93"/>
      <c r="K135" s="93"/>
      <c r="L135" s="77"/>
      <c r="M135" s="93"/>
      <c r="N135" s="77"/>
      <c r="O135" s="77"/>
      <c r="P135" s="77"/>
      <c r="Q135" s="72"/>
      <c r="R135" s="93"/>
      <c r="T135" s="77"/>
    </row>
    <row r="136" spans="1:20" s="92" customFormat="1" ht="12.75" customHeight="1" x14ac:dyDescent="0.3">
      <c r="A136" s="72"/>
      <c r="C136" s="93"/>
      <c r="D136" s="93"/>
      <c r="E136" s="93"/>
      <c r="F136" s="93"/>
      <c r="G136" s="93"/>
      <c r="H136" s="93"/>
      <c r="I136" s="93"/>
      <c r="J136" s="93"/>
      <c r="K136" s="93"/>
      <c r="L136" s="77"/>
      <c r="M136" s="93"/>
      <c r="N136" s="77"/>
      <c r="O136" s="77"/>
      <c r="P136" s="77"/>
      <c r="Q136" s="72"/>
      <c r="R136" s="93"/>
      <c r="T136" s="77"/>
    </row>
    <row r="137" spans="1:20" s="92" customFormat="1" ht="12.75" customHeight="1" x14ac:dyDescent="0.3">
      <c r="A137" s="72"/>
      <c r="C137" s="93"/>
      <c r="D137" s="93"/>
      <c r="E137" s="93"/>
      <c r="F137" s="93"/>
      <c r="G137" s="93"/>
      <c r="H137" s="93"/>
      <c r="I137" s="93"/>
      <c r="J137" s="93"/>
      <c r="K137" s="93"/>
      <c r="L137" s="77"/>
      <c r="M137" s="93"/>
      <c r="N137" s="77"/>
      <c r="O137" s="77"/>
      <c r="P137" s="77"/>
      <c r="Q137" s="72"/>
      <c r="R137" s="93"/>
      <c r="T137" s="77"/>
    </row>
    <row r="138" spans="1:20" s="92" customFormat="1" ht="12.75" customHeight="1" x14ac:dyDescent="0.3">
      <c r="A138" s="72"/>
      <c r="C138" s="93"/>
      <c r="D138" s="93"/>
      <c r="E138" s="93"/>
      <c r="F138" s="93"/>
      <c r="G138" s="93"/>
      <c r="H138" s="93"/>
      <c r="I138" s="93"/>
      <c r="J138" s="93"/>
      <c r="K138" s="93"/>
      <c r="L138" s="77"/>
      <c r="M138" s="93"/>
      <c r="N138" s="77"/>
      <c r="O138" s="77"/>
      <c r="P138" s="77"/>
      <c r="Q138" s="72"/>
      <c r="R138" s="93"/>
      <c r="T138" s="77"/>
    </row>
    <row r="139" spans="1:20" s="92" customFormat="1" ht="12.75" customHeight="1" x14ac:dyDescent="0.3">
      <c r="A139" s="72"/>
      <c r="C139" s="93"/>
      <c r="D139" s="93"/>
      <c r="E139" s="93"/>
      <c r="F139" s="93"/>
      <c r="G139" s="93"/>
      <c r="H139" s="93"/>
      <c r="I139" s="93"/>
      <c r="J139" s="93"/>
      <c r="K139" s="93"/>
      <c r="L139" s="77"/>
      <c r="M139" s="93"/>
      <c r="N139" s="77"/>
      <c r="O139" s="77"/>
      <c r="P139" s="77"/>
      <c r="Q139" s="72"/>
      <c r="R139" s="93"/>
      <c r="T139" s="77"/>
    </row>
    <row r="140" spans="1:20" s="92" customFormat="1" ht="12.75" customHeight="1" x14ac:dyDescent="0.3">
      <c r="A140" s="72"/>
      <c r="C140" s="93"/>
      <c r="D140" s="93"/>
      <c r="E140" s="93"/>
      <c r="F140" s="93"/>
      <c r="G140" s="93"/>
      <c r="H140" s="93"/>
      <c r="I140" s="93"/>
      <c r="J140" s="93"/>
      <c r="K140" s="93"/>
      <c r="L140" s="77"/>
      <c r="M140" s="93"/>
      <c r="N140" s="77"/>
      <c r="O140" s="77"/>
      <c r="P140" s="77"/>
      <c r="Q140" s="72"/>
      <c r="R140" s="93"/>
      <c r="T140" s="77"/>
    </row>
    <row r="141" spans="1:20" s="92" customFormat="1" ht="12.75" customHeight="1" x14ac:dyDescent="0.3">
      <c r="A141" s="72"/>
      <c r="C141" s="93"/>
      <c r="D141" s="93"/>
      <c r="E141" s="93"/>
      <c r="F141" s="93"/>
      <c r="G141" s="93"/>
      <c r="H141" s="93"/>
      <c r="I141" s="93"/>
      <c r="J141" s="93"/>
      <c r="K141" s="93"/>
      <c r="L141" s="77"/>
      <c r="M141" s="93"/>
      <c r="N141" s="77"/>
      <c r="O141" s="77"/>
      <c r="P141" s="77"/>
      <c r="Q141" s="72"/>
      <c r="R141" s="93"/>
      <c r="T141" s="77"/>
    </row>
    <row r="142" spans="1:20" s="92" customFormat="1" ht="12.75" customHeight="1" x14ac:dyDescent="0.3">
      <c r="A142" s="72"/>
      <c r="C142" s="93"/>
      <c r="D142" s="93"/>
      <c r="E142" s="93"/>
      <c r="F142" s="93"/>
      <c r="G142" s="93"/>
      <c r="H142" s="93"/>
      <c r="I142" s="93"/>
      <c r="J142" s="93"/>
      <c r="K142" s="93"/>
      <c r="L142" s="77"/>
      <c r="M142" s="93"/>
      <c r="N142" s="77"/>
      <c r="O142" s="77"/>
      <c r="P142" s="77"/>
      <c r="Q142" s="72"/>
      <c r="R142" s="93"/>
      <c r="T142" s="77"/>
    </row>
    <row r="143" spans="1:20" s="92" customFormat="1" ht="12.75" customHeight="1" x14ac:dyDescent="0.3">
      <c r="A143" s="72"/>
      <c r="C143" s="93"/>
      <c r="D143" s="93"/>
      <c r="E143" s="93"/>
      <c r="F143" s="93"/>
      <c r="G143" s="93"/>
      <c r="H143" s="93"/>
      <c r="I143" s="93"/>
      <c r="J143" s="93"/>
      <c r="K143" s="93"/>
      <c r="L143" s="77"/>
      <c r="M143" s="93"/>
      <c r="N143" s="77"/>
      <c r="O143" s="77"/>
      <c r="P143" s="77"/>
      <c r="Q143" s="72"/>
      <c r="R143" s="93"/>
      <c r="T143" s="77"/>
    </row>
    <row r="144" spans="1:20" s="92" customFormat="1" ht="12.75" customHeight="1" x14ac:dyDescent="0.3">
      <c r="A144" s="72"/>
      <c r="C144" s="93"/>
      <c r="D144" s="93"/>
      <c r="E144" s="93"/>
      <c r="F144" s="93"/>
      <c r="G144" s="93"/>
      <c r="H144" s="93"/>
      <c r="I144" s="93"/>
      <c r="J144" s="93"/>
      <c r="K144" s="93"/>
      <c r="L144" s="77"/>
      <c r="M144" s="93"/>
      <c r="N144" s="77"/>
      <c r="O144" s="77"/>
      <c r="P144" s="77"/>
      <c r="Q144" s="72"/>
      <c r="R144" s="93"/>
      <c r="T144" s="77"/>
    </row>
    <row r="145" spans="1:20" s="92" customFormat="1" ht="12.75" customHeight="1" x14ac:dyDescent="0.3">
      <c r="A145" s="72"/>
      <c r="C145" s="93"/>
      <c r="D145" s="93"/>
      <c r="E145" s="93"/>
      <c r="F145" s="93"/>
      <c r="G145" s="93"/>
      <c r="H145" s="93"/>
      <c r="I145" s="93"/>
      <c r="J145" s="93"/>
      <c r="K145" s="93"/>
      <c r="L145" s="77"/>
      <c r="M145" s="93"/>
      <c r="N145" s="77"/>
      <c r="O145" s="77"/>
      <c r="P145" s="77"/>
      <c r="Q145" s="72"/>
      <c r="R145" s="93"/>
      <c r="T145" s="77"/>
    </row>
    <row r="146" spans="1:20" s="92" customFormat="1" ht="12.75" customHeight="1" x14ac:dyDescent="0.3">
      <c r="A146" s="72"/>
      <c r="C146" s="93"/>
      <c r="D146" s="93"/>
      <c r="E146" s="93"/>
      <c r="F146" s="93"/>
      <c r="G146" s="93"/>
      <c r="H146" s="93"/>
      <c r="I146" s="93"/>
      <c r="J146" s="93"/>
      <c r="K146" s="93"/>
      <c r="L146" s="77"/>
      <c r="M146" s="93"/>
      <c r="N146" s="77"/>
      <c r="O146" s="77"/>
      <c r="P146" s="77"/>
      <c r="Q146" s="72"/>
      <c r="R146" s="93"/>
      <c r="T146" s="77"/>
    </row>
    <row r="147" spans="1:20" s="92" customFormat="1" ht="12.75" customHeight="1" x14ac:dyDescent="0.3">
      <c r="A147" s="72"/>
      <c r="C147" s="93"/>
      <c r="D147" s="93"/>
      <c r="E147" s="93"/>
      <c r="F147" s="93"/>
      <c r="G147" s="93"/>
      <c r="H147" s="93"/>
      <c r="I147" s="93"/>
      <c r="J147" s="93"/>
      <c r="K147" s="93"/>
      <c r="L147" s="77"/>
      <c r="M147" s="93"/>
      <c r="N147" s="77"/>
      <c r="O147" s="77"/>
      <c r="P147" s="77"/>
      <c r="Q147" s="72"/>
      <c r="R147" s="93"/>
      <c r="T147" s="77"/>
    </row>
    <row r="148" spans="1:20" s="92" customFormat="1" ht="12.75" customHeight="1" x14ac:dyDescent="0.3">
      <c r="A148" s="72"/>
      <c r="C148" s="93"/>
      <c r="D148" s="93"/>
      <c r="E148" s="93"/>
      <c r="F148" s="93"/>
      <c r="G148" s="93"/>
      <c r="H148" s="93"/>
      <c r="I148" s="93"/>
      <c r="J148" s="93"/>
      <c r="K148" s="93"/>
      <c r="L148" s="77"/>
      <c r="M148" s="93"/>
      <c r="N148" s="77"/>
      <c r="O148" s="77"/>
      <c r="P148" s="77"/>
      <c r="Q148" s="72"/>
      <c r="R148" s="93"/>
      <c r="T148" s="77"/>
    </row>
    <row r="149" spans="1:20" s="92" customFormat="1" ht="12.75" customHeight="1" x14ac:dyDescent="0.3">
      <c r="A149" s="72"/>
      <c r="C149" s="93"/>
      <c r="D149" s="93"/>
      <c r="E149" s="93"/>
      <c r="F149" s="93"/>
      <c r="G149" s="93"/>
      <c r="H149" s="93"/>
      <c r="I149" s="93"/>
      <c r="J149" s="93"/>
      <c r="K149" s="93"/>
      <c r="L149" s="77"/>
      <c r="M149" s="93"/>
      <c r="N149" s="77"/>
      <c r="O149" s="77"/>
      <c r="P149" s="77"/>
      <c r="Q149" s="72"/>
      <c r="R149" s="93"/>
      <c r="T149" s="77"/>
    </row>
    <row r="150" spans="1:20" s="92" customFormat="1" ht="12.75" customHeight="1" x14ac:dyDescent="0.3">
      <c r="A150" s="72"/>
      <c r="C150" s="93"/>
      <c r="D150" s="93"/>
      <c r="E150" s="93"/>
      <c r="F150" s="93"/>
      <c r="G150" s="93"/>
      <c r="H150" s="93"/>
      <c r="I150" s="93"/>
      <c r="J150" s="93"/>
      <c r="K150" s="93"/>
      <c r="L150" s="77"/>
      <c r="M150" s="93"/>
      <c r="N150" s="77"/>
      <c r="O150" s="77"/>
      <c r="P150" s="77"/>
      <c r="Q150" s="72"/>
      <c r="R150" s="93"/>
      <c r="T150" s="77"/>
    </row>
    <row r="151" spans="1:20" s="92" customFormat="1" ht="12.75" customHeight="1" x14ac:dyDescent="0.3">
      <c r="A151" s="72"/>
      <c r="C151" s="93"/>
      <c r="D151" s="93"/>
      <c r="E151" s="93"/>
      <c r="F151" s="93"/>
      <c r="G151" s="93"/>
      <c r="H151" s="93"/>
      <c r="I151" s="93"/>
      <c r="J151" s="93"/>
      <c r="K151" s="93"/>
      <c r="L151" s="77"/>
      <c r="M151" s="93"/>
      <c r="N151" s="77"/>
      <c r="O151" s="77"/>
      <c r="P151" s="77"/>
      <c r="Q151" s="72"/>
      <c r="R151" s="93"/>
      <c r="T151" s="77"/>
    </row>
    <row r="152" spans="1:20" s="92" customFormat="1" ht="12.75" customHeight="1" x14ac:dyDescent="0.3">
      <c r="A152" s="72"/>
      <c r="C152" s="93"/>
      <c r="D152" s="93"/>
      <c r="E152" s="93"/>
      <c r="F152" s="93"/>
      <c r="G152" s="93"/>
      <c r="H152" s="93"/>
      <c r="I152" s="93"/>
      <c r="J152" s="93"/>
      <c r="K152" s="93"/>
      <c r="L152" s="77"/>
      <c r="M152" s="93"/>
      <c r="N152" s="77"/>
      <c r="O152" s="77"/>
      <c r="P152" s="77"/>
      <c r="Q152" s="72"/>
      <c r="R152" s="93"/>
      <c r="T152" s="77"/>
    </row>
    <row r="153" spans="1:20" s="92" customFormat="1" ht="12.75" customHeight="1" x14ac:dyDescent="0.3">
      <c r="A153" s="72"/>
      <c r="C153" s="93"/>
      <c r="D153" s="93"/>
      <c r="E153" s="93"/>
      <c r="F153" s="93"/>
      <c r="G153" s="93"/>
      <c r="H153" s="93"/>
      <c r="I153" s="93"/>
      <c r="J153" s="93"/>
      <c r="K153" s="93"/>
      <c r="L153" s="77"/>
      <c r="M153" s="93"/>
      <c r="N153" s="77"/>
      <c r="O153" s="77"/>
      <c r="P153" s="77"/>
      <c r="Q153" s="72"/>
      <c r="R153" s="93"/>
      <c r="T153" s="77"/>
    </row>
    <row r="154" spans="1:20" s="92" customFormat="1" ht="12.75" customHeight="1" x14ac:dyDescent="0.3">
      <c r="A154" s="72"/>
      <c r="C154" s="93"/>
      <c r="D154" s="93"/>
      <c r="E154" s="93"/>
      <c r="F154" s="93"/>
      <c r="G154" s="93"/>
      <c r="H154" s="93"/>
      <c r="I154" s="93"/>
      <c r="J154" s="93"/>
      <c r="K154" s="93"/>
      <c r="L154" s="77"/>
      <c r="M154" s="93"/>
      <c r="N154" s="77"/>
      <c r="O154" s="77"/>
      <c r="P154" s="77"/>
      <c r="Q154" s="72"/>
      <c r="R154" s="93"/>
      <c r="T154" s="77"/>
    </row>
    <row r="155" spans="1:20" s="92" customFormat="1" ht="12.75" customHeight="1" x14ac:dyDescent="0.3">
      <c r="A155" s="72"/>
      <c r="C155" s="93"/>
      <c r="D155" s="93"/>
      <c r="E155" s="93"/>
      <c r="F155" s="93"/>
      <c r="G155" s="93"/>
      <c r="H155" s="93"/>
      <c r="I155" s="93"/>
      <c r="J155" s="93"/>
      <c r="K155" s="93"/>
      <c r="L155" s="77"/>
      <c r="M155" s="93"/>
      <c r="N155" s="77"/>
      <c r="O155" s="77"/>
      <c r="P155" s="77"/>
      <c r="Q155" s="72"/>
      <c r="R155" s="93"/>
      <c r="T155" s="77"/>
    </row>
    <row r="156" spans="1:20" s="92" customFormat="1" ht="12.75" customHeight="1" x14ac:dyDescent="0.3">
      <c r="A156" s="72"/>
      <c r="C156" s="93"/>
      <c r="D156" s="93"/>
      <c r="E156" s="93"/>
      <c r="F156" s="93"/>
      <c r="G156" s="93"/>
      <c r="H156" s="93"/>
      <c r="I156" s="93"/>
      <c r="J156" s="93"/>
      <c r="K156" s="93"/>
      <c r="L156" s="77"/>
      <c r="M156" s="93"/>
      <c r="N156" s="77"/>
      <c r="O156" s="77"/>
      <c r="P156" s="77"/>
      <c r="Q156" s="72"/>
      <c r="R156" s="93"/>
      <c r="T156" s="77"/>
    </row>
    <row r="157" spans="1:20" s="92" customFormat="1" ht="12.75" customHeight="1" x14ac:dyDescent="0.3">
      <c r="A157" s="72"/>
      <c r="C157" s="93"/>
      <c r="D157" s="93"/>
      <c r="E157" s="93"/>
      <c r="F157" s="93"/>
      <c r="G157" s="93"/>
      <c r="H157" s="93"/>
      <c r="I157" s="93"/>
      <c r="J157" s="93"/>
      <c r="K157" s="93"/>
      <c r="L157" s="77"/>
      <c r="M157" s="93"/>
      <c r="N157" s="77"/>
      <c r="O157" s="77"/>
      <c r="P157" s="77"/>
      <c r="Q157" s="72"/>
      <c r="R157" s="93"/>
      <c r="T157" s="77"/>
    </row>
    <row r="158" spans="1:20" s="92" customFormat="1" ht="12.75" customHeight="1" x14ac:dyDescent="0.3">
      <c r="A158" s="72"/>
      <c r="C158" s="93"/>
      <c r="D158" s="93"/>
      <c r="E158" s="93"/>
      <c r="F158" s="93"/>
      <c r="G158" s="93"/>
      <c r="H158" s="93"/>
      <c r="I158" s="93"/>
      <c r="J158" s="93"/>
      <c r="K158" s="93"/>
      <c r="L158" s="77"/>
      <c r="M158" s="93"/>
      <c r="N158" s="77"/>
      <c r="O158" s="77"/>
      <c r="P158" s="77"/>
      <c r="Q158" s="72"/>
      <c r="R158" s="93"/>
      <c r="T158" s="77"/>
    </row>
    <row r="159" spans="1:20" s="92" customFormat="1" ht="12.75" customHeight="1" x14ac:dyDescent="0.3">
      <c r="A159" s="72"/>
      <c r="C159" s="93"/>
      <c r="D159" s="93"/>
      <c r="E159" s="93"/>
      <c r="F159" s="93"/>
      <c r="G159" s="93"/>
      <c r="H159" s="93"/>
      <c r="I159" s="93"/>
      <c r="J159" s="93"/>
      <c r="K159" s="93"/>
      <c r="L159" s="77"/>
      <c r="M159" s="93"/>
      <c r="N159" s="77"/>
      <c r="O159" s="77"/>
      <c r="P159" s="77"/>
      <c r="Q159" s="72"/>
      <c r="R159" s="93"/>
      <c r="T159" s="77"/>
    </row>
    <row r="160" spans="1:20" s="92" customFormat="1" ht="12.75" customHeight="1" x14ac:dyDescent="0.3">
      <c r="A160" s="72"/>
      <c r="C160" s="93"/>
      <c r="D160" s="93"/>
      <c r="E160" s="93"/>
      <c r="F160" s="93"/>
      <c r="G160" s="93"/>
      <c r="H160" s="93"/>
      <c r="I160" s="93"/>
      <c r="J160" s="93"/>
      <c r="K160" s="93"/>
      <c r="L160" s="77"/>
      <c r="M160" s="93"/>
      <c r="N160" s="77"/>
      <c r="O160" s="77"/>
      <c r="P160" s="77"/>
      <c r="Q160" s="72"/>
      <c r="R160" s="93"/>
      <c r="T160" s="77"/>
    </row>
    <row r="161" spans="1:20" s="92" customFormat="1" ht="12.75" customHeight="1" x14ac:dyDescent="0.3">
      <c r="A161" s="72"/>
      <c r="C161" s="93"/>
      <c r="D161" s="93"/>
      <c r="E161" s="93"/>
      <c r="F161" s="93"/>
      <c r="G161" s="93"/>
      <c r="H161" s="93"/>
      <c r="I161" s="93"/>
      <c r="J161" s="93"/>
      <c r="K161" s="93"/>
      <c r="L161" s="77"/>
      <c r="M161" s="93"/>
      <c r="N161" s="77"/>
      <c r="O161" s="77"/>
      <c r="P161" s="77"/>
      <c r="Q161" s="72"/>
      <c r="R161" s="93"/>
      <c r="T161" s="77"/>
    </row>
    <row r="162" spans="1:20" s="92" customFormat="1" ht="12.75" customHeight="1" x14ac:dyDescent="0.3">
      <c r="A162" s="72"/>
      <c r="C162" s="93"/>
      <c r="D162" s="93"/>
      <c r="E162" s="93"/>
      <c r="F162" s="93"/>
      <c r="G162" s="93"/>
      <c r="H162" s="93"/>
      <c r="I162" s="93"/>
      <c r="J162" s="93"/>
      <c r="K162" s="93"/>
      <c r="L162" s="77"/>
      <c r="M162" s="93"/>
      <c r="N162" s="77"/>
      <c r="O162" s="77"/>
      <c r="P162" s="77"/>
      <c r="Q162" s="72"/>
      <c r="R162" s="93"/>
      <c r="T162" s="77"/>
    </row>
    <row r="163" spans="1:20" s="92" customFormat="1" ht="12.75" customHeight="1" x14ac:dyDescent="0.3">
      <c r="A163" s="72"/>
      <c r="C163" s="93"/>
      <c r="D163" s="93"/>
      <c r="E163" s="93"/>
      <c r="F163" s="93"/>
      <c r="G163" s="93"/>
      <c r="H163" s="93"/>
      <c r="I163" s="93"/>
      <c r="J163" s="93"/>
      <c r="K163" s="93"/>
      <c r="L163" s="77"/>
      <c r="M163" s="93"/>
      <c r="N163" s="77"/>
      <c r="O163" s="77"/>
      <c r="P163" s="77"/>
      <c r="Q163" s="72"/>
      <c r="R163" s="93"/>
      <c r="T163" s="77"/>
    </row>
    <row r="164" spans="1:20" s="92" customFormat="1" ht="12.75" customHeight="1" x14ac:dyDescent="0.3">
      <c r="A164" s="72"/>
      <c r="C164" s="93"/>
      <c r="D164" s="93"/>
      <c r="E164" s="93"/>
      <c r="F164" s="93"/>
      <c r="G164" s="93"/>
      <c r="H164" s="93"/>
      <c r="I164" s="93"/>
      <c r="J164" s="93"/>
      <c r="K164" s="93"/>
      <c r="L164" s="77"/>
      <c r="M164" s="93"/>
      <c r="N164" s="77"/>
      <c r="O164" s="77"/>
      <c r="P164" s="77"/>
      <c r="Q164" s="72"/>
      <c r="R164" s="93"/>
      <c r="T164" s="77"/>
    </row>
    <row r="165" spans="1:20" s="92" customFormat="1" ht="12.75" customHeight="1" x14ac:dyDescent="0.3">
      <c r="A165" s="72"/>
      <c r="C165" s="93"/>
      <c r="D165" s="93"/>
      <c r="E165" s="93"/>
      <c r="F165" s="93"/>
      <c r="G165" s="93"/>
      <c r="H165" s="93"/>
      <c r="I165" s="93"/>
      <c r="J165" s="93"/>
      <c r="K165" s="93"/>
      <c r="L165" s="77"/>
      <c r="M165" s="93"/>
      <c r="N165" s="77"/>
      <c r="O165" s="77"/>
      <c r="P165" s="77"/>
      <c r="Q165" s="72"/>
      <c r="R165" s="93"/>
      <c r="T165" s="77"/>
    </row>
    <row r="166" spans="1:20" s="92" customFormat="1" ht="12.75" customHeight="1" x14ac:dyDescent="0.3">
      <c r="A166" s="72"/>
      <c r="C166" s="93"/>
      <c r="D166" s="93"/>
      <c r="E166" s="93"/>
      <c r="F166" s="93"/>
      <c r="G166" s="93"/>
      <c r="H166" s="93"/>
      <c r="I166" s="93"/>
      <c r="J166" s="93"/>
      <c r="K166" s="93"/>
      <c r="L166" s="77"/>
      <c r="M166" s="93"/>
      <c r="N166" s="77"/>
      <c r="O166" s="77"/>
      <c r="P166" s="77"/>
      <c r="Q166" s="72"/>
      <c r="R166" s="93"/>
      <c r="T166" s="77"/>
    </row>
    <row r="167" spans="1:20" s="92" customFormat="1" ht="12.75" customHeight="1" x14ac:dyDescent="0.3">
      <c r="A167" s="72"/>
      <c r="C167" s="93"/>
      <c r="D167" s="93"/>
      <c r="E167" s="93"/>
      <c r="F167" s="93"/>
      <c r="G167" s="93"/>
      <c r="H167" s="93"/>
      <c r="I167" s="93"/>
      <c r="J167" s="93"/>
      <c r="K167" s="93"/>
      <c r="L167" s="77"/>
      <c r="M167" s="93"/>
      <c r="N167" s="77"/>
      <c r="O167" s="77"/>
      <c r="P167" s="77"/>
      <c r="Q167" s="72"/>
      <c r="R167" s="93"/>
      <c r="T167" s="77"/>
    </row>
    <row r="168" spans="1:20" s="92" customFormat="1" ht="12.75" customHeight="1" x14ac:dyDescent="0.3">
      <c r="A168" s="72"/>
      <c r="C168" s="93"/>
      <c r="D168" s="93"/>
      <c r="E168" s="93"/>
      <c r="F168" s="93"/>
      <c r="G168" s="93"/>
      <c r="H168" s="93"/>
      <c r="I168" s="93"/>
      <c r="J168" s="93"/>
      <c r="K168" s="93"/>
      <c r="L168" s="77"/>
      <c r="M168" s="93"/>
      <c r="N168" s="77"/>
      <c r="O168" s="77"/>
      <c r="P168" s="77"/>
      <c r="Q168" s="72"/>
      <c r="R168" s="93"/>
      <c r="T168" s="77"/>
    </row>
    <row r="169" spans="1:20" s="92" customFormat="1" ht="12.75" customHeight="1" x14ac:dyDescent="0.3">
      <c r="A169" s="72"/>
      <c r="C169" s="93"/>
      <c r="D169" s="93"/>
      <c r="E169" s="93"/>
      <c r="F169" s="93"/>
      <c r="G169" s="93"/>
      <c r="H169" s="93"/>
      <c r="I169" s="93"/>
      <c r="J169" s="93"/>
      <c r="K169" s="93"/>
      <c r="L169" s="77"/>
      <c r="M169" s="93"/>
      <c r="N169" s="77"/>
      <c r="O169" s="77"/>
      <c r="P169" s="77"/>
      <c r="Q169" s="72"/>
      <c r="R169" s="93"/>
      <c r="T169" s="77"/>
    </row>
    <row r="170" spans="1:20" s="92" customFormat="1" ht="12.75" customHeight="1" x14ac:dyDescent="0.3">
      <c r="A170" s="72"/>
      <c r="C170" s="93"/>
      <c r="D170" s="93"/>
      <c r="E170" s="93"/>
      <c r="F170" s="93"/>
      <c r="G170" s="93"/>
      <c r="H170" s="93"/>
      <c r="I170" s="93"/>
      <c r="J170" s="93"/>
      <c r="K170" s="93"/>
      <c r="L170" s="77"/>
      <c r="M170" s="93"/>
      <c r="N170" s="77"/>
      <c r="O170" s="77"/>
      <c r="P170" s="77"/>
      <c r="Q170" s="72"/>
      <c r="R170" s="93"/>
      <c r="T170" s="77"/>
    </row>
    <row r="171" spans="1:20" s="92" customFormat="1" ht="12.75" customHeight="1" x14ac:dyDescent="0.3">
      <c r="A171" s="72"/>
      <c r="C171" s="93"/>
      <c r="D171" s="93"/>
      <c r="E171" s="93"/>
      <c r="F171" s="93"/>
      <c r="G171" s="93"/>
      <c r="H171" s="93"/>
      <c r="I171" s="93"/>
      <c r="J171" s="93"/>
      <c r="K171" s="93"/>
      <c r="L171" s="77"/>
      <c r="M171" s="93"/>
      <c r="N171" s="77"/>
      <c r="O171" s="77"/>
      <c r="P171" s="77"/>
      <c r="Q171" s="72"/>
      <c r="R171" s="93"/>
      <c r="T171" s="77"/>
    </row>
    <row r="172" spans="1:20" s="92" customFormat="1" ht="12.75" customHeight="1" x14ac:dyDescent="0.3">
      <c r="A172" s="72"/>
      <c r="C172" s="93"/>
      <c r="D172" s="93"/>
      <c r="E172" s="93"/>
      <c r="F172" s="93"/>
      <c r="G172" s="93"/>
      <c r="H172" s="93"/>
      <c r="I172" s="93"/>
      <c r="J172" s="93"/>
      <c r="K172" s="93"/>
      <c r="L172" s="77"/>
      <c r="M172" s="93"/>
      <c r="N172" s="77"/>
      <c r="O172" s="77"/>
      <c r="P172" s="77"/>
      <c r="Q172" s="72"/>
      <c r="R172" s="93"/>
      <c r="T172" s="77"/>
    </row>
    <row r="173" spans="1:20" s="92" customFormat="1" ht="12.75" customHeight="1" x14ac:dyDescent="0.3">
      <c r="A173" s="72"/>
      <c r="C173" s="93"/>
      <c r="D173" s="93"/>
      <c r="E173" s="93"/>
      <c r="F173" s="93"/>
      <c r="G173" s="93"/>
      <c r="H173" s="93"/>
      <c r="I173" s="93"/>
      <c r="J173" s="93"/>
      <c r="K173" s="93"/>
      <c r="L173" s="77"/>
      <c r="M173" s="93"/>
      <c r="N173" s="77"/>
      <c r="O173" s="77"/>
      <c r="P173" s="77"/>
      <c r="Q173" s="72"/>
      <c r="R173" s="93"/>
      <c r="T173" s="77"/>
    </row>
    <row r="174" spans="1:20" s="92" customFormat="1" ht="12.75" customHeight="1" x14ac:dyDescent="0.3">
      <c r="A174" s="72"/>
      <c r="C174" s="93"/>
      <c r="D174" s="93"/>
      <c r="E174" s="93"/>
      <c r="F174" s="93"/>
      <c r="G174" s="93"/>
      <c r="H174" s="93"/>
      <c r="I174" s="93"/>
      <c r="J174" s="93"/>
      <c r="K174" s="93"/>
      <c r="L174" s="77"/>
      <c r="M174" s="93"/>
      <c r="N174" s="77"/>
      <c r="O174" s="77"/>
      <c r="P174" s="77"/>
      <c r="Q174" s="72"/>
      <c r="R174" s="93"/>
      <c r="T174" s="77"/>
    </row>
    <row r="175" spans="1:20" s="92" customFormat="1" ht="12.75" customHeight="1" x14ac:dyDescent="0.3">
      <c r="A175" s="72"/>
      <c r="C175" s="93"/>
      <c r="D175" s="93"/>
      <c r="E175" s="93"/>
      <c r="F175" s="93"/>
      <c r="G175" s="93"/>
      <c r="H175" s="93"/>
      <c r="I175" s="93"/>
      <c r="J175" s="93"/>
      <c r="K175" s="93"/>
      <c r="L175" s="77"/>
      <c r="M175" s="93"/>
      <c r="N175" s="77"/>
      <c r="O175" s="77"/>
      <c r="P175" s="77"/>
      <c r="Q175" s="72"/>
      <c r="R175" s="93"/>
      <c r="T175" s="77"/>
    </row>
    <row r="176" spans="1:20" s="92" customFormat="1" ht="12.75" customHeight="1" x14ac:dyDescent="0.3">
      <c r="A176" s="72"/>
      <c r="C176" s="93"/>
      <c r="D176" s="93"/>
      <c r="E176" s="93"/>
      <c r="F176" s="93"/>
      <c r="G176" s="93"/>
      <c r="H176" s="93"/>
      <c r="I176" s="93"/>
      <c r="J176" s="93"/>
      <c r="K176" s="93"/>
      <c r="L176" s="77"/>
      <c r="M176" s="93"/>
      <c r="N176" s="77"/>
      <c r="O176" s="77"/>
      <c r="P176" s="77"/>
      <c r="Q176" s="72"/>
      <c r="R176" s="93"/>
      <c r="T176" s="77"/>
    </row>
    <row r="177" spans="1:20" s="92" customFormat="1" ht="12.75" customHeight="1" x14ac:dyDescent="0.3">
      <c r="A177" s="72"/>
      <c r="C177" s="93"/>
      <c r="D177" s="93"/>
      <c r="E177" s="93"/>
      <c r="F177" s="93"/>
      <c r="G177" s="93"/>
      <c r="H177" s="93"/>
      <c r="I177" s="93"/>
      <c r="J177" s="93"/>
      <c r="K177" s="93"/>
      <c r="L177" s="77"/>
      <c r="M177" s="93"/>
      <c r="N177" s="77"/>
      <c r="O177" s="77"/>
      <c r="P177" s="77"/>
      <c r="Q177" s="72"/>
      <c r="R177" s="93"/>
      <c r="T177" s="77"/>
    </row>
    <row r="178" spans="1:20" s="92" customFormat="1" ht="12.75" customHeight="1" x14ac:dyDescent="0.3">
      <c r="A178" s="72"/>
      <c r="C178" s="93"/>
      <c r="D178" s="93"/>
      <c r="E178" s="93"/>
      <c r="F178" s="93"/>
      <c r="G178" s="93"/>
      <c r="H178" s="93"/>
      <c r="I178" s="93"/>
      <c r="J178" s="93"/>
      <c r="K178" s="93"/>
      <c r="L178" s="77"/>
      <c r="M178" s="93"/>
      <c r="N178" s="77"/>
      <c r="O178" s="77"/>
      <c r="P178" s="77"/>
      <c r="Q178" s="72"/>
      <c r="R178" s="93"/>
      <c r="T178" s="77"/>
    </row>
    <row r="179" spans="1:20" s="92" customFormat="1" ht="12.75" customHeight="1" x14ac:dyDescent="0.3">
      <c r="A179" s="72"/>
      <c r="C179" s="93"/>
      <c r="D179" s="93"/>
      <c r="E179" s="93"/>
      <c r="F179" s="93"/>
      <c r="G179" s="93"/>
      <c r="H179" s="93"/>
      <c r="I179" s="93"/>
      <c r="J179" s="93"/>
      <c r="K179" s="93"/>
      <c r="L179" s="77"/>
      <c r="M179" s="93"/>
      <c r="N179" s="77"/>
      <c r="O179" s="77"/>
      <c r="P179" s="77"/>
      <c r="Q179" s="72"/>
      <c r="R179" s="93"/>
      <c r="T179" s="77"/>
    </row>
    <row r="180" spans="1:20" s="92" customFormat="1" ht="12.75" customHeight="1" x14ac:dyDescent="0.3">
      <c r="A180" s="72"/>
      <c r="C180" s="93"/>
      <c r="D180" s="93"/>
      <c r="E180" s="93"/>
      <c r="F180" s="93"/>
      <c r="G180" s="93"/>
      <c r="H180" s="93"/>
      <c r="I180" s="93"/>
      <c r="J180" s="93"/>
      <c r="K180" s="93"/>
      <c r="L180" s="77"/>
      <c r="M180" s="93"/>
      <c r="N180" s="77"/>
      <c r="O180" s="77"/>
      <c r="P180" s="77"/>
      <c r="Q180" s="72"/>
      <c r="R180" s="93"/>
      <c r="T180" s="77"/>
    </row>
    <row r="181" spans="1:20" s="92" customFormat="1" ht="12.75" customHeight="1" x14ac:dyDescent="0.3">
      <c r="A181" s="72"/>
      <c r="C181" s="93"/>
      <c r="D181" s="93"/>
      <c r="E181" s="93"/>
      <c r="F181" s="93"/>
      <c r="G181" s="93"/>
      <c r="H181" s="93"/>
      <c r="I181" s="93"/>
      <c r="J181" s="93"/>
      <c r="K181" s="93"/>
      <c r="L181" s="77"/>
      <c r="M181" s="93"/>
      <c r="N181" s="77"/>
      <c r="O181" s="77"/>
      <c r="P181" s="77"/>
      <c r="Q181" s="72"/>
      <c r="R181" s="93"/>
      <c r="T181" s="77"/>
    </row>
    <row r="182" spans="1:20" s="92" customFormat="1" ht="12.75" customHeight="1" x14ac:dyDescent="0.3">
      <c r="A182" s="72"/>
      <c r="C182" s="93"/>
      <c r="D182" s="93"/>
      <c r="E182" s="93"/>
      <c r="F182" s="93"/>
      <c r="G182" s="93"/>
      <c r="H182" s="93"/>
      <c r="I182" s="93"/>
      <c r="J182" s="93"/>
      <c r="K182" s="93"/>
      <c r="L182" s="77"/>
      <c r="M182" s="93"/>
      <c r="N182" s="77"/>
      <c r="O182" s="77"/>
      <c r="P182" s="77"/>
      <c r="Q182" s="72"/>
      <c r="R182" s="93"/>
      <c r="T182" s="77"/>
    </row>
    <row r="183" spans="1:20" s="92" customFormat="1" ht="12.75" customHeight="1" x14ac:dyDescent="0.3">
      <c r="A183" s="72"/>
      <c r="C183" s="93"/>
      <c r="D183" s="93"/>
      <c r="E183" s="93"/>
      <c r="F183" s="93"/>
      <c r="G183" s="93"/>
      <c r="H183" s="93"/>
      <c r="I183" s="93"/>
      <c r="J183" s="93"/>
      <c r="K183" s="93"/>
      <c r="L183" s="77"/>
      <c r="M183" s="93"/>
      <c r="N183" s="77"/>
      <c r="O183" s="77"/>
      <c r="P183" s="77"/>
      <c r="Q183" s="72"/>
      <c r="R183" s="93"/>
      <c r="T183" s="77"/>
    </row>
    <row r="184" spans="1:20" s="92" customFormat="1" ht="12.75" customHeight="1" x14ac:dyDescent="0.3">
      <c r="A184" s="72"/>
      <c r="C184" s="93"/>
      <c r="D184" s="93"/>
      <c r="E184" s="93"/>
      <c r="F184" s="93"/>
      <c r="G184" s="93"/>
      <c r="H184" s="93"/>
      <c r="I184" s="93"/>
      <c r="J184" s="93"/>
      <c r="K184" s="93"/>
      <c r="L184" s="77"/>
      <c r="M184" s="93"/>
      <c r="N184" s="77"/>
      <c r="O184" s="77"/>
      <c r="P184" s="77"/>
      <c r="Q184" s="72"/>
      <c r="R184" s="93"/>
      <c r="T184" s="77"/>
    </row>
    <row r="185" spans="1:20" s="92" customFormat="1" ht="12.75" customHeight="1" x14ac:dyDescent="0.3">
      <c r="A185" s="72"/>
      <c r="C185" s="93"/>
      <c r="D185" s="93"/>
      <c r="E185" s="93"/>
      <c r="F185" s="93"/>
      <c r="G185" s="93"/>
      <c r="H185" s="93"/>
      <c r="I185" s="93"/>
      <c r="J185" s="93"/>
      <c r="K185" s="93"/>
      <c r="L185" s="77"/>
      <c r="M185" s="93"/>
      <c r="N185" s="77"/>
      <c r="O185" s="77"/>
      <c r="P185" s="77"/>
      <c r="Q185" s="72"/>
      <c r="R185" s="93"/>
      <c r="T185" s="77"/>
    </row>
    <row r="186" spans="1:20" s="92" customFormat="1" ht="12.75" customHeight="1" x14ac:dyDescent="0.3">
      <c r="A186" s="72"/>
      <c r="C186" s="93"/>
      <c r="D186" s="93"/>
      <c r="E186" s="93"/>
      <c r="F186" s="93"/>
      <c r="G186" s="93"/>
      <c r="H186" s="93"/>
      <c r="I186" s="93"/>
      <c r="J186" s="93"/>
      <c r="K186" s="93"/>
      <c r="L186" s="77"/>
      <c r="M186" s="93"/>
      <c r="N186" s="77"/>
      <c r="O186" s="77"/>
      <c r="P186" s="77"/>
      <c r="Q186" s="72"/>
      <c r="R186" s="93"/>
      <c r="T186" s="77"/>
    </row>
    <row r="187" spans="1:20" s="92" customFormat="1" ht="12.75" customHeight="1" x14ac:dyDescent="0.3">
      <c r="A187" s="72"/>
      <c r="C187" s="93"/>
      <c r="D187" s="93"/>
      <c r="E187" s="93"/>
      <c r="F187" s="93"/>
      <c r="G187" s="93"/>
      <c r="H187" s="93"/>
      <c r="I187" s="93"/>
      <c r="J187" s="93"/>
      <c r="K187" s="93"/>
      <c r="L187" s="77"/>
      <c r="M187" s="93"/>
      <c r="N187" s="77"/>
      <c r="O187" s="77"/>
      <c r="P187" s="77"/>
      <c r="Q187" s="72"/>
      <c r="R187" s="93"/>
      <c r="T187" s="77"/>
    </row>
    <row r="188" spans="1:20" s="92" customFormat="1" ht="12.75" customHeight="1" x14ac:dyDescent="0.3">
      <c r="A188" s="72"/>
      <c r="C188" s="93"/>
      <c r="D188" s="93"/>
      <c r="E188" s="93"/>
      <c r="F188" s="93"/>
      <c r="G188" s="93"/>
      <c r="H188" s="93"/>
      <c r="I188" s="93"/>
      <c r="J188" s="93"/>
      <c r="K188" s="93"/>
      <c r="L188" s="77"/>
      <c r="M188" s="93"/>
      <c r="N188" s="77"/>
      <c r="O188" s="77"/>
      <c r="P188" s="77"/>
      <c r="Q188" s="72"/>
      <c r="R188" s="93"/>
      <c r="T188" s="77"/>
    </row>
    <row r="189" spans="1:20" s="92" customFormat="1" ht="12.75" customHeight="1" x14ac:dyDescent="0.3">
      <c r="A189" s="72"/>
      <c r="C189" s="93"/>
      <c r="D189" s="93"/>
      <c r="E189" s="93"/>
      <c r="F189" s="93"/>
      <c r="G189" s="93"/>
      <c r="H189" s="93"/>
      <c r="I189" s="93"/>
      <c r="J189" s="93"/>
      <c r="K189" s="93"/>
      <c r="L189" s="77"/>
      <c r="M189" s="93"/>
      <c r="N189" s="77"/>
      <c r="O189" s="77"/>
      <c r="P189" s="77"/>
      <c r="Q189" s="72"/>
      <c r="R189" s="93"/>
      <c r="T189" s="77"/>
    </row>
    <row r="190" spans="1:20" s="92" customFormat="1" ht="12.75" customHeight="1" x14ac:dyDescent="0.3">
      <c r="A190" s="72"/>
      <c r="C190" s="93"/>
      <c r="D190" s="93"/>
      <c r="E190" s="93"/>
      <c r="F190" s="93"/>
      <c r="G190" s="93"/>
      <c r="H190" s="93"/>
      <c r="I190" s="93"/>
      <c r="J190" s="93"/>
      <c r="K190" s="93"/>
      <c r="L190" s="77"/>
      <c r="M190" s="93"/>
      <c r="N190" s="77"/>
      <c r="O190" s="77"/>
      <c r="P190" s="77"/>
      <c r="Q190" s="72"/>
      <c r="R190" s="93"/>
      <c r="T190" s="77"/>
    </row>
    <row r="191" spans="1:20" s="92" customFormat="1" ht="12.75" customHeight="1" x14ac:dyDescent="0.3">
      <c r="A191" s="72"/>
      <c r="C191" s="93"/>
      <c r="D191" s="93"/>
      <c r="E191" s="93"/>
      <c r="F191" s="93"/>
      <c r="G191" s="93"/>
      <c r="H191" s="93"/>
      <c r="I191" s="93"/>
      <c r="J191" s="93"/>
      <c r="K191" s="93"/>
      <c r="L191" s="77"/>
      <c r="M191" s="93"/>
      <c r="N191" s="77"/>
      <c r="O191" s="77"/>
      <c r="P191" s="77"/>
      <c r="Q191" s="72"/>
      <c r="R191" s="93"/>
      <c r="T191" s="77"/>
    </row>
    <row r="192" spans="1:20" s="92" customFormat="1" ht="12.75" customHeight="1" x14ac:dyDescent="0.3">
      <c r="A192" s="72"/>
      <c r="C192" s="93"/>
      <c r="D192" s="93"/>
      <c r="E192" s="93"/>
      <c r="F192" s="93"/>
      <c r="G192" s="93"/>
      <c r="H192" s="93"/>
      <c r="I192" s="93"/>
      <c r="J192" s="93"/>
      <c r="K192" s="93"/>
      <c r="L192" s="77"/>
      <c r="M192" s="93"/>
      <c r="N192" s="77"/>
      <c r="O192" s="77"/>
      <c r="P192" s="77"/>
      <c r="Q192" s="72"/>
      <c r="R192" s="93"/>
      <c r="T192" s="77"/>
    </row>
    <row r="193" spans="1:20" s="92" customFormat="1" ht="12.75" customHeight="1" x14ac:dyDescent="0.3">
      <c r="A193" s="72"/>
      <c r="C193" s="93"/>
      <c r="D193" s="93"/>
      <c r="E193" s="93"/>
      <c r="F193" s="93"/>
      <c r="G193" s="93"/>
      <c r="H193" s="93"/>
      <c r="I193" s="93"/>
      <c r="J193" s="93"/>
      <c r="K193" s="93"/>
      <c r="L193" s="77"/>
      <c r="M193" s="93"/>
      <c r="N193" s="77"/>
      <c r="O193" s="77"/>
      <c r="P193" s="77"/>
      <c r="Q193" s="72"/>
      <c r="R193" s="93"/>
      <c r="T193" s="77"/>
    </row>
    <row r="194" spans="1:20" s="92" customFormat="1" ht="12.75" customHeight="1" x14ac:dyDescent="0.3">
      <c r="A194" s="72"/>
      <c r="C194" s="93"/>
      <c r="D194" s="93"/>
      <c r="E194" s="93"/>
      <c r="F194" s="93"/>
      <c r="G194" s="93"/>
      <c r="H194" s="93"/>
      <c r="I194" s="93"/>
      <c r="J194" s="93"/>
      <c r="K194" s="93"/>
      <c r="L194" s="77"/>
      <c r="M194" s="93"/>
      <c r="N194" s="77"/>
      <c r="O194" s="77"/>
      <c r="P194" s="77"/>
      <c r="Q194" s="72"/>
      <c r="R194" s="93"/>
      <c r="T194" s="77"/>
    </row>
    <row r="195" spans="1:20" s="92" customFormat="1" ht="12.75" customHeight="1" x14ac:dyDescent="0.3">
      <c r="A195" s="72"/>
      <c r="C195" s="93"/>
      <c r="D195" s="93"/>
      <c r="E195" s="93"/>
      <c r="F195" s="93"/>
      <c r="G195" s="93"/>
      <c r="H195" s="93"/>
      <c r="I195" s="93"/>
      <c r="J195" s="93"/>
      <c r="K195" s="93"/>
      <c r="L195" s="77"/>
      <c r="M195" s="93"/>
      <c r="N195" s="77"/>
      <c r="O195" s="77"/>
      <c r="P195" s="77"/>
      <c r="Q195" s="72"/>
      <c r="R195" s="93"/>
      <c r="T195" s="77"/>
    </row>
    <row r="196" spans="1:20" s="92" customFormat="1" ht="12.75" customHeight="1" x14ac:dyDescent="0.3">
      <c r="A196" s="72"/>
      <c r="C196" s="93"/>
      <c r="D196" s="93"/>
      <c r="E196" s="93"/>
      <c r="F196" s="93"/>
      <c r="G196" s="93"/>
      <c r="H196" s="93"/>
      <c r="I196" s="93"/>
      <c r="J196" s="93"/>
      <c r="K196" s="93"/>
      <c r="L196" s="77"/>
      <c r="M196" s="93"/>
      <c r="N196" s="77"/>
      <c r="O196" s="77"/>
      <c r="P196" s="77"/>
      <c r="Q196" s="72"/>
      <c r="R196" s="93"/>
      <c r="T196" s="77"/>
    </row>
    <row r="197" spans="1:20" s="92" customFormat="1" ht="12.75" customHeight="1" x14ac:dyDescent="0.3">
      <c r="A197" s="72"/>
      <c r="C197" s="93"/>
      <c r="D197" s="93"/>
      <c r="E197" s="93"/>
      <c r="F197" s="93"/>
      <c r="G197" s="93"/>
      <c r="H197" s="93"/>
      <c r="I197" s="93"/>
      <c r="J197" s="93"/>
      <c r="K197" s="93"/>
      <c r="L197" s="77"/>
      <c r="M197" s="93"/>
      <c r="N197" s="77"/>
      <c r="O197" s="77"/>
      <c r="P197" s="77"/>
      <c r="Q197" s="72"/>
      <c r="R197" s="93"/>
      <c r="T197" s="77"/>
    </row>
    <row r="198" spans="1:20" s="92" customFormat="1" ht="12.75" customHeight="1" x14ac:dyDescent="0.3">
      <c r="A198" s="72"/>
      <c r="C198" s="93"/>
      <c r="D198" s="93"/>
      <c r="E198" s="93"/>
      <c r="F198" s="93"/>
      <c r="G198" s="93"/>
      <c r="H198" s="93"/>
      <c r="I198" s="93"/>
      <c r="J198" s="93"/>
      <c r="K198" s="93"/>
      <c r="L198" s="77"/>
      <c r="M198" s="93"/>
      <c r="N198" s="77"/>
      <c r="O198" s="77"/>
      <c r="P198" s="77"/>
      <c r="Q198" s="72"/>
      <c r="R198" s="93"/>
      <c r="T198" s="77"/>
    </row>
    <row r="199" spans="1:20" s="92" customFormat="1" ht="12.75" customHeight="1" x14ac:dyDescent="0.3">
      <c r="A199" s="72"/>
      <c r="C199" s="93"/>
      <c r="D199" s="93"/>
      <c r="E199" s="93"/>
      <c r="F199" s="93"/>
      <c r="G199" s="93"/>
      <c r="H199" s="93"/>
      <c r="I199" s="93"/>
      <c r="J199" s="93"/>
      <c r="K199" s="93"/>
      <c r="L199" s="77"/>
      <c r="M199" s="93"/>
      <c r="N199" s="77"/>
      <c r="O199" s="77"/>
      <c r="P199" s="77"/>
      <c r="Q199" s="72"/>
      <c r="R199" s="93"/>
      <c r="T199" s="77"/>
    </row>
    <row r="200" spans="1:20" s="92" customFormat="1" ht="12.75" customHeight="1" x14ac:dyDescent="0.3">
      <c r="A200" s="72"/>
      <c r="C200" s="93"/>
      <c r="D200" s="93"/>
      <c r="E200" s="93"/>
      <c r="F200" s="93"/>
      <c r="G200" s="93"/>
      <c r="H200" s="93"/>
      <c r="I200" s="93"/>
      <c r="J200" s="93"/>
      <c r="K200" s="93"/>
      <c r="L200" s="77"/>
      <c r="M200" s="93"/>
      <c r="N200" s="77"/>
      <c r="O200" s="77"/>
      <c r="P200" s="77"/>
      <c r="Q200" s="72"/>
      <c r="R200" s="93"/>
      <c r="T200" s="77"/>
    </row>
    <row r="201" spans="1:20" s="92" customFormat="1" ht="12.75" customHeight="1" x14ac:dyDescent="0.3">
      <c r="A201" s="72"/>
      <c r="C201" s="93"/>
      <c r="D201" s="93"/>
      <c r="E201" s="93"/>
      <c r="F201" s="93"/>
      <c r="G201" s="93"/>
      <c r="H201" s="93"/>
      <c r="I201" s="93"/>
      <c r="J201" s="93"/>
      <c r="K201" s="93"/>
      <c r="L201" s="77"/>
      <c r="M201" s="93"/>
      <c r="N201" s="77"/>
      <c r="O201" s="77"/>
      <c r="P201" s="77"/>
      <c r="Q201" s="72"/>
      <c r="R201" s="93"/>
      <c r="T201" s="77"/>
    </row>
    <row r="202" spans="1:20" s="92" customFormat="1" ht="12.75" customHeight="1" x14ac:dyDescent="0.3">
      <c r="A202" s="72"/>
      <c r="C202" s="93"/>
      <c r="D202" s="93"/>
      <c r="E202" s="93"/>
      <c r="F202" s="93"/>
      <c r="G202" s="93"/>
      <c r="H202" s="93"/>
      <c r="I202" s="93"/>
      <c r="J202" s="93"/>
      <c r="K202" s="93"/>
      <c r="L202" s="77"/>
      <c r="M202" s="93"/>
      <c r="N202" s="77"/>
      <c r="O202" s="77"/>
      <c r="P202" s="77"/>
      <c r="Q202" s="72"/>
      <c r="R202" s="93"/>
      <c r="T202" s="77"/>
    </row>
    <row r="203" spans="1:20" s="92" customFormat="1" ht="12.75" customHeight="1" x14ac:dyDescent="0.3">
      <c r="A203" s="72"/>
      <c r="C203" s="93"/>
      <c r="D203" s="93"/>
      <c r="E203" s="93"/>
      <c r="F203" s="93"/>
      <c r="G203" s="93"/>
      <c r="H203" s="93"/>
      <c r="I203" s="93"/>
      <c r="J203" s="93"/>
      <c r="K203" s="93"/>
      <c r="L203" s="77"/>
      <c r="M203" s="93"/>
      <c r="N203" s="77"/>
      <c r="O203" s="77"/>
      <c r="P203" s="77"/>
      <c r="Q203" s="72"/>
      <c r="R203" s="93"/>
      <c r="T203" s="77"/>
    </row>
    <row r="204" spans="1:20" s="92" customFormat="1" ht="12.75" customHeight="1" x14ac:dyDescent="0.3">
      <c r="A204" s="72"/>
      <c r="C204" s="93"/>
      <c r="D204" s="93"/>
      <c r="E204" s="93"/>
      <c r="F204" s="93"/>
      <c r="G204" s="93"/>
      <c r="H204" s="93"/>
      <c r="I204" s="93"/>
      <c r="J204" s="93"/>
      <c r="K204" s="93"/>
      <c r="L204" s="77"/>
      <c r="M204" s="93"/>
      <c r="N204" s="77"/>
      <c r="O204" s="77"/>
      <c r="P204" s="77"/>
      <c r="Q204" s="72"/>
      <c r="R204" s="93"/>
      <c r="T204" s="77"/>
    </row>
    <row r="205" spans="1:20" s="92" customFormat="1" ht="12.75" customHeight="1" x14ac:dyDescent="0.3">
      <c r="A205" s="72"/>
      <c r="C205" s="93"/>
      <c r="D205" s="93"/>
      <c r="E205" s="93"/>
      <c r="F205" s="93"/>
      <c r="G205" s="93"/>
      <c r="H205" s="93"/>
      <c r="I205" s="93"/>
      <c r="J205" s="93"/>
      <c r="K205" s="93"/>
      <c r="L205" s="77"/>
      <c r="M205" s="93"/>
      <c r="N205" s="77"/>
      <c r="O205" s="77"/>
      <c r="P205" s="77"/>
      <c r="Q205" s="72"/>
      <c r="R205" s="93"/>
      <c r="T205" s="77"/>
    </row>
    <row r="206" spans="1:20" s="92" customFormat="1" ht="12.75" customHeight="1" x14ac:dyDescent="0.3">
      <c r="A206" s="72"/>
      <c r="C206" s="93"/>
      <c r="D206" s="93"/>
      <c r="E206" s="93"/>
      <c r="F206" s="93"/>
      <c r="G206" s="93"/>
      <c r="H206" s="93"/>
      <c r="I206" s="93"/>
      <c r="J206" s="93"/>
      <c r="K206" s="93"/>
      <c r="L206" s="77"/>
      <c r="M206" s="93"/>
      <c r="N206" s="77"/>
      <c r="O206" s="77"/>
      <c r="P206" s="77"/>
      <c r="Q206" s="72"/>
      <c r="R206" s="93"/>
      <c r="T206" s="77"/>
    </row>
    <row r="207" spans="1:20" s="92" customFormat="1" ht="12.75" customHeight="1" x14ac:dyDescent="0.3">
      <c r="A207" s="72"/>
      <c r="C207" s="93"/>
      <c r="D207" s="93"/>
      <c r="E207" s="93"/>
      <c r="F207" s="93"/>
      <c r="G207" s="93"/>
      <c r="H207" s="93"/>
      <c r="I207" s="93"/>
      <c r="J207" s="93"/>
      <c r="K207" s="93"/>
      <c r="L207" s="77"/>
      <c r="M207" s="93"/>
      <c r="N207" s="77"/>
      <c r="O207" s="77"/>
      <c r="P207" s="77"/>
      <c r="Q207" s="72"/>
      <c r="R207" s="93"/>
      <c r="T207" s="77"/>
    </row>
    <row r="208" spans="1:20" s="92" customFormat="1" ht="12.75" customHeight="1" x14ac:dyDescent="0.3">
      <c r="A208" s="72"/>
      <c r="C208" s="93"/>
      <c r="D208" s="93"/>
      <c r="E208" s="93"/>
      <c r="F208" s="93"/>
      <c r="G208" s="93"/>
      <c r="H208" s="93"/>
      <c r="I208" s="93"/>
      <c r="J208" s="93"/>
      <c r="K208" s="93"/>
      <c r="L208" s="77"/>
      <c r="M208" s="93"/>
      <c r="N208" s="77"/>
      <c r="O208" s="77"/>
      <c r="P208" s="77"/>
      <c r="Q208" s="72"/>
      <c r="R208" s="93"/>
      <c r="T208" s="77"/>
    </row>
    <row r="209" spans="1:20" s="92" customFormat="1" ht="12.75" customHeight="1" x14ac:dyDescent="0.3">
      <c r="A209" s="72"/>
      <c r="C209" s="93"/>
      <c r="D209" s="93"/>
      <c r="E209" s="93"/>
      <c r="F209" s="93"/>
      <c r="G209" s="93"/>
      <c r="H209" s="93"/>
      <c r="I209" s="93"/>
      <c r="J209" s="93"/>
      <c r="K209" s="93"/>
      <c r="L209" s="77"/>
      <c r="M209" s="93"/>
      <c r="N209" s="77"/>
      <c r="O209" s="77"/>
      <c r="P209" s="77"/>
      <c r="Q209" s="72"/>
      <c r="R209" s="93"/>
      <c r="T209" s="77"/>
    </row>
    <row r="210" spans="1:20" s="92" customFormat="1" ht="12.75" customHeight="1" x14ac:dyDescent="0.3">
      <c r="A210" s="72"/>
      <c r="C210" s="93"/>
      <c r="D210" s="93"/>
      <c r="E210" s="93"/>
      <c r="F210" s="93"/>
      <c r="G210" s="93"/>
      <c r="H210" s="93"/>
      <c r="I210" s="93"/>
      <c r="J210" s="93"/>
      <c r="K210" s="93"/>
      <c r="L210" s="77"/>
      <c r="M210" s="93"/>
      <c r="N210" s="77"/>
      <c r="O210" s="77"/>
      <c r="P210" s="77"/>
      <c r="Q210" s="72"/>
      <c r="R210" s="93"/>
      <c r="T210" s="77"/>
    </row>
    <row r="211" spans="1:20" s="92" customFormat="1" ht="12.75" customHeight="1" x14ac:dyDescent="0.3">
      <c r="A211" s="72"/>
      <c r="C211" s="93"/>
      <c r="D211" s="93"/>
      <c r="E211" s="93"/>
      <c r="F211" s="93"/>
      <c r="G211" s="93"/>
      <c r="H211" s="93"/>
      <c r="I211" s="93"/>
      <c r="J211" s="93"/>
      <c r="K211" s="93"/>
      <c r="L211" s="77"/>
      <c r="M211" s="93"/>
      <c r="N211" s="77"/>
      <c r="O211" s="77"/>
      <c r="P211" s="77"/>
      <c r="Q211" s="72"/>
      <c r="R211" s="93"/>
      <c r="T211" s="77"/>
    </row>
    <row r="212" spans="1:20" s="92" customFormat="1" ht="12.75" customHeight="1" x14ac:dyDescent="0.3">
      <c r="A212" s="72"/>
      <c r="C212" s="93"/>
      <c r="D212" s="93"/>
      <c r="E212" s="93"/>
      <c r="F212" s="93"/>
      <c r="G212" s="93"/>
      <c r="H212" s="93"/>
      <c r="I212" s="93"/>
      <c r="J212" s="93"/>
      <c r="K212" s="93"/>
      <c r="L212" s="77"/>
      <c r="M212" s="93"/>
      <c r="N212" s="77"/>
      <c r="O212" s="77"/>
      <c r="P212" s="77"/>
      <c r="Q212" s="72"/>
      <c r="R212" s="93"/>
      <c r="T212" s="77"/>
    </row>
    <row r="213" spans="1:20" s="92" customFormat="1" ht="12.75" customHeight="1" x14ac:dyDescent="0.3">
      <c r="A213" s="72"/>
      <c r="C213" s="93"/>
      <c r="D213" s="93"/>
      <c r="E213" s="93"/>
      <c r="F213" s="93"/>
      <c r="G213" s="93"/>
      <c r="H213" s="93"/>
      <c r="I213" s="93"/>
      <c r="J213" s="93"/>
      <c r="K213" s="93"/>
      <c r="L213" s="77"/>
      <c r="M213" s="93"/>
      <c r="N213" s="77"/>
      <c r="O213" s="77"/>
      <c r="P213" s="77"/>
      <c r="Q213" s="72"/>
      <c r="R213" s="93"/>
      <c r="T213" s="77"/>
    </row>
    <row r="214" spans="1:20" s="92" customFormat="1" ht="12.75" customHeight="1" x14ac:dyDescent="0.3">
      <c r="A214" s="72"/>
      <c r="C214" s="93"/>
      <c r="D214" s="93"/>
      <c r="E214" s="93"/>
      <c r="F214" s="93"/>
      <c r="G214" s="93"/>
      <c r="H214" s="93"/>
      <c r="I214" s="93"/>
      <c r="J214" s="93"/>
      <c r="K214" s="93"/>
      <c r="L214" s="77"/>
      <c r="M214" s="93"/>
      <c r="N214" s="77"/>
      <c r="O214" s="77"/>
      <c r="P214" s="77"/>
      <c r="Q214" s="72"/>
      <c r="R214" s="93"/>
      <c r="T214" s="77"/>
    </row>
    <row r="215" spans="1:20" s="92" customFormat="1" ht="12.75" customHeight="1" x14ac:dyDescent="0.3">
      <c r="A215" s="72"/>
      <c r="C215" s="93"/>
      <c r="D215" s="93"/>
      <c r="E215" s="93"/>
      <c r="F215" s="93"/>
      <c r="G215" s="93"/>
      <c r="H215" s="93"/>
      <c r="I215" s="93"/>
      <c r="J215" s="93"/>
      <c r="K215" s="93"/>
      <c r="L215" s="77"/>
      <c r="M215" s="93"/>
      <c r="N215" s="77"/>
      <c r="O215" s="77"/>
      <c r="P215" s="77"/>
      <c r="Q215" s="72"/>
      <c r="R215" s="93"/>
      <c r="T215" s="77"/>
    </row>
    <row r="216" spans="1:20" s="92" customFormat="1" ht="12.75" customHeight="1" x14ac:dyDescent="0.3">
      <c r="A216" s="72"/>
      <c r="C216" s="93"/>
      <c r="D216" s="93"/>
      <c r="E216" s="93"/>
      <c r="F216" s="93"/>
      <c r="G216" s="93"/>
      <c r="H216" s="93"/>
      <c r="I216" s="93"/>
      <c r="J216" s="93"/>
      <c r="K216" s="93"/>
      <c r="L216" s="77"/>
      <c r="M216" s="93"/>
      <c r="N216" s="77"/>
      <c r="O216" s="77"/>
      <c r="P216" s="77"/>
      <c r="Q216" s="72"/>
      <c r="R216" s="93"/>
      <c r="T216" s="77"/>
    </row>
    <row r="217" spans="1:20" s="92" customFormat="1" ht="12.75" customHeight="1" x14ac:dyDescent="0.3">
      <c r="A217" s="72"/>
      <c r="C217" s="93"/>
      <c r="D217" s="93"/>
      <c r="E217" s="93"/>
      <c r="F217" s="93"/>
      <c r="G217" s="93"/>
      <c r="H217" s="93"/>
      <c r="I217" s="93"/>
      <c r="J217" s="93"/>
      <c r="K217" s="93"/>
      <c r="L217" s="77"/>
      <c r="M217" s="93"/>
      <c r="N217" s="77"/>
      <c r="O217" s="77"/>
      <c r="P217" s="77"/>
      <c r="Q217" s="72"/>
      <c r="R217" s="93"/>
      <c r="T217" s="77"/>
    </row>
    <row r="218" spans="1:20" s="92" customFormat="1" ht="12.75" customHeight="1" x14ac:dyDescent="0.3">
      <c r="A218" s="72"/>
      <c r="C218" s="93"/>
      <c r="D218" s="93"/>
      <c r="E218" s="93"/>
      <c r="F218" s="93"/>
      <c r="G218" s="93"/>
      <c r="H218" s="93"/>
      <c r="I218" s="93"/>
      <c r="J218" s="93"/>
      <c r="K218" s="93"/>
      <c r="L218" s="77"/>
      <c r="M218" s="93"/>
      <c r="N218" s="77"/>
      <c r="O218" s="77"/>
      <c r="P218" s="77"/>
      <c r="Q218" s="72"/>
      <c r="R218" s="93"/>
      <c r="T218" s="77"/>
    </row>
    <row r="219" spans="1:20" s="92" customFormat="1" ht="12.75" customHeight="1" x14ac:dyDescent="0.3">
      <c r="A219" s="72"/>
      <c r="C219" s="93"/>
      <c r="D219" s="93"/>
      <c r="E219" s="93"/>
      <c r="F219" s="93"/>
      <c r="G219" s="93"/>
      <c r="H219" s="93"/>
      <c r="I219" s="93"/>
      <c r="J219" s="93"/>
      <c r="K219" s="93"/>
      <c r="L219" s="77"/>
      <c r="M219" s="93"/>
      <c r="N219" s="77"/>
      <c r="O219" s="77"/>
      <c r="P219" s="77"/>
      <c r="Q219" s="72"/>
      <c r="R219" s="93"/>
      <c r="T219" s="77"/>
    </row>
    <row r="220" spans="1:20" s="92" customFormat="1" ht="12.75" customHeight="1" x14ac:dyDescent="0.3">
      <c r="A220" s="72"/>
      <c r="C220" s="93"/>
      <c r="D220" s="93"/>
      <c r="E220" s="93"/>
      <c r="F220" s="93"/>
      <c r="G220" s="93"/>
      <c r="H220" s="93"/>
      <c r="I220" s="93"/>
      <c r="J220" s="93"/>
      <c r="K220" s="93"/>
      <c r="L220" s="77"/>
      <c r="M220" s="93"/>
      <c r="N220" s="77"/>
      <c r="O220" s="77"/>
      <c r="P220" s="77"/>
      <c r="Q220" s="72"/>
      <c r="R220" s="93"/>
      <c r="T220" s="77"/>
    </row>
    <row r="221" spans="1:20" s="92" customFormat="1" ht="12.75" customHeight="1" x14ac:dyDescent="0.3">
      <c r="A221" s="72"/>
      <c r="C221" s="93"/>
      <c r="D221" s="93"/>
      <c r="E221" s="93"/>
      <c r="F221" s="93"/>
      <c r="G221" s="93"/>
      <c r="H221" s="93"/>
      <c r="I221" s="93"/>
      <c r="J221" s="93"/>
      <c r="K221" s="93"/>
      <c r="L221" s="77"/>
      <c r="M221" s="93"/>
      <c r="N221" s="77"/>
      <c r="O221" s="77"/>
      <c r="P221" s="77"/>
      <c r="Q221" s="72"/>
      <c r="R221" s="93"/>
      <c r="T221" s="77"/>
    </row>
    <row r="222" spans="1:20" s="92" customFormat="1" ht="12.75" customHeight="1" x14ac:dyDescent="0.3">
      <c r="A222" s="72"/>
      <c r="C222" s="93"/>
      <c r="D222" s="93"/>
      <c r="E222" s="93"/>
      <c r="F222" s="93"/>
      <c r="G222" s="93"/>
      <c r="H222" s="93"/>
      <c r="I222" s="93"/>
      <c r="J222" s="93"/>
      <c r="K222" s="93"/>
      <c r="L222" s="77"/>
      <c r="M222" s="93"/>
      <c r="N222" s="77"/>
      <c r="O222" s="77"/>
      <c r="P222" s="77"/>
      <c r="Q222" s="72"/>
      <c r="R222" s="93"/>
      <c r="T222" s="77"/>
    </row>
    <row r="223" spans="1:20" s="92" customFormat="1" ht="12.75" customHeight="1" x14ac:dyDescent="0.3">
      <c r="A223" s="72"/>
      <c r="C223" s="93"/>
      <c r="D223" s="93"/>
      <c r="E223" s="93"/>
      <c r="F223" s="93"/>
      <c r="G223" s="93"/>
      <c r="H223" s="93"/>
      <c r="I223" s="93"/>
      <c r="J223" s="93"/>
      <c r="K223" s="93"/>
      <c r="L223" s="77"/>
      <c r="M223" s="93"/>
      <c r="N223" s="77"/>
      <c r="O223" s="77"/>
      <c r="P223" s="77"/>
      <c r="Q223" s="72"/>
      <c r="R223" s="93"/>
      <c r="T223" s="77"/>
    </row>
    <row r="224" spans="1:20" s="92" customFormat="1" ht="12.75" customHeight="1" x14ac:dyDescent="0.3">
      <c r="A224" s="72"/>
      <c r="C224" s="93"/>
      <c r="D224" s="93"/>
      <c r="E224" s="93"/>
      <c r="F224" s="93"/>
      <c r="G224" s="93"/>
      <c r="H224" s="93"/>
      <c r="I224" s="93"/>
      <c r="J224" s="93"/>
      <c r="K224" s="93"/>
      <c r="L224" s="77"/>
      <c r="M224" s="93"/>
      <c r="N224" s="77"/>
      <c r="O224" s="77"/>
      <c r="P224" s="77"/>
      <c r="Q224" s="72"/>
      <c r="R224" s="93"/>
      <c r="T224" s="77"/>
    </row>
    <row r="225" spans="1:20" s="92" customFormat="1" ht="12.75" customHeight="1" x14ac:dyDescent="0.3">
      <c r="A225" s="72"/>
      <c r="C225" s="93"/>
      <c r="D225" s="93"/>
      <c r="E225" s="93"/>
      <c r="F225" s="93"/>
      <c r="G225" s="93"/>
      <c r="H225" s="93"/>
      <c r="I225" s="93"/>
      <c r="J225" s="93"/>
      <c r="K225" s="93"/>
      <c r="L225" s="77"/>
      <c r="M225" s="93"/>
      <c r="N225" s="77"/>
      <c r="O225" s="77"/>
      <c r="P225" s="77"/>
      <c r="Q225" s="72"/>
      <c r="R225" s="93"/>
      <c r="T225" s="77"/>
    </row>
    <row r="226" spans="1:20" s="92" customFormat="1" ht="12.75" customHeight="1" x14ac:dyDescent="0.3">
      <c r="A226" s="72"/>
      <c r="C226" s="93"/>
      <c r="D226" s="93"/>
      <c r="E226" s="93"/>
      <c r="F226" s="93"/>
      <c r="G226" s="93"/>
      <c r="H226" s="93"/>
      <c r="I226" s="93"/>
      <c r="J226" s="93"/>
      <c r="K226" s="93"/>
      <c r="L226" s="77"/>
      <c r="M226" s="93"/>
      <c r="N226" s="77"/>
      <c r="O226" s="77"/>
      <c r="P226" s="77"/>
      <c r="Q226" s="72"/>
      <c r="R226" s="93"/>
      <c r="T226" s="77"/>
    </row>
    <row r="227" spans="1:20" s="92" customFormat="1" ht="12.75" customHeight="1" x14ac:dyDescent="0.3">
      <c r="A227" s="72"/>
      <c r="C227" s="93"/>
      <c r="D227" s="93"/>
      <c r="E227" s="93"/>
      <c r="F227" s="93"/>
      <c r="G227" s="93"/>
      <c r="H227" s="93"/>
      <c r="I227" s="93"/>
      <c r="J227" s="93"/>
      <c r="K227" s="93"/>
      <c r="L227" s="77"/>
      <c r="M227" s="93"/>
      <c r="N227" s="77"/>
      <c r="O227" s="77"/>
      <c r="P227" s="77"/>
      <c r="Q227" s="72"/>
      <c r="R227" s="93"/>
      <c r="T227" s="77"/>
    </row>
    <row r="228" spans="1:20" s="92" customFormat="1" ht="12.75" customHeight="1" x14ac:dyDescent="0.3">
      <c r="A228" s="72"/>
      <c r="C228" s="93"/>
      <c r="D228" s="93"/>
      <c r="E228" s="93"/>
      <c r="F228" s="93"/>
      <c r="G228" s="93"/>
      <c r="H228" s="93"/>
      <c r="I228" s="93"/>
      <c r="J228" s="93"/>
      <c r="K228" s="93"/>
      <c r="L228" s="77"/>
      <c r="M228" s="93"/>
      <c r="N228" s="77"/>
      <c r="O228" s="77"/>
      <c r="P228" s="77"/>
      <c r="Q228" s="72"/>
      <c r="R228" s="93"/>
      <c r="T228" s="77"/>
    </row>
    <row r="229" spans="1:20" s="92" customFormat="1" ht="12.75" customHeight="1" x14ac:dyDescent="0.3">
      <c r="A229" s="72"/>
      <c r="C229" s="93"/>
      <c r="D229" s="93"/>
      <c r="E229" s="93"/>
      <c r="F229" s="93"/>
      <c r="G229" s="93"/>
      <c r="H229" s="93"/>
      <c r="I229" s="93"/>
      <c r="J229" s="93"/>
      <c r="K229" s="93"/>
      <c r="L229" s="77"/>
      <c r="M229" s="93"/>
      <c r="N229" s="77"/>
      <c r="O229" s="77"/>
      <c r="P229" s="77"/>
      <c r="Q229" s="72"/>
      <c r="R229" s="93"/>
      <c r="T229" s="77"/>
    </row>
    <row r="230" spans="1:20" s="92" customFormat="1" ht="12.75" customHeight="1" x14ac:dyDescent="0.3">
      <c r="A230" s="72"/>
      <c r="C230" s="93"/>
      <c r="D230" s="93"/>
      <c r="E230" s="93"/>
      <c r="F230" s="93"/>
      <c r="G230" s="93"/>
      <c r="H230" s="93"/>
      <c r="I230" s="93"/>
      <c r="J230" s="93"/>
      <c r="K230" s="93"/>
      <c r="L230" s="77"/>
      <c r="M230" s="93"/>
      <c r="N230" s="77"/>
      <c r="O230" s="77"/>
      <c r="P230" s="77"/>
      <c r="Q230" s="72"/>
      <c r="R230" s="93"/>
      <c r="T230" s="77"/>
    </row>
    <row r="231" spans="1:20" s="92" customFormat="1" ht="12.75" customHeight="1" x14ac:dyDescent="0.3">
      <c r="A231" s="72"/>
      <c r="C231" s="93"/>
      <c r="D231" s="93"/>
      <c r="E231" s="93"/>
      <c r="F231" s="93"/>
      <c r="G231" s="93"/>
      <c r="H231" s="93"/>
      <c r="I231" s="93"/>
      <c r="J231" s="93"/>
      <c r="K231" s="93"/>
      <c r="L231" s="77"/>
      <c r="M231" s="93"/>
      <c r="N231" s="77"/>
      <c r="O231" s="77"/>
      <c r="P231" s="77"/>
      <c r="Q231" s="72"/>
      <c r="R231" s="93"/>
      <c r="T231" s="77"/>
    </row>
    <row r="232" spans="1:20" s="92" customFormat="1" ht="12.75" customHeight="1" x14ac:dyDescent="0.3">
      <c r="A232" s="72"/>
      <c r="C232" s="93"/>
      <c r="D232" s="93"/>
      <c r="E232" s="93"/>
      <c r="F232" s="93"/>
      <c r="G232" s="93"/>
      <c r="H232" s="93"/>
      <c r="I232" s="93"/>
      <c r="J232" s="93"/>
      <c r="K232" s="93"/>
      <c r="L232" s="77"/>
      <c r="M232" s="93"/>
      <c r="N232" s="77"/>
      <c r="O232" s="77"/>
      <c r="P232" s="77"/>
      <c r="Q232" s="72"/>
      <c r="R232" s="93"/>
      <c r="T232" s="77"/>
    </row>
    <row r="233" spans="1:20" s="92" customFormat="1" ht="12.75" customHeight="1" x14ac:dyDescent="0.3">
      <c r="A233" s="72"/>
      <c r="C233" s="93"/>
      <c r="D233" s="93"/>
      <c r="E233" s="93"/>
      <c r="F233" s="93"/>
      <c r="G233" s="93"/>
      <c r="H233" s="93"/>
      <c r="I233" s="93"/>
      <c r="J233" s="93"/>
      <c r="K233" s="93"/>
      <c r="L233" s="77"/>
      <c r="M233" s="93"/>
      <c r="N233" s="77"/>
      <c r="O233" s="77"/>
      <c r="P233" s="77"/>
      <c r="Q233" s="72"/>
      <c r="R233" s="93"/>
      <c r="T233" s="77"/>
    </row>
    <row r="234" spans="1:20" s="92" customFormat="1" ht="12.75" customHeight="1" x14ac:dyDescent="0.3">
      <c r="A234" s="72"/>
      <c r="C234" s="93"/>
      <c r="D234" s="93"/>
      <c r="E234" s="93"/>
      <c r="F234" s="93"/>
      <c r="G234" s="93"/>
      <c r="H234" s="93"/>
      <c r="I234" s="93"/>
      <c r="J234" s="93"/>
      <c r="K234" s="93"/>
      <c r="L234" s="77"/>
      <c r="M234" s="93"/>
      <c r="N234" s="77"/>
      <c r="O234" s="77"/>
      <c r="P234" s="77"/>
      <c r="Q234" s="72"/>
      <c r="R234" s="93"/>
      <c r="T234" s="77"/>
    </row>
    <row r="235" spans="1:20" s="92" customFormat="1" ht="12.75" customHeight="1" x14ac:dyDescent="0.3">
      <c r="A235" s="72"/>
      <c r="C235" s="93"/>
      <c r="D235" s="93"/>
      <c r="E235" s="93"/>
      <c r="F235" s="93"/>
      <c r="G235" s="93"/>
      <c r="H235" s="93"/>
      <c r="I235" s="93"/>
      <c r="J235" s="93"/>
      <c r="K235" s="93"/>
      <c r="L235" s="77"/>
      <c r="M235" s="93"/>
      <c r="N235" s="77"/>
      <c r="O235" s="77"/>
      <c r="P235" s="77"/>
      <c r="Q235" s="72"/>
      <c r="R235" s="93"/>
      <c r="T235" s="77"/>
    </row>
    <row r="236" spans="1:20" s="92" customFormat="1" ht="12.75" customHeight="1" x14ac:dyDescent="0.3">
      <c r="A236" s="72"/>
      <c r="C236" s="93"/>
      <c r="D236" s="93"/>
      <c r="E236" s="93"/>
      <c r="F236" s="93"/>
      <c r="G236" s="93"/>
      <c r="H236" s="93"/>
      <c r="I236" s="93"/>
      <c r="J236" s="93"/>
      <c r="K236" s="93"/>
      <c r="L236" s="77"/>
      <c r="M236" s="93"/>
      <c r="N236" s="77"/>
      <c r="O236" s="77"/>
      <c r="P236" s="77"/>
      <c r="Q236" s="72"/>
      <c r="R236" s="93"/>
      <c r="T236" s="77"/>
    </row>
    <row r="237" spans="1:20" s="92" customFormat="1" ht="12.75" customHeight="1" x14ac:dyDescent="0.3">
      <c r="A237" s="72"/>
      <c r="C237" s="93"/>
      <c r="D237" s="93"/>
      <c r="E237" s="93"/>
      <c r="F237" s="93"/>
      <c r="G237" s="93"/>
      <c r="H237" s="93"/>
      <c r="I237" s="93"/>
      <c r="J237" s="93"/>
      <c r="K237" s="93"/>
      <c r="L237" s="77"/>
      <c r="M237" s="93"/>
      <c r="N237" s="77"/>
      <c r="O237" s="77"/>
      <c r="P237" s="77"/>
      <c r="Q237" s="72"/>
      <c r="R237" s="93"/>
      <c r="T237" s="77"/>
    </row>
    <row r="238" spans="1:20" s="92" customFormat="1" ht="12.75" customHeight="1" x14ac:dyDescent="0.3">
      <c r="A238" s="72"/>
      <c r="C238" s="93"/>
      <c r="D238" s="93"/>
      <c r="E238" s="93"/>
      <c r="F238" s="93"/>
      <c r="G238" s="93"/>
      <c r="H238" s="93"/>
      <c r="I238" s="93"/>
      <c r="J238" s="93"/>
      <c r="K238" s="93"/>
      <c r="L238" s="77"/>
      <c r="M238" s="93"/>
      <c r="N238" s="77"/>
      <c r="O238" s="77"/>
      <c r="P238" s="77"/>
      <c r="Q238" s="72"/>
      <c r="R238" s="93"/>
      <c r="T238" s="77"/>
    </row>
    <row r="239" spans="1:20" s="92" customFormat="1" ht="12.75" customHeight="1" x14ac:dyDescent="0.3">
      <c r="A239" s="72"/>
      <c r="C239" s="93"/>
      <c r="D239" s="93"/>
      <c r="E239" s="93"/>
      <c r="F239" s="93"/>
      <c r="G239" s="93"/>
      <c r="H239" s="93"/>
      <c r="I239" s="93"/>
      <c r="J239" s="93"/>
      <c r="K239" s="93"/>
      <c r="L239" s="77"/>
      <c r="M239" s="93"/>
      <c r="N239" s="77"/>
      <c r="O239" s="77"/>
      <c r="P239" s="77"/>
      <c r="Q239" s="72"/>
      <c r="R239" s="93"/>
      <c r="T239" s="77"/>
    </row>
    <row r="240" spans="1:20" s="92" customFormat="1" ht="12.75" customHeight="1" x14ac:dyDescent="0.3">
      <c r="A240" s="72"/>
      <c r="C240" s="93"/>
      <c r="D240" s="93"/>
      <c r="E240" s="93"/>
      <c r="F240" s="93"/>
      <c r="G240" s="93"/>
      <c r="H240" s="93"/>
      <c r="I240" s="93"/>
      <c r="J240" s="93"/>
      <c r="K240" s="93"/>
      <c r="L240" s="77"/>
      <c r="M240" s="93"/>
      <c r="N240" s="77"/>
      <c r="O240" s="77"/>
      <c r="P240" s="77"/>
      <c r="Q240" s="72"/>
      <c r="R240" s="93"/>
      <c r="T240" s="77"/>
    </row>
    <row r="241" spans="1:20" s="92" customFormat="1" ht="12.75" customHeight="1" x14ac:dyDescent="0.3">
      <c r="A241" s="72"/>
      <c r="C241" s="93"/>
      <c r="D241" s="93"/>
      <c r="E241" s="93"/>
      <c r="F241" s="93"/>
      <c r="G241" s="93"/>
      <c r="H241" s="93"/>
      <c r="I241" s="93"/>
      <c r="J241" s="93"/>
      <c r="K241" s="93"/>
      <c r="L241" s="77"/>
      <c r="M241" s="93"/>
      <c r="N241" s="77"/>
      <c r="O241" s="77"/>
      <c r="P241" s="77"/>
      <c r="Q241" s="72"/>
      <c r="R241" s="93"/>
      <c r="T241" s="77"/>
    </row>
    <row r="242" spans="1:20" s="92" customFormat="1" ht="12.75" customHeight="1" x14ac:dyDescent="0.3">
      <c r="A242" s="72"/>
      <c r="C242" s="93"/>
      <c r="D242" s="93"/>
      <c r="E242" s="93"/>
      <c r="F242" s="93"/>
      <c r="G242" s="93"/>
      <c r="H242" s="93"/>
      <c r="I242" s="93"/>
      <c r="J242" s="93"/>
      <c r="K242" s="93"/>
      <c r="L242" s="77"/>
      <c r="M242" s="93"/>
      <c r="N242" s="77"/>
      <c r="O242" s="77"/>
      <c r="P242" s="77"/>
      <c r="Q242" s="72"/>
      <c r="R242" s="93"/>
      <c r="T242" s="77"/>
    </row>
    <row r="243" spans="1:20" s="92" customFormat="1" ht="12.75" customHeight="1" x14ac:dyDescent="0.3">
      <c r="A243" s="72"/>
      <c r="C243" s="93"/>
      <c r="D243" s="93"/>
      <c r="E243" s="93"/>
      <c r="F243" s="93"/>
      <c r="G243" s="93"/>
      <c r="H243" s="93"/>
      <c r="I243" s="93"/>
      <c r="J243" s="93"/>
      <c r="K243" s="93"/>
      <c r="L243" s="77"/>
      <c r="M243" s="93"/>
      <c r="N243" s="77"/>
      <c r="O243" s="77"/>
      <c r="P243" s="77"/>
      <c r="Q243" s="72"/>
      <c r="R243" s="93"/>
      <c r="T243" s="77"/>
    </row>
    <row r="244" spans="1:20" s="92" customFormat="1" ht="12.75" customHeight="1" x14ac:dyDescent="0.3">
      <c r="A244" s="72"/>
      <c r="C244" s="93"/>
      <c r="D244" s="93"/>
      <c r="E244" s="93"/>
      <c r="F244" s="93"/>
      <c r="G244" s="93"/>
      <c r="H244" s="93"/>
      <c r="I244" s="93"/>
      <c r="J244" s="93"/>
      <c r="K244" s="93"/>
      <c r="L244" s="77"/>
      <c r="M244" s="93"/>
      <c r="N244" s="77"/>
      <c r="O244" s="77"/>
      <c r="P244" s="77"/>
      <c r="Q244" s="72"/>
      <c r="R244" s="93"/>
      <c r="T244" s="77"/>
    </row>
    <row r="245" spans="1:20" s="92" customFormat="1" ht="12.75" customHeight="1" x14ac:dyDescent="0.3">
      <c r="A245" s="72"/>
      <c r="C245" s="93"/>
      <c r="D245" s="93"/>
      <c r="E245" s="93"/>
      <c r="F245" s="93"/>
      <c r="G245" s="93"/>
      <c r="H245" s="93"/>
      <c r="I245" s="93"/>
      <c r="J245" s="93"/>
      <c r="K245" s="93"/>
      <c r="L245" s="77"/>
      <c r="M245" s="93"/>
      <c r="N245" s="77"/>
      <c r="O245" s="77"/>
      <c r="P245" s="77"/>
      <c r="Q245" s="72"/>
      <c r="R245" s="93"/>
      <c r="T245" s="77"/>
    </row>
    <row r="246" spans="1:20" s="92" customFormat="1" ht="12.75" customHeight="1" x14ac:dyDescent="0.3">
      <c r="A246" s="72"/>
      <c r="C246" s="93"/>
      <c r="D246" s="93"/>
      <c r="E246" s="93"/>
      <c r="F246" s="93"/>
      <c r="G246" s="93"/>
      <c r="H246" s="93"/>
      <c r="I246" s="93"/>
      <c r="J246" s="93"/>
      <c r="K246" s="93"/>
      <c r="L246" s="77"/>
      <c r="M246" s="93"/>
      <c r="N246" s="77"/>
      <c r="O246" s="77"/>
      <c r="P246" s="77"/>
      <c r="Q246" s="72"/>
      <c r="R246" s="93"/>
      <c r="T246" s="77"/>
    </row>
    <row r="247" spans="1:20" s="92" customFormat="1" ht="12.75" customHeight="1" x14ac:dyDescent="0.3">
      <c r="A247" s="72"/>
      <c r="C247" s="93"/>
      <c r="D247" s="93"/>
      <c r="E247" s="93"/>
      <c r="F247" s="93"/>
      <c r="G247" s="93"/>
      <c r="H247" s="93"/>
      <c r="I247" s="93"/>
      <c r="J247" s="93"/>
      <c r="K247" s="93"/>
      <c r="L247" s="77"/>
      <c r="M247" s="93"/>
      <c r="N247" s="77"/>
      <c r="O247" s="77"/>
      <c r="P247" s="77"/>
      <c r="Q247" s="72"/>
      <c r="R247" s="93"/>
      <c r="T247" s="77"/>
    </row>
    <row r="248" spans="1:20" s="92" customFormat="1" ht="12.75" customHeight="1" x14ac:dyDescent="0.3">
      <c r="A248" s="72"/>
      <c r="C248" s="93"/>
      <c r="D248" s="93"/>
      <c r="E248" s="93"/>
      <c r="F248" s="93"/>
      <c r="G248" s="93"/>
      <c r="H248" s="93"/>
      <c r="I248" s="93"/>
      <c r="J248" s="93"/>
      <c r="K248" s="93"/>
      <c r="L248" s="77"/>
      <c r="M248" s="93"/>
      <c r="N248" s="77"/>
      <c r="O248" s="77"/>
      <c r="P248" s="77"/>
      <c r="Q248" s="72"/>
      <c r="R248" s="93"/>
      <c r="T248" s="77"/>
    </row>
    <row r="249" spans="1:20" s="92" customFormat="1" ht="12.75" customHeight="1" x14ac:dyDescent="0.3">
      <c r="A249" s="72"/>
      <c r="C249" s="93"/>
      <c r="D249" s="93"/>
      <c r="E249" s="93"/>
      <c r="F249" s="93"/>
      <c r="G249" s="93"/>
      <c r="H249" s="93"/>
      <c r="I249" s="93"/>
      <c r="J249" s="93"/>
      <c r="K249" s="93"/>
      <c r="L249" s="77"/>
      <c r="M249" s="93"/>
      <c r="N249" s="77"/>
      <c r="O249" s="77"/>
      <c r="P249" s="77"/>
      <c r="Q249" s="72"/>
      <c r="R249" s="93"/>
      <c r="T249" s="77"/>
    </row>
    <row r="250" spans="1:20" s="92" customFormat="1" ht="12.75" customHeight="1" x14ac:dyDescent="0.3">
      <c r="A250" s="72"/>
      <c r="C250" s="93"/>
      <c r="D250" s="93"/>
      <c r="E250" s="93"/>
      <c r="F250" s="93"/>
      <c r="G250" s="93"/>
      <c r="H250" s="93"/>
      <c r="I250" s="93"/>
      <c r="J250" s="93"/>
      <c r="K250" s="93"/>
      <c r="L250" s="77"/>
      <c r="M250" s="93"/>
      <c r="N250" s="77"/>
      <c r="O250" s="77"/>
      <c r="P250" s="77"/>
      <c r="Q250" s="72"/>
      <c r="R250" s="93"/>
      <c r="T250" s="77"/>
    </row>
    <row r="251" spans="1:20" s="92" customFormat="1" ht="12.75" customHeight="1" x14ac:dyDescent="0.3">
      <c r="A251" s="72"/>
      <c r="C251" s="93"/>
      <c r="D251" s="93"/>
      <c r="E251" s="93"/>
      <c r="F251" s="93"/>
      <c r="G251" s="93"/>
      <c r="H251" s="93"/>
      <c r="I251" s="93"/>
      <c r="J251" s="93"/>
      <c r="K251" s="93"/>
      <c r="L251" s="77"/>
      <c r="M251" s="93"/>
      <c r="N251" s="77"/>
      <c r="O251" s="77"/>
      <c r="P251" s="77"/>
      <c r="Q251" s="72"/>
      <c r="R251" s="93"/>
      <c r="T251" s="77"/>
    </row>
    <row r="252" spans="1:20" s="92" customFormat="1" ht="12.75" customHeight="1" x14ac:dyDescent="0.3">
      <c r="A252" s="72"/>
      <c r="C252" s="93"/>
      <c r="D252" s="93"/>
      <c r="E252" s="93"/>
      <c r="F252" s="93"/>
      <c r="G252" s="93"/>
      <c r="H252" s="93"/>
      <c r="I252" s="93"/>
      <c r="J252" s="93"/>
      <c r="K252" s="93"/>
      <c r="L252" s="77"/>
      <c r="M252" s="93"/>
      <c r="N252" s="77"/>
      <c r="O252" s="77"/>
      <c r="P252" s="77"/>
      <c r="Q252" s="72"/>
      <c r="R252" s="93"/>
      <c r="T252" s="77"/>
    </row>
    <row r="253" spans="1:20" s="92" customFormat="1" ht="12.75" customHeight="1" x14ac:dyDescent="0.3">
      <c r="A253" s="72"/>
      <c r="C253" s="93"/>
      <c r="D253" s="93"/>
      <c r="E253" s="93"/>
      <c r="F253" s="93"/>
      <c r="G253" s="93"/>
      <c r="H253" s="93"/>
      <c r="I253" s="93"/>
      <c r="J253" s="93"/>
      <c r="K253" s="93"/>
      <c r="L253" s="77"/>
      <c r="M253" s="93"/>
      <c r="N253" s="77"/>
      <c r="O253" s="77"/>
      <c r="P253" s="77"/>
      <c r="Q253" s="72"/>
      <c r="R253" s="93"/>
      <c r="T253" s="77"/>
    </row>
    <row r="254" spans="1:20" s="92" customFormat="1" ht="12.75" customHeight="1" x14ac:dyDescent="0.3">
      <c r="A254" s="72"/>
      <c r="C254" s="93"/>
      <c r="D254" s="93"/>
      <c r="E254" s="93"/>
      <c r="F254" s="93"/>
      <c r="G254" s="93"/>
      <c r="H254" s="93"/>
      <c r="I254" s="93"/>
      <c r="J254" s="93"/>
      <c r="K254" s="93"/>
      <c r="L254" s="77"/>
      <c r="M254" s="93"/>
      <c r="N254" s="77"/>
      <c r="O254" s="77"/>
      <c r="P254" s="77"/>
      <c r="Q254" s="72"/>
      <c r="R254" s="93"/>
      <c r="T254" s="77"/>
    </row>
    <row r="255" spans="1:20" s="92" customFormat="1" ht="12.75" customHeight="1" x14ac:dyDescent="0.3">
      <c r="A255" s="72"/>
      <c r="C255" s="93"/>
      <c r="D255" s="93"/>
      <c r="E255" s="93"/>
      <c r="F255" s="93"/>
      <c r="G255" s="93"/>
      <c r="H255" s="93"/>
      <c r="I255" s="93"/>
      <c r="J255" s="93"/>
      <c r="K255" s="93"/>
      <c r="L255" s="77"/>
      <c r="M255" s="93"/>
      <c r="N255" s="77"/>
      <c r="O255" s="77"/>
      <c r="P255" s="77"/>
      <c r="Q255" s="72"/>
      <c r="R255" s="93"/>
      <c r="T255" s="77"/>
    </row>
    <row r="256" spans="1:20" s="92" customFormat="1" ht="12.75" customHeight="1" x14ac:dyDescent="0.3">
      <c r="A256" s="72"/>
      <c r="C256" s="93"/>
      <c r="D256" s="93"/>
      <c r="E256" s="93"/>
      <c r="F256" s="93"/>
      <c r="G256" s="93"/>
      <c r="H256" s="93"/>
      <c r="I256" s="93"/>
      <c r="J256" s="93"/>
      <c r="K256" s="93"/>
      <c r="L256" s="77"/>
      <c r="M256" s="93"/>
      <c r="N256" s="77"/>
      <c r="O256" s="77"/>
      <c r="P256" s="77"/>
      <c r="Q256" s="72"/>
      <c r="R256" s="93"/>
      <c r="T256" s="77"/>
    </row>
    <row r="257" spans="1:20" s="92" customFormat="1" ht="12.75" customHeight="1" x14ac:dyDescent="0.3">
      <c r="A257" s="72"/>
      <c r="C257" s="93"/>
      <c r="D257" s="93"/>
      <c r="E257" s="93"/>
      <c r="F257" s="93"/>
      <c r="G257" s="93"/>
      <c r="H257" s="93"/>
      <c r="I257" s="93"/>
      <c r="J257" s="93"/>
      <c r="K257" s="93"/>
      <c r="L257" s="77"/>
      <c r="M257" s="93"/>
      <c r="N257" s="77"/>
      <c r="O257" s="77"/>
      <c r="P257" s="77"/>
      <c r="Q257" s="72"/>
      <c r="R257" s="93"/>
      <c r="T257" s="77"/>
    </row>
    <row r="258" spans="1:20" s="92" customFormat="1" ht="12.75" customHeight="1" x14ac:dyDescent="0.3">
      <c r="A258" s="72"/>
      <c r="C258" s="93"/>
      <c r="D258" s="93"/>
      <c r="E258" s="93"/>
      <c r="F258" s="93"/>
      <c r="G258" s="93"/>
      <c r="H258" s="93"/>
      <c r="I258" s="93"/>
      <c r="J258" s="93"/>
      <c r="K258" s="93"/>
      <c r="L258" s="77"/>
      <c r="M258" s="93"/>
      <c r="N258" s="77"/>
      <c r="O258" s="77"/>
      <c r="P258" s="77"/>
      <c r="Q258" s="72"/>
      <c r="R258" s="93"/>
      <c r="T258" s="77"/>
    </row>
    <row r="259" spans="1:20" s="92" customFormat="1" ht="12.75" customHeight="1" x14ac:dyDescent="0.3">
      <c r="A259" s="72"/>
      <c r="C259" s="93"/>
      <c r="D259" s="93"/>
      <c r="E259" s="93"/>
      <c r="F259" s="93"/>
      <c r="G259" s="93"/>
      <c r="H259" s="93"/>
      <c r="I259" s="93"/>
      <c r="J259" s="93"/>
      <c r="K259" s="93"/>
      <c r="L259" s="77"/>
      <c r="M259" s="93"/>
      <c r="N259" s="77"/>
      <c r="O259" s="77"/>
      <c r="P259" s="77"/>
      <c r="Q259" s="72"/>
      <c r="R259" s="93"/>
      <c r="T259" s="77"/>
    </row>
    <row r="260" spans="1:20" s="92" customFormat="1" ht="12.75" customHeight="1" x14ac:dyDescent="0.3">
      <c r="A260" s="72"/>
      <c r="C260" s="93"/>
      <c r="D260" s="93"/>
      <c r="E260" s="93"/>
      <c r="F260" s="93"/>
      <c r="G260" s="93"/>
      <c r="H260" s="93"/>
      <c r="I260" s="93"/>
      <c r="J260" s="93"/>
      <c r="K260" s="93"/>
      <c r="L260" s="77"/>
      <c r="M260" s="93"/>
      <c r="N260" s="77"/>
      <c r="O260" s="77"/>
      <c r="P260" s="77"/>
      <c r="Q260" s="72"/>
      <c r="R260" s="93"/>
      <c r="T260" s="77"/>
    </row>
    <row r="261" spans="1:20" s="92" customFormat="1" ht="12.75" customHeight="1" x14ac:dyDescent="0.3">
      <c r="A261" s="72"/>
      <c r="C261" s="93"/>
      <c r="D261" s="93"/>
      <c r="E261" s="93"/>
      <c r="F261" s="93"/>
      <c r="G261" s="93"/>
      <c r="H261" s="93"/>
      <c r="I261" s="93"/>
      <c r="J261" s="93"/>
      <c r="K261" s="93"/>
      <c r="L261" s="77"/>
      <c r="M261" s="93"/>
      <c r="N261" s="77"/>
      <c r="O261" s="77"/>
      <c r="P261" s="77"/>
      <c r="Q261" s="72"/>
      <c r="R261" s="93"/>
      <c r="T261" s="77"/>
    </row>
    <row r="262" spans="1:20" s="92" customFormat="1" ht="12.75" customHeight="1" x14ac:dyDescent="0.3">
      <c r="A262" s="72"/>
      <c r="C262" s="93"/>
      <c r="D262" s="93"/>
      <c r="E262" s="93"/>
      <c r="F262" s="93"/>
      <c r="G262" s="93"/>
      <c r="H262" s="93"/>
      <c r="I262" s="93"/>
      <c r="J262" s="93"/>
      <c r="K262" s="93"/>
      <c r="L262" s="77"/>
      <c r="M262" s="93"/>
      <c r="N262" s="77"/>
      <c r="O262" s="77"/>
      <c r="P262" s="77"/>
      <c r="Q262" s="72"/>
      <c r="R262" s="93"/>
      <c r="T262" s="77"/>
    </row>
    <row r="263" spans="1:20" s="92" customFormat="1" ht="12.75" customHeight="1" x14ac:dyDescent="0.3">
      <c r="A263" s="72"/>
      <c r="C263" s="93"/>
      <c r="D263" s="93"/>
      <c r="E263" s="93"/>
      <c r="F263" s="93"/>
      <c r="G263" s="93"/>
      <c r="H263" s="93"/>
      <c r="I263" s="93"/>
      <c r="J263" s="93"/>
      <c r="K263" s="93"/>
      <c r="L263" s="77"/>
      <c r="M263" s="93"/>
      <c r="N263" s="77"/>
      <c r="O263" s="77"/>
      <c r="P263" s="77"/>
      <c r="Q263" s="72"/>
      <c r="R263" s="93"/>
      <c r="T263" s="77"/>
    </row>
    <row r="264" spans="1:20" s="92" customFormat="1" ht="12.75" customHeight="1" x14ac:dyDescent="0.3">
      <c r="A264" s="72"/>
      <c r="C264" s="93"/>
      <c r="D264" s="93"/>
      <c r="E264" s="93"/>
      <c r="F264" s="93"/>
      <c r="G264" s="93"/>
      <c r="H264" s="93"/>
      <c r="I264" s="93"/>
      <c r="J264" s="93"/>
      <c r="K264" s="93"/>
      <c r="L264" s="77"/>
      <c r="M264" s="93"/>
      <c r="N264" s="77"/>
      <c r="O264" s="77"/>
      <c r="P264" s="77"/>
      <c r="Q264" s="72"/>
      <c r="R264" s="93"/>
      <c r="T264" s="77"/>
    </row>
    <row r="265" spans="1:20" s="92" customFormat="1" ht="12.75" customHeight="1" x14ac:dyDescent="0.3">
      <c r="A265" s="72"/>
      <c r="C265" s="93"/>
      <c r="D265" s="93"/>
      <c r="E265" s="93"/>
      <c r="F265" s="93"/>
      <c r="G265" s="93"/>
      <c r="H265" s="93"/>
      <c r="I265" s="93"/>
      <c r="J265" s="93"/>
      <c r="K265" s="93"/>
      <c r="L265" s="77"/>
      <c r="M265" s="93"/>
      <c r="N265" s="77"/>
      <c r="O265" s="77"/>
      <c r="P265" s="77"/>
      <c r="Q265" s="72"/>
      <c r="R265" s="93"/>
      <c r="T265" s="77"/>
    </row>
    <row r="266" spans="1:20" s="92" customFormat="1" ht="12.75" customHeight="1" x14ac:dyDescent="0.3">
      <c r="A266" s="72"/>
      <c r="C266" s="93"/>
      <c r="D266" s="93"/>
      <c r="E266" s="93"/>
      <c r="F266" s="93"/>
      <c r="G266" s="93"/>
      <c r="H266" s="93"/>
      <c r="I266" s="93"/>
      <c r="J266" s="93"/>
      <c r="K266" s="93"/>
      <c r="L266" s="77"/>
      <c r="M266" s="93"/>
      <c r="N266" s="77"/>
      <c r="O266" s="77"/>
      <c r="P266" s="77"/>
      <c r="Q266" s="72"/>
      <c r="R266" s="93"/>
      <c r="T266" s="77"/>
    </row>
    <row r="267" spans="1:20" s="92" customFormat="1" ht="12.75" customHeight="1" x14ac:dyDescent="0.3">
      <c r="A267" s="72"/>
      <c r="C267" s="93"/>
      <c r="D267" s="93"/>
      <c r="E267" s="93"/>
      <c r="F267" s="93"/>
      <c r="G267" s="93"/>
      <c r="H267" s="93"/>
      <c r="I267" s="93"/>
      <c r="J267" s="93"/>
      <c r="K267" s="93"/>
      <c r="L267" s="77"/>
      <c r="M267" s="93"/>
      <c r="N267" s="77"/>
      <c r="O267" s="77"/>
      <c r="P267" s="77"/>
      <c r="Q267" s="72"/>
      <c r="R267" s="93"/>
      <c r="T267" s="77"/>
    </row>
    <row r="268" spans="1:20" s="92" customFormat="1" ht="12.75" customHeight="1" x14ac:dyDescent="0.3">
      <c r="A268" s="72"/>
      <c r="C268" s="93"/>
      <c r="D268" s="93"/>
      <c r="E268" s="93"/>
      <c r="F268" s="93"/>
      <c r="G268" s="93"/>
      <c r="H268" s="93"/>
      <c r="I268" s="93"/>
      <c r="J268" s="93"/>
      <c r="K268" s="93"/>
      <c r="L268" s="77"/>
      <c r="M268" s="93"/>
      <c r="N268" s="77"/>
      <c r="O268" s="77"/>
      <c r="P268" s="77"/>
      <c r="Q268" s="72"/>
      <c r="R268" s="93"/>
      <c r="T268" s="77"/>
    </row>
    <row r="269" spans="1:20" s="92" customFormat="1" ht="12.75" customHeight="1" x14ac:dyDescent="0.3">
      <c r="A269" s="72"/>
      <c r="C269" s="93"/>
      <c r="D269" s="93"/>
      <c r="E269" s="93"/>
      <c r="F269" s="93"/>
      <c r="G269" s="93"/>
      <c r="H269" s="93"/>
      <c r="I269" s="93"/>
      <c r="J269" s="93"/>
      <c r="K269" s="93"/>
      <c r="L269" s="77"/>
      <c r="M269" s="93"/>
      <c r="N269" s="77"/>
      <c r="O269" s="77"/>
      <c r="P269" s="77"/>
      <c r="Q269" s="72"/>
      <c r="R269" s="93"/>
      <c r="T269" s="77"/>
    </row>
    <row r="270" spans="1:20" s="92" customFormat="1" ht="12.75" customHeight="1" x14ac:dyDescent="0.3">
      <c r="A270" s="72"/>
      <c r="C270" s="93"/>
      <c r="D270" s="93"/>
      <c r="E270" s="93"/>
      <c r="F270" s="93"/>
      <c r="G270" s="93"/>
      <c r="H270" s="93"/>
      <c r="I270" s="93"/>
      <c r="J270" s="93"/>
      <c r="K270" s="93"/>
      <c r="L270" s="77"/>
      <c r="M270" s="93"/>
      <c r="N270" s="77"/>
      <c r="O270" s="77"/>
      <c r="P270" s="77"/>
      <c r="Q270" s="72"/>
      <c r="R270" s="93"/>
      <c r="T270" s="77"/>
    </row>
    <row r="271" spans="1:20" s="92" customFormat="1" ht="12.75" customHeight="1" x14ac:dyDescent="0.3">
      <c r="A271" s="72"/>
      <c r="C271" s="93"/>
      <c r="D271" s="93"/>
      <c r="E271" s="93"/>
      <c r="F271" s="93"/>
      <c r="G271" s="93"/>
      <c r="H271" s="93"/>
      <c r="I271" s="93"/>
      <c r="J271" s="93"/>
      <c r="K271" s="93"/>
      <c r="L271" s="77"/>
      <c r="M271" s="93"/>
      <c r="N271" s="77"/>
      <c r="O271" s="77"/>
      <c r="P271" s="77"/>
      <c r="Q271" s="72"/>
      <c r="R271" s="93"/>
      <c r="T271" s="77"/>
    </row>
    <row r="272" spans="1:20" s="92" customFormat="1" ht="12.75" customHeight="1" x14ac:dyDescent="0.3">
      <c r="A272" s="72"/>
      <c r="C272" s="93"/>
      <c r="D272" s="93"/>
      <c r="E272" s="93"/>
      <c r="F272" s="93"/>
      <c r="G272" s="93"/>
      <c r="H272" s="93"/>
      <c r="I272" s="93"/>
      <c r="J272" s="93"/>
      <c r="K272" s="93"/>
      <c r="L272" s="77"/>
      <c r="M272" s="93"/>
      <c r="N272" s="77"/>
      <c r="O272" s="77"/>
      <c r="P272" s="77"/>
      <c r="Q272" s="72"/>
      <c r="R272" s="93"/>
      <c r="T272" s="77"/>
    </row>
    <row r="273" spans="1:20" s="92" customFormat="1" ht="12.75" customHeight="1" x14ac:dyDescent="0.3">
      <c r="A273" s="72"/>
      <c r="C273" s="93"/>
      <c r="D273" s="93"/>
      <c r="E273" s="93"/>
      <c r="F273" s="93"/>
      <c r="G273" s="93"/>
      <c r="H273" s="93"/>
      <c r="I273" s="93"/>
      <c r="J273" s="93"/>
      <c r="K273" s="93"/>
      <c r="L273" s="77"/>
      <c r="M273" s="93"/>
      <c r="N273" s="77"/>
      <c r="O273" s="77"/>
      <c r="P273" s="77"/>
      <c r="Q273" s="72"/>
      <c r="R273" s="93"/>
      <c r="T273" s="77"/>
    </row>
    <row r="274" spans="1:20" s="92" customFormat="1" ht="12.75" customHeight="1" x14ac:dyDescent="0.3">
      <c r="A274" s="72"/>
      <c r="C274" s="93"/>
      <c r="D274" s="93"/>
      <c r="E274" s="93"/>
      <c r="F274" s="93"/>
      <c r="G274" s="93"/>
      <c r="H274" s="93"/>
      <c r="I274" s="93"/>
      <c r="J274" s="93"/>
      <c r="K274" s="93"/>
      <c r="L274" s="77"/>
      <c r="M274" s="93"/>
      <c r="N274" s="77"/>
      <c r="O274" s="77"/>
      <c r="P274" s="77"/>
      <c r="Q274" s="72"/>
      <c r="R274" s="93"/>
      <c r="T274" s="77"/>
    </row>
    <row r="275" spans="1:20" s="92" customFormat="1" ht="12.75" customHeight="1" x14ac:dyDescent="0.3">
      <c r="A275" s="72"/>
      <c r="C275" s="93"/>
      <c r="D275" s="93"/>
      <c r="E275" s="93"/>
      <c r="F275" s="93"/>
      <c r="G275" s="93"/>
      <c r="H275" s="93"/>
      <c r="I275" s="93"/>
      <c r="J275" s="93"/>
      <c r="K275" s="93"/>
      <c r="L275" s="77"/>
      <c r="M275" s="93"/>
      <c r="N275" s="77"/>
      <c r="O275" s="77"/>
      <c r="P275" s="77"/>
      <c r="Q275" s="72"/>
      <c r="R275" s="93"/>
      <c r="T275" s="77"/>
    </row>
    <row r="276" spans="1:20" s="92" customFormat="1" ht="12.75" customHeight="1" x14ac:dyDescent="0.3">
      <c r="A276" s="72"/>
      <c r="C276" s="93"/>
      <c r="D276" s="93"/>
      <c r="E276" s="93"/>
      <c r="F276" s="93"/>
      <c r="G276" s="93"/>
      <c r="H276" s="93"/>
      <c r="I276" s="93"/>
      <c r="J276" s="93"/>
      <c r="K276" s="93"/>
      <c r="L276" s="77"/>
      <c r="M276" s="93"/>
      <c r="N276" s="77"/>
      <c r="O276" s="77"/>
      <c r="P276" s="77"/>
      <c r="Q276" s="72"/>
      <c r="R276" s="93"/>
      <c r="T276" s="77"/>
    </row>
    <row r="277" spans="1:20" s="92" customFormat="1" ht="12.75" customHeight="1" x14ac:dyDescent="0.3">
      <c r="A277" s="72"/>
      <c r="C277" s="93"/>
      <c r="D277" s="93"/>
      <c r="E277" s="93"/>
      <c r="F277" s="93"/>
      <c r="G277" s="93"/>
      <c r="H277" s="93"/>
      <c r="I277" s="93"/>
      <c r="J277" s="93"/>
      <c r="K277" s="93"/>
      <c r="L277" s="77"/>
      <c r="M277" s="93"/>
      <c r="N277" s="77"/>
      <c r="O277" s="77"/>
      <c r="P277" s="77"/>
      <c r="Q277" s="72"/>
      <c r="R277" s="93"/>
      <c r="T277" s="77"/>
    </row>
    <row r="278" spans="1:20" s="92" customFormat="1" ht="12.75" customHeight="1" x14ac:dyDescent="0.3">
      <c r="A278" s="72"/>
      <c r="C278" s="93"/>
      <c r="D278" s="93"/>
      <c r="E278" s="93"/>
      <c r="F278" s="93"/>
      <c r="G278" s="93"/>
      <c r="H278" s="93"/>
      <c r="I278" s="93"/>
      <c r="J278" s="93"/>
      <c r="K278" s="93"/>
      <c r="L278" s="77"/>
      <c r="M278" s="93"/>
      <c r="N278" s="77"/>
      <c r="O278" s="77"/>
      <c r="P278" s="77"/>
      <c r="Q278" s="72"/>
      <c r="R278" s="93"/>
      <c r="T278" s="77"/>
    </row>
    <row r="279" spans="1:20" s="92" customFormat="1" ht="12.75" customHeight="1" x14ac:dyDescent="0.3">
      <c r="A279" s="72"/>
      <c r="C279" s="93"/>
      <c r="D279" s="93"/>
      <c r="E279" s="93"/>
      <c r="F279" s="93"/>
      <c r="G279" s="93"/>
      <c r="H279" s="93"/>
      <c r="I279" s="93"/>
      <c r="J279" s="93"/>
      <c r="K279" s="93"/>
      <c r="L279" s="77"/>
      <c r="M279" s="93"/>
      <c r="N279" s="77"/>
      <c r="O279" s="77"/>
      <c r="P279" s="77"/>
      <c r="Q279" s="72"/>
      <c r="R279" s="93"/>
      <c r="T279" s="77"/>
    </row>
    <row r="280" spans="1:20" s="92" customFormat="1" ht="12.75" customHeight="1" x14ac:dyDescent="0.3">
      <c r="A280" s="72"/>
      <c r="C280" s="93"/>
      <c r="D280" s="93"/>
      <c r="E280" s="93"/>
      <c r="F280" s="93"/>
      <c r="G280" s="93"/>
      <c r="H280" s="93"/>
      <c r="I280" s="93"/>
      <c r="J280" s="93"/>
      <c r="K280" s="93"/>
      <c r="L280" s="77"/>
      <c r="M280" s="93"/>
      <c r="N280" s="77"/>
      <c r="O280" s="77"/>
      <c r="P280" s="77"/>
      <c r="Q280" s="72"/>
      <c r="R280" s="93"/>
      <c r="T280" s="77"/>
    </row>
    <row r="281" spans="1:20" s="92" customFormat="1" ht="12.75" customHeight="1" x14ac:dyDescent="0.3">
      <c r="A281" s="72"/>
      <c r="C281" s="93"/>
      <c r="D281" s="93"/>
      <c r="E281" s="93"/>
      <c r="F281" s="93"/>
      <c r="G281" s="93"/>
      <c r="H281" s="93"/>
      <c r="I281" s="93"/>
      <c r="J281" s="93"/>
      <c r="K281" s="93"/>
      <c r="L281" s="77"/>
      <c r="M281" s="93"/>
      <c r="N281" s="77"/>
      <c r="O281" s="77"/>
      <c r="P281" s="77"/>
      <c r="Q281" s="72"/>
      <c r="R281" s="93"/>
      <c r="T281" s="77"/>
    </row>
    <row r="282" spans="1:20" s="92" customFormat="1" ht="12.75" customHeight="1" x14ac:dyDescent="0.3">
      <c r="A282" s="72"/>
      <c r="C282" s="93"/>
      <c r="D282" s="93"/>
      <c r="E282" s="93"/>
      <c r="F282" s="93"/>
      <c r="G282" s="93"/>
      <c r="H282" s="93"/>
      <c r="I282" s="93"/>
      <c r="J282" s="93"/>
      <c r="K282" s="93"/>
      <c r="L282" s="77"/>
      <c r="M282" s="93"/>
      <c r="N282" s="77"/>
      <c r="O282" s="77"/>
      <c r="P282" s="77"/>
      <c r="Q282" s="72"/>
      <c r="R282" s="93"/>
      <c r="T282" s="77"/>
    </row>
    <row r="283" spans="1:20" s="92" customFormat="1" ht="12.75" customHeight="1" x14ac:dyDescent="0.3">
      <c r="A283" s="72"/>
      <c r="C283" s="93"/>
      <c r="D283" s="93"/>
      <c r="E283" s="93"/>
      <c r="F283" s="93"/>
      <c r="G283" s="93"/>
      <c r="H283" s="93"/>
      <c r="I283" s="93"/>
      <c r="J283" s="93"/>
      <c r="K283" s="93"/>
      <c r="L283" s="77"/>
      <c r="M283" s="93"/>
      <c r="N283" s="77"/>
      <c r="O283" s="77"/>
      <c r="P283" s="77"/>
      <c r="Q283" s="72"/>
      <c r="R283" s="93"/>
      <c r="T283" s="77"/>
    </row>
    <row r="284" spans="1:20" s="92" customFormat="1" ht="12.75" customHeight="1" x14ac:dyDescent="0.3">
      <c r="A284" s="72"/>
      <c r="C284" s="93"/>
      <c r="D284" s="93"/>
      <c r="E284" s="93"/>
      <c r="F284" s="93"/>
      <c r="G284" s="93"/>
      <c r="H284" s="93"/>
      <c r="I284" s="93"/>
      <c r="J284" s="93"/>
      <c r="K284" s="93"/>
      <c r="L284" s="77"/>
      <c r="M284" s="93"/>
      <c r="N284" s="77"/>
      <c r="O284" s="77"/>
      <c r="P284" s="77"/>
      <c r="Q284" s="72"/>
      <c r="R284" s="93"/>
      <c r="T284" s="77"/>
    </row>
    <row r="285" spans="1:20" s="92" customFormat="1" ht="12.75" customHeight="1" x14ac:dyDescent="0.3">
      <c r="A285" s="72"/>
      <c r="C285" s="93"/>
      <c r="D285" s="93"/>
      <c r="E285" s="93"/>
      <c r="F285" s="93"/>
      <c r="G285" s="93"/>
      <c r="H285" s="93"/>
      <c r="I285" s="93"/>
      <c r="J285" s="93"/>
      <c r="K285" s="93"/>
      <c r="L285" s="77"/>
      <c r="M285" s="93"/>
      <c r="N285" s="77"/>
      <c r="O285" s="77"/>
      <c r="P285" s="77"/>
      <c r="Q285" s="72"/>
      <c r="R285" s="93"/>
      <c r="T285" s="77"/>
    </row>
    <row r="286" spans="1:20" s="92" customFormat="1" ht="12.75" customHeight="1" x14ac:dyDescent="0.3">
      <c r="A286" s="72"/>
      <c r="C286" s="93"/>
      <c r="D286" s="93"/>
      <c r="E286" s="93"/>
      <c r="F286" s="93"/>
      <c r="G286" s="93"/>
      <c r="H286" s="93"/>
      <c r="I286" s="93"/>
      <c r="J286" s="93"/>
      <c r="K286" s="93"/>
      <c r="L286" s="77"/>
      <c r="M286" s="93"/>
      <c r="N286" s="77"/>
      <c r="O286" s="77"/>
      <c r="P286" s="77"/>
      <c r="Q286" s="72"/>
      <c r="R286" s="93"/>
      <c r="T286" s="77"/>
    </row>
    <row r="287" spans="1:20" s="92" customFormat="1" ht="12.75" customHeight="1" x14ac:dyDescent="0.3">
      <c r="A287" s="72"/>
      <c r="C287" s="93"/>
      <c r="D287" s="93"/>
      <c r="E287" s="93"/>
      <c r="F287" s="93"/>
      <c r="G287" s="93"/>
      <c r="H287" s="93"/>
      <c r="I287" s="93"/>
      <c r="J287" s="93"/>
      <c r="K287" s="93"/>
      <c r="L287" s="77"/>
      <c r="M287" s="93"/>
      <c r="N287" s="77"/>
      <c r="O287" s="77"/>
      <c r="P287" s="77"/>
      <c r="Q287" s="72"/>
      <c r="R287" s="93"/>
      <c r="T287" s="77"/>
    </row>
    <row r="288" spans="1:20" s="92" customFormat="1" ht="12.75" customHeight="1" x14ac:dyDescent="0.3">
      <c r="A288" s="72"/>
      <c r="C288" s="93"/>
      <c r="D288" s="93"/>
      <c r="E288" s="93"/>
      <c r="F288" s="93"/>
      <c r="G288" s="93"/>
      <c r="H288" s="93"/>
      <c r="I288" s="93"/>
      <c r="J288" s="93"/>
      <c r="K288" s="93"/>
      <c r="L288" s="77"/>
      <c r="M288" s="93"/>
      <c r="N288" s="77"/>
      <c r="O288" s="77"/>
      <c r="P288" s="77"/>
      <c r="Q288" s="72"/>
      <c r="R288" s="93"/>
      <c r="T288" s="77"/>
    </row>
    <row r="289" spans="1:20" s="92" customFormat="1" ht="12.75" customHeight="1" x14ac:dyDescent="0.3">
      <c r="A289" s="72"/>
      <c r="C289" s="93"/>
      <c r="D289" s="93"/>
      <c r="E289" s="93"/>
      <c r="F289" s="93"/>
      <c r="G289" s="93"/>
      <c r="H289" s="93"/>
      <c r="I289" s="93"/>
      <c r="J289" s="93"/>
      <c r="K289" s="93"/>
      <c r="L289" s="77"/>
      <c r="M289" s="93"/>
      <c r="N289" s="77"/>
      <c r="O289" s="77"/>
      <c r="P289" s="77"/>
      <c r="Q289" s="72"/>
      <c r="R289" s="93"/>
      <c r="T289" s="77"/>
    </row>
    <row r="290" spans="1:20" s="92" customFormat="1" ht="12.75" customHeight="1" x14ac:dyDescent="0.3">
      <c r="A290" s="72"/>
      <c r="C290" s="93"/>
      <c r="D290" s="93"/>
      <c r="E290" s="93"/>
      <c r="F290" s="93"/>
      <c r="G290" s="93"/>
      <c r="H290" s="93"/>
      <c r="I290" s="93"/>
      <c r="J290" s="93"/>
      <c r="K290" s="93"/>
      <c r="L290" s="77"/>
      <c r="M290" s="93"/>
      <c r="N290" s="77"/>
      <c r="O290" s="77"/>
      <c r="P290" s="77"/>
      <c r="Q290" s="72"/>
      <c r="R290" s="93"/>
      <c r="T290" s="77"/>
    </row>
    <row r="291" spans="1:20" s="92" customFormat="1" ht="12.75" customHeight="1" x14ac:dyDescent="0.3">
      <c r="A291" s="72"/>
      <c r="C291" s="93"/>
      <c r="D291" s="93"/>
      <c r="E291" s="93"/>
      <c r="F291" s="93"/>
      <c r="G291" s="93"/>
      <c r="H291" s="93"/>
      <c r="I291" s="93"/>
      <c r="J291" s="93"/>
      <c r="K291" s="93"/>
      <c r="L291" s="77"/>
      <c r="M291" s="93"/>
      <c r="N291" s="77"/>
      <c r="O291" s="77"/>
      <c r="P291" s="77"/>
      <c r="Q291" s="72"/>
      <c r="R291" s="93"/>
      <c r="T291" s="77"/>
    </row>
    <row r="292" spans="1:20" s="92" customFormat="1" ht="12.75" customHeight="1" x14ac:dyDescent="0.3">
      <c r="A292" s="72"/>
      <c r="C292" s="93"/>
      <c r="D292" s="93"/>
      <c r="E292" s="93"/>
      <c r="F292" s="93"/>
      <c r="G292" s="93"/>
      <c r="H292" s="93"/>
      <c r="I292" s="93"/>
      <c r="J292" s="93"/>
      <c r="K292" s="93"/>
      <c r="L292" s="77"/>
      <c r="M292" s="93"/>
      <c r="N292" s="77"/>
      <c r="O292" s="77"/>
      <c r="P292" s="77"/>
      <c r="Q292" s="72"/>
      <c r="R292" s="93"/>
      <c r="T292" s="77"/>
    </row>
    <row r="293" spans="1:20" s="92" customFormat="1" ht="12.75" customHeight="1" x14ac:dyDescent="0.3">
      <c r="A293" s="72"/>
      <c r="C293" s="93"/>
      <c r="D293" s="93"/>
      <c r="E293" s="93"/>
      <c r="F293" s="93"/>
      <c r="G293" s="93"/>
      <c r="H293" s="93"/>
      <c r="I293" s="93"/>
      <c r="J293" s="93"/>
      <c r="K293" s="93"/>
      <c r="L293" s="77"/>
      <c r="M293" s="93"/>
      <c r="N293" s="77"/>
      <c r="O293" s="77"/>
      <c r="P293" s="77"/>
      <c r="Q293" s="72"/>
      <c r="R293" s="93"/>
      <c r="T293" s="77"/>
    </row>
    <row r="294" spans="1:20" s="92" customFormat="1" ht="12.75" customHeight="1" x14ac:dyDescent="0.3">
      <c r="A294" s="72"/>
      <c r="C294" s="93"/>
      <c r="D294" s="93"/>
      <c r="E294" s="93"/>
      <c r="F294" s="93"/>
      <c r="G294" s="93"/>
      <c r="H294" s="93"/>
      <c r="I294" s="93"/>
      <c r="J294" s="93"/>
      <c r="K294" s="93"/>
      <c r="L294" s="77"/>
      <c r="M294" s="93"/>
      <c r="N294" s="77"/>
      <c r="O294" s="77"/>
      <c r="P294" s="77"/>
      <c r="Q294" s="72"/>
      <c r="R294" s="93"/>
      <c r="T294" s="77"/>
    </row>
    <row r="295" spans="1:20" s="92" customFormat="1" ht="12.75" customHeight="1" x14ac:dyDescent="0.3">
      <c r="A295" s="72"/>
      <c r="C295" s="93"/>
      <c r="D295" s="93"/>
      <c r="E295" s="93"/>
      <c r="F295" s="93"/>
      <c r="G295" s="93"/>
      <c r="H295" s="93"/>
      <c r="I295" s="93"/>
      <c r="J295" s="93"/>
      <c r="K295" s="93"/>
      <c r="L295" s="77"/>
      <c r="M295" s="93"/>
      <c r="N295" s="77"/>
      <c r="O295" s="77"/>
      <c r="P295" s="77"/>
      <c r="Q295" s="72"/>
      <c r="R295" s="93"/>
      <c r="T295" s="77"/>
    </row>
    <row r="296" spans="1:20" s="92" customFormat="1" ht="12.75" customHeight="1" x14ac:dyDescent="0.3">
      <c r="A296" s="72"/>
      <c r="C296" s="93"/>
      <c r="D296" s="93"/>
      <c r="E296" s="93"/>
      <c r="F296" s="93"/>
      <c r="G296" s="93"/>
      <c r="H296" s="93"/>
      <c r="I296" s="93"/>
      <c r="J296" s="93"/>
      <c r="K296" s="93"/>
      <c r="L296" s="77"/>
      <c r="M296" s="93"/>
      <c r="N296" s="77"/>
      <c r="O296" s="77"/>
      <c r="P296" s="77"/>
      <c r="Q296" s="72"/>
      <c r="R296" s="93"/>
      <c r="T296" s="77"/>
    </row>
    <row r="297" spans="1:20" s="92" customFormat="1" ht="12.75" customHeight="1" x14ac:dyDescent="0.3">
      <c r="A297" s="72"/>
      <c r="C297" s="93"/>
      <c r="D297" s="93"/>
      <c r="E297" s="93"/>
      <c r="F297" s="93"/>
      <c r="G297" s="93"/>
      <c r="H297" s="93"/>
      <c r="I297" s="93"/>
      <c r="J297" s="93"/>
      <c r="K297" s="93"/>
      <c r="L297" s="77"/>
      <c r="M297" s="93"/>
      <c r="N297" s="77"/>
      <c r="O297" s="77"/>
      <c r="P297" s="77"/>
      <c r="Q297" s="72"/>
      <c r="R297" s="93"/>
      <c r="T297" s="77"/>
    </row>
    <row r="298" spans="1:20" s="92" customFormat="1" ht="12.75" customHeight="1" x14ac:dyDescent="0.3">
      <c r="A298" s="72"/>
      <c r="C298" s="93"/>
      <c r="D298" s="93"/>
      <c r="E298" s="93"/>
      <c r="F298" s="93"/>
      <c r="G298" s="93"/>
      <c r="H298" s="93"/>
      <c r="I298" s="93"/>
      <c r="J298" s="93"/>
      <c r="K298" s="93"/>
      <c r="L298" s="77"/>
      <c r="M298" s="93"/>
      <c r="N298" s="77"/>
      <c r="O298" s="77"/>
      <c r="P298" s="77"/>
      <c r="Q298" s="72"/>
      <c r="R298" s="93"/>
      <c r="T298" s="77"/>
    </row>
    <row r="299" spans="1:20" s="92" customFormat="1" ht="12.75" customHeight="1" x14ac:dyDescent="0.3">
      <c r="A299" s="72"/>
      <c r="C299" s="93"/>
      <c r="D299" s="93"/>
      <c r="E299" s="93"/>
      <c r="F299" s="93"/>
      <c r="G299" s="93"/>
      <c r="H299" s="93"/>
      <c r="I299" s="93"/>
      <c r="J299" s="93"/>
      <c r="K299" s="93"/>
      <c r="L299" s="77"/>
      <c r="M299" s="93"/>
      <c r="N299" s="77"/>
      <c r="O299" s="77"/>
      <c r="P299" s="77"/>
      <c r="Q299" s="72"/>
      <c r="R299" s="93"/>
      <c r="T299" s="77"/>
    </row>
    <row r="300" spans="1:20" s="92" customFormat="1" ht="12.75" customHeight="1" x14ac:dyDescent="0.3">
      <c r="A300" s="72"/>
      <c r="C300" s="93"/>
      <c r="D300" s="93"/>
      <c r="E300" s="93"/>
      <c r="F300" s="93"/>
      <c r="G300" s="93"/>
      <c r="H300" s="93"/>
      <c r="I300" s="93"/>
      <c r="J300" s="93"/>
      <c r="K300" s="93"/>
      <c r="L300" s="77"/>
      <c r="M300" s="93"/>
      <c r="N300" s="77"/>
      <c r="O300" s="77"/>
      <c r="P300" s="77"/>
      <c r="Q300" s="72"/>
      <c r="R300" s="93"/>
      <c r="T300" s="77"/>
    </row>
    <row r="301" spans="1:20" s="92" customFormat="1" ht="12.75" customHeight="1" x14ac:dyDescent="0.3">
      <c r="A301" s="72"/>
      <c r="C301" s="93"/>
      <c r="D301" s="93"/>
      <c r="E301" s="93"/>
      <c r="F301" s="93"/>
      <c r="G301" s="93"/>
      <c r="H301" s="93"/>
      <c r="I301" s="93"/>
      <c r="J301" s="93"/>
      <c r="K301" s="93"/>
      <c r="L301" s="77"/>
      <c r="M301" s="93"/>
      <c r="N301" s="77"/>
      <c r="O301" s="77"/>
      <c r="P301" s="77"/>
      <c r="Q301" s="72"/>
      <c r="R301" s="93"/>
      <c r="T301" s="77"/>
    </row>
    <row r="302" spans="1:20" s="92" customFormat="1" ht="12.75" customHeight="1" x14ac:dyDescent="0.3">
      <c r="A302" s="72"/>
      <c r="C302" s="93"/>
      <c r="D302" s="93"/>
      <c r="E302" s="93"/>
      <c r="F302" s="93"/>
      <c r="G302" s="93"/>
      <c r="H302" s="93"/>
      <c r="I302" s="93"/>
      <c r="J302" s="93"/>
      <c r="K302" s="93"/>
      <c r="L302" s="77"/>
      <c r="M302" s="93"/>
      <c r="N302" s="77"/>
      <c r="O302" s="77"/>
      <c r="P302" s="77"/>
      <c r="Q302" s="72"/>
      <c r="R302" s="93"/>
      <c r="T302" s="77"/>
    </row>
    <row r="303" spans="1:20" s="92" customFormat="1" ht="12.75" customHeight="1" x14ac:dyDescent="0.3">
      <c r="A303" s="72"/>
      <c r="C303" s="93"/>
      <c r="D303" s="93"/>
      <c r="E303" s="93"/>
      <c r="F303" s="93"/>
      <c r="G303" s="93"/>
      <c r="H303" s="93"/>
      <c r="I303" s="93"/>
      <c r="J303" s="93"/>
      <c r="K303" s="93"/>
      <c r="L303" s="77"/>
      <c r="M303" s="93"/>
      <c r="N303" s="77"/>
      <c r="O303" s="77"/>
      <c r="P303" s="77"/>
      <c r="Q303" s="72"/>
      <c r="R303" s="93"/>
      <c r="T303" s="77"/>
    </row>
    <row r="304" spans="1:20" s="92" customFormat="1" ht="12.75" customHeight="1" x14ac:dyDescent="0.3">
      <c r="A304" s="72"/>
      <c r="C304" s="93"/>
      <c r="D304" s="93"/>
      <c r="E304" s="93"/>
      <c r="F304" s="93"/>
      <c r="G304" s="93"/>
      <c r="H304" s="93"/>
      <c r="I304" s="93"/>
      <c r="J304" s="93"/>
      <c r="K304" s="93"/>
      <c r="L304" s="77"/>
      <c r="M304" s="93"/>
      <c r="N304" s="77"/>
      <c r="O304" s="77"/>
      <c r="P304" s="77"/>
      <c r="Q304" s="72"/>
      <c r="R304" s="93"/>
      <c r="T304" s="77"/>
    </row>
    <row r="305" spans="1:20" s="92" customFormat="1" ht="12.75" customHeight="1" x14ac:dyDescent="0.3">
      <c r="A305" s="72"/>
      <c r="C305" s="93"/>
      <c r="D305" s="93"/>
      <c r="E305" s="93"/>
      <c r="F305" s="93"/>
      <c r="G305" s="93"/>
      <c r="H305" s="93"/>
      <c r="I305" s="93"/>
      <c r="J305" s="93"/>
      <c r="K305" s="93"/>
      <c r="L305" s="77"/>
      <c r="M305" s="93"/>
      <c r="N305" s="77"/>
      <c r="O305" s="77"/>
      <c r="P305" s="77"/>
      <c r="Q305" s="72"/>
      <c r="R305" s="93"/>
      <c r="T305" s="77"/>
    </row>
    <row r="306" spans="1:20" s="92" customFormat="1" ht="12.75" customHeight="1" x14ac:dyDescent="0.3">
      <c r="A306" s="72"/>
      <c r="C306" s="93"/>
      <c r="D306" s="93"/>
      <c r="E306" s="93"/>
      <c r="F306" s="93"/>
      <c r="G306" s="93"/>
      <c r="H306" s="93"/>
      <c r="I306" s="93"/>
      <c r="J306" s="93"/>
      <c r="K306" s="93"/>
      <c r="L306" s="77"/>
      <c r="M306" s="93"/>
      <c r="N306" s="77"/>
      <c r="O306" s="77"/>
      <c r="P306" s="77"/>
      <c r="Q306" s="72"/>
      <c r="R306" s="93"/>
      <c r="T306" s="77"/>
    </row>
    <row r="307" spans="1:20" s="92" customFormat="1" ht="12.75" customHeight="1" x14ac:dyDescent="0.3">
      <c r="A307" s="72"/>
      <c r="C307" s="93"/>
      <c r="D307" s="93"/>
      <c r="E307" s="93"/>
      <c r="F307" s="93"/>
      <c r="G307" s="93"/>
      <c r="H307" s="93"/>
      <c r="I307" s="93"/>
      <c r="J307" s="93"/>
      <c r="K307" s="93"/>
      <c r="L307" s="77"/>
      <c r="M307" s="93"/>
      <c r="N307" s="77"/>
      <c r="O307" s="77"/>
      <c r="P307" s="77"/>
      <c r="Q307" s="72"/>
      <c r="R307" s="93"/>
      <c r="T307" s="77"/>
    </row>
    <row r="308" spans="1:20" s="92" customFormat="1" ht="12.75" customHeight="1" x14ac:dyDescent="0.3">
      <c r="A308" s="72"/>
      <c r="C308" s="93"/>
      <c r="D308" s="93"/>
      <c r="E308" s="93"/>
      <c r="F308" s="93"/>
      <c r="G308" s="93"/>
      <c r="H308" s="93"/>
      <c r="I308" s="93"/>
      <c r="J308" s="93"/>
      <c r="K308" s="93"/>
      <c r="L308" s="77"/>
      <c r="M308" s="93"/>
      <c r="N308" s="77"/>
      <c r="O308" s="77"/>
      <c r="P308" s="77"/>
      <c r="Q308" s="72"/>
      <c r="R308" s="93"/>
      <c r="T308" s="77"/>
    </row>
    <row r="309" spans="1:20" s="92" customFormat="1" ht="12.75" customHeight="1" x14ac:dyDescent="0.3">
      <c r="A309" s="72"/>
      <c r="C309" s="93"/>
      <c r="D309" s="93"/>
      <c r="E309" s="93"/>
      <c r="F309" s="93"/>
      <c r="G309" s="93"/>
      <c r="H309" s="93"/>
      <c r="I309" s="93"/>
      <c r="J309" s="93"/>
      <c r="K309" s="93"/>
      <c r="L309" s="77"/>
      <c r="M309" s="93"/>
      <c r="N309" s="77"/>
      <c r="O309" s="77"/>
      <c r="P309" s="77"/>
      <c r="Q309" s="72"/>
      <c r="R309" s="93"/>
      <c r="T309" s="77"/>
    </row>
    <row r="310" spans="1:20" s="92" customFormat="1" ht="12.75" customHeight="1" x14ac:dyDescent="0.3">
      <c r="A310" s="72"/>
      <c r="C310" s="93"/>
      <c r="D310" s="93"/>
      <c r="E310" s="93"/>
      <c r="F310" s="93"/>
      <c r="G310" s="93"/>
      <c r="H310" s="93"/>
      <c r="I310" s="93"/>
      <c r="J310" s="93"/>
      <c r="K310" s="93"/>
      <c r="L310" s="77"/>
      <c r="M310" s="93"/>
      <c r="N310" s="77"/>
      <c r="O310" s="77"/>
      <c r="P310" s="77"/>
      <c r="Q310" s="72"/>
      <c r="R310" s="93"/>
      <c r="T310" s="77"/>
    </row>
    <row r="311" spans="1:20" s="92" customFormat="1" ht="12.75" customHeight="1" x14ac:dyDescent="0.3">
      <c r="A311" s="72"/>
      <c r="C311" s="93"/>
      <c r="D311" s="93"/>
      <c r="E311" s="93"/>
      <c r="F311" s="93"/>
      <c r="G311" s="93"/>
      <c r="H311" s="93"/>
      <c r="I311" s="93"/>
      <c r="J311" s="93"/>
      <c r="K311" s="93"/>
      <c r="L311" s="77"/>
      <c r="M311" s="93"/>
      <c r="N311" s="77"/>
      <c r="O311" s="77"/>
      <c r="P311" s="77"/>
      <c r="Q311" s="72"/>
      <c r="R311" s="93"/>
      <c r="T311" s="77"/>
    </row>
    <row r="312" spans="1:20" s="92" customFormat="1" ht="12.75" customHeight="1" x14ac:dyDescent="0.3">
      <c r="A312" s="72"/>
      <c r="C312" s="93"/>
      <c r="D312" s="93"/>
      <c r="E312" s="93"/>
      <c r="F312" s="93"/>
      <c r="G312" s="93"/>
      <c r="H312" s="93"/>
      <c r="I312" s="93"/>
      <c r="J312" s="93"/>
      <c r="K312" s="93"/>
      <c r="L312" s="77"/>
      <c r="M312" s="93"/>
      <c r="N312" s="77"/>
      <c r="O312" s="77"/>
      <c r="P312" s="77"/>
      <c r="Q312" s="72"/>
      <c r="R312" s="93"/>
      <c r="T312" s="77"/>
    </row>
    <row r="313" spans="1:20" s="92" customFormat="1" ht="12.75" customHeight="1" x14ac:dyDescent="0.3">
      <c r="A313" s="72"/>
      <c r="C313" s="93"/>
      <c r="D313" s="93"/>
      <c r="E313" s="93"/>
      <c r="F313" s="93"/>
      <c r="G313" s="93"/>
      <c r="H313" s="93"/>
      <c r="I313" s="93"/>
      <c r="J313" s="93"/>
      <c r="K313" s="93"/>
      <c r="L313" s="77"/>
      <c r="M313" s="93"/>
      <c r="N313" s="77"/>
      <c r="O313" s="77"/>
      <c r="P313" s="77"/>
      <c r="Q313" s="72"/>
      <c r="R313" s="93"/>
      <c r="T313" s="77"/>
    </row>
    <row r="314" spans="1:20" s="92" customFormat="1" ht="12.75" customHeight="1" x14ac:dyDescent="0.3">
      <c r="A314" s="72"/>
      <c r="C314" s="93"/>
      <c r="D314" s="93"/>
      <c r="E314" s="93"/>
      <c r="F314" s="93"/>
      <c r="G314" s="93"/>
      <c r="H314" s="93"/>
      <c r="I314" s="93"/>
      <c r="J314" s="93"/>
      <c r="K314" s="93"/>
      <c r="L314" s="77"/>
      <c r="M314" s="93"/>
      <c r="N314" s="77"/>
      <c r="O314" s="77"/>
      <c r="P314" s="77"/>
      <c r="Q314" s="72"/>
      <c r="R314" s="93"/>
      <c r="T314" s="77"/>
    </row>
    <row r="315" spans="1:20" s="92" customFormat="1" ht="12.75" customHeight="1" x14ac:dyDescent="0.3">
      <c r="A315" s="72"/>
      <c r="C315" s="93"/>
      <c r="D315" s="93"/>
      <c r="E315" s="93"/>
      <c r="F315" s="93"/>
      <c r="G315" s="93"/>
      <c r="H315" s="93"/>
      <c r="I315" s="93"/>
      <c r="J315" s="93"/>
      <c r="K315" s="93"/>
      <c r="L315" s="77"/>
      <c r="M315" s="93"/>
      <c r="N315" s="77"/>
      <c r="O315" s="77"/>
      <c r="P315" s="77"/>
      <c r="Q315" s="72"/>
      <c r="R315" s="93"/>
      <c r="T315" s="77"/>
    </row>
    <row r="316" spans="1:20" s="92" customFormat="1" ht="12.75" customHeight="1" x14ac:dyDescent="0.3">
      <c r="A316" s="72"/>
      <c r="C316" s="93"/>
      <c r="D316" s="93"/>
      <c r="E316" s="93"/>
      <c r="F316" s="93"/>
      <c r="G316" s="93"/>
      <c r="H316" s="93"/>
      <c r="I316" s="93"/>
      <c r="J316" s="93"/>
      <c r="K316" s="93"/>
      <c r="L316" s="77"/>
      <c r="M316" s="93"/>
      <c r="N316" s="77"/>
      <c r="O316" s="77"/>
      <c r="P316" s="77"/>
      <c r="Q316" s="72"/>
      <c r="R316" s="93"/>
      <c r="T316" s="77"/>
    </row>
    <row r="317" spans="1:20" s="92" customFormat="1" ht="12.75" customHeight="1" x14ac:dyDescent="0.3">
      <c r="A317" s="72"/>
      <c r="C317" s="93"/>
      <c r="D317" s="93"/>
      <c r="E317" s="93"/>
      <c r="F317" s="93"/>
      <c r="G317" s="93"/>
      <c r="H317" s="93"/>
      <c r="I317" s="93"/>
      <c r="J317" s="93"/>
      <c r="K317" s="93"/>
      <c r="L317" s="77"/>
      <c r="M317" s="93"/>
      <c r="N317" s="77"/>
      <c r="O317" s="77"/>
      <c r="P317" s="77"/>
      <c r="Q317" s="72"/>
      <c r="R317" s="93"/>
      <c r="T317" s="77"/>
    </row>
    <row r="318" spans="1:20" s="92" customFormat="1" ht="12.75" customHeight="1" x14ac:dyDescent="0.3">
      <c r="A318" s="72"/>
      <c r="C318" s="93"/>
      <c r="D318" s="93"/>
      <c r="E318" s="93"/>
      <c r="F318" s="93"/>
      <c r="G318" s="93"/>
      <c r="H318" s="93"/>
      <c r="I318" s="93"/>
      <c r="J318" s="93"/>
      <c r="K318" s="93"/>
      <c r="L318" s="77"/>
      <c r="M318" s="93"/>
      <c r="N318" s="77"/>
      <c r="O318" s="77"/>
      <c r="P318" s="77"/>
      <c r="Q318" s="72"/>
      <c r="R318" s="93"/>
      <c r="T318" s="77"/>
    </row>
    <row r="319" spans="1:20" s="92" customFormat="1" ht="12.75" customHeight="1" x14ac:dyDescent="0.3">
      <c r="A319" s="72"/>
      <c r="C319" s="93"/>
      <c r="D319" s="93"/>
      <c r="E319" s="93"/>
      <c r="F319" s="93"/>
      <c r="G319" s="93"/>
      <c r="H319" s="93"/>
      <c r="I319" s="93"/>
      <c r="J319" s="93"/>
      <c r="K319" s="93"/>
      <c r="L319" s="77"/>
      <c r="M319" s="93"/>
      <c r="N319" s="77"/>
      <c r="O319" s="77"/>
      <c r="P319" s="77"/>
      <c r="Q319" s="72"/>
      <c r="R319" s="93"/>
      <c r="T319" s="77"/>
    </row>
    <row r="320" spans="1:20" s="92" customFormat="1" ht="12.75" customHeight="1" x14ac:dyDescent="0.3">
      <c r="A320" s="72"/>
      <c r="C320" s="93"/>
      <c r="D320" s="93"/>
      <c r="E320" s="93"/>
      <c r="F320" s="93"/>
      <c r="G320" s="93"/>
      <c r="H320" s="93"/>
      <c r="I320" s="93"/>
      <c r="J320" s="93"/>
      <c r="K320" s="93"/>
      <c r="L320" s="77"/>
      <c r="M320" s="93"/>
      <c r="N320" s="77"/>
      <c r="O320" s="77"/>
      <c r="P320" s="77"/>
      <c r="Q320" s="72"/>
      <c r="R320" s="93"/>
      <c r="T320" s="77"/>
    </row>
    <row r="321" spans="1:20" s="92" customFormat="1" ht="12.75" customHeight="1" x14ac:dyDescent="0.3">
      <c r="A321" s="72"/>
      <c r="C321" s="93"/>
      <c r="D321" s="93"/>
      <c r="E321" s="93"/>
      <c r="F321" s="93"/>
      <c r="G321" s="93"/>
      <c r="H321" s="93"/>
      <c r="I321" s="93"/>
      <c r="J321" s="93"/>
      <c r="K321" s="93"/>
      <c r="L321" s="77"/>
      <c r="M321" s="93"/>
      <c r="N321" s="77"/>
      <c r="O321" s="77"/>
      <c r="P321" s="77"/>
      <c r="Q321" s="72"/>
      <c r="R321" s="93"/>
      <c r="T321" s="77"/>
    </row>
    <row r="322" spans="1:20" s="92" customFormat="1" ht="12.75" customHeight="1" x14ac:dyDescent="0.3">
      <c r="A322" s="72"/>
      <c r="C322" s="93"/>
      <c r="D322" s="93"/>
      <c r="E322" s="93"/>
      <c r="F322" s="93"/>
      <c r="G322" s="93"/>
      <c r="H322" s="93"/>
      <c r="I322" s="93"/>
      <c r="J322" s="93"/>
      <c r="K322" s="93"/>
      <c r="L322" s="77"/>
      <c r="M322" s="93"/>
      <c r="N322" s="77"/>
      <c r="O322" s="77"/>
      <c r="P322" s="77"/>
      <c r="Q322" s="72"/>
      <c r="R322" s="93"/>
      <c r="T322" s="77"/>
    </row>
    <row r="323" spans="1:20" s="92" customFormat="1" ht="12.75" customHeight="1" x14ac:dyDescent="0.3">
      <c r="A323" s="72"/>
      <c r="C323" s="93"/>
      <c r="D323" s="93"/>
      <c r="E323" s="93"/>
      <c r="F323" s="93"/>
      <c r="G323" s="93"/>
      <c r="H323" s="93"/>
      <c r="I323" s="93"/>
      <c r="J323" s="93"/>
      <c r="K323" s="93"/>
      <c r="L323" s="77"/>
      <c r="M323" s="93"/>
      <c r="N323" s="77"/>
      <c r="O323" s="77"/>
      <c r="P323" s="77"/>
      <c r="Q323" s="72"/>
      <c r="R323" s="93"/>
      <c r="T323" s="77"/>
    </row>
    <row r="324" spans="1:20" s="92" customFormat="1" ht="12.75" customHeight="1" x14ac:dyDescent="0.3">
      <c r="A324" s="72"/>
      <c r="C324" s="93"/>
      <c r="D324" s="93"/>
      <c r="E324" s="93"/>
      <c r="F324" s="93"/>
      <c r="G324" s="93"/>
      <c r="H324" s="93"/>
      <c r="I324" s="93"/>
      <c r="J324" s="93"/>
      <c r="K324" s="93"/>
      <c r="L324" s="77"/>
      <c r="M324" s="93"/>
      <c r="N324" s="77"/>
      <c r="O324" s="77"/>
      <c r="P324" s="77"/>
      <c r="Q324" s="72"/>
      <c r="R324" s="93"/>
      <c r="T324" s="77"/>
    </row>
    <row r="325" spans="1:20" s="92" customFormat="1" ht="12.75" customHeight="1" x14ac:dyDescent="0.3">
      <c r="A325" s="72"/>
      <c r="C325" s="93"/>
      <c r="D325" s="93"/>
      <c r="E325" s="93"/>
      <c r="F325" s="93"/>
      <c r="G325" s="93"/>
      <c r="H325" s="93"/>
      <c r="I325" s="93"/>
      <c r="J325" s="93"/>
      <c r="K325" s="93"/>
      <c r="L325" s="77"/>
      <c r="M325" s="93"/>
      <c r="N325" s="77"/>
      <c r="O325" s="77"/>
      <c r="P325" s="77"/>
      <c r="Q325" s="72"/>
      <c r="R325" s="93"/>
      <c r="T325" s="77"/>
    </row>
    <row r="326" spans="1:20" s="92" customFormat="1" ht="12.75" customHeight="1" x14ac:dyDescent="0.3">
      <c r="A326" s="72"/>
      <c r="C326" s="93"/>
      <c r="D326" s="93"/>
      <c r="E326" s="93"/>
      <c r="F326" s="93"/>
      <c r="G326" s="93"/>
      <c r="H326" s="93"/>
      <c r="I326" s="93"/>
      <c r="J326" s="93"/>
      <c r="K326" s="93"/>
      <c r="L326" s="77"/>
      <c r="M326" s="93"/>
      <c r="N326" s="77"/>
      <c r="O326" s="77"/>
      <c r="P326" s="77"/>
      <c r="Q326" s="72"/>
      <c r="R326" s="93"/>
      <c r="T326" s="77"/>
    </row>
    <row r="327" spans="1:20" s="92" customFormat="1" ht="12.75" customHeight="1" x14ac:dyDescent="0.3">
      <c r="A327" s="72"/>
      <c r="C327" s="93"/>
      <c r="D327" s="93"/>
      <c r="E327" s="93"/>
      <c r="F327" s="93"/>
      <c r="G327" s="93"/>
      <c r="H327" s="93"/>
      <c r="I327" s="93"/>
      <c r="J327" s="93"/>
      <c r="K327" s="93"/>
      <c r="L327" s="77"/>
      <c r="M327" s="93"/>
      <c r="N327" s="77"/>
      <c r="O327" s="77"/>
      <c r="P327" s="77"/>
      <c r="Q327" s="72"/>
      <c r="R327" s="93"/>
      <c r="T327" s="77"/>
    </row>
    <row r="328" spans="1:20" s="92" customFormat="1" ht="12.75" customHeight="1" x14ac:dyDescent="0.3">
      <c r="A328" s="72"/>
      <c r="C328" s="93"/>
      <c r="D328" s="93"/>
      <c r="E328" s="93"/>
      <c r="F328" s="93"/>
      <c r="G328" s="93"/>
      <c r="H328" s="93"/>
      <c r="I328" s="93"/>
      <c r="J328" s="93"/>
      <c r="K328" s="93"/>
      <c r="L328" s="77"/>
      <c r="M328" s="93"/>
      <c r="N328" s="77"/>
      <c r="O328" s="77"/>
      <c r="P328" s="77"/>
      <c r="Q328" s="72"/>
      <c r="R328" s="93"/>
      <c r="T328" s="77"/>
    </row>
    <row r="329" spans="1:20" s="92" customFormat="1" ht="12.75" customHeight="1" x14ac:dyDescent="0.3">
      <c r="A329" s="72"/>
      <c r="C329" s="93"/>
      <c r="D329" s="93"/>
      <c r="E329" s="93"/>
      <c r="F329" s="93"/>
      <c r="G329" s="93"/>
      <c r="H329" s="93"/>
      <c r="I329" s="93"/>
      <c r="J329" s="93"/>
      <c r="K329" s="93"/>
      <c r="L329" s="77"/>
      <c r="M329" s="93"/>
      <c r="N329" s="77"/>
      <c r="O329" s="77"/>
      <c r="P329" s="77"/>
      <c r="Q329" s="72"/>
      <c r="R329" s="93"/>
      <c r="T329" s="77"/>
    </row>
    <row r="330" spans="1:20" s="92" customFormat="1" ht="12.75" customHeight="1" x14ac:dyDescent="0.3">
      <c r="A330" s="72"/>
      <c r="C330" s="93"/>
      <c r="D330" s="93"/>
      <c r="E330" s="93"/>
      <c r="F330" s="93"/>
      <c r="G330" s="93"/>
      <c r="H330" s="93"/>
      <c r="I330" s="93"/>
      <c r="J330" s="93"/>
      <c r="K330" s="93"/>
      <c r="L330" s="77"/>
      <c r="M330" s="93"/>
      <c r="N330" s="77"/>
      <c r="O330" s="77"/>
      <c r="P330" s="77"/>
      <c r="Q330" s="72"/>
      <c r="R330" s="93"/>
      <c r="T330" s="77"/>
    </row>
    <row r="331" spans="1:20" s="92" customFormat="1" ht="12.75" customHeight="1" x14ac:dyDescent="0.3">
      <c r="A331" s="72"/>
      <c r="C331" s="93"/>
      <c r="D331" s="93"/>
      <c r="E331" s="93"/>
      <c r="F331" s="93"/>
      <c r="G331" s="93"/>
      <c r="H331" s="93"/>
      <c r="I331" s="93"/>
      <c r="J331" s="93"/>
      <c r="K331" s="93"/>
      <c r="L331" s="77"/>
      <c r="M331" s="93"/>
      <c r="N331" s="77"/>
      <c r="O331" s="77"/>
      <c r="P331" s="77"/>
      <c r="Q331" s="72"/>
      <c r="R331" s="93"/>
      <c r="T331" s="77"/>
    </row>
    <row r="332" spans="1:20" s="92" customFormat="1" ht="12.75" customHeight="1" x14ac:dyDescent="0.3">
      <c r="A332" s="72"/>
      <c r="C332" s="93"/>
      <c r="D332" s="93"/>
      <c r="E332" s="93"/>
      <c r="F332" s="93"/>
      <c r="G332" s="93"/>
      <c r="H332" s="93"/>
      <c r="I332" s="93"/>
      <c r="J332" s="93"/>
      <c r="K332" s="93"/>
      <c r="L332" s="77"/>
      <c r="M332" s="93"/>
      <c r="N332" s="77"/>
      <c r="O332" s="77"/>
      <c r="P332" s="77"/>
      <c r="Q332" s="72"/>
      <c r="R332" s="93"/>
      <c r="T332" s="77"/>
    </row>
    <row r="333" spans="1:20" s="92" customFormat="1" ht="12.75" customHeight="1" x14ac:dyDescent="0.3">
      <c r="A333" s="72"/>
      <c r="C333" s="93"/>
      <c r="D333" s="93"/>
      <c r="E333" s="93"/>
      <c r="F333" s="93"/>
      <c r="G333" s="93"/>
      <c r="H333" s="93"/>
      <c r="I333" s="93"/>
      <c r="J333" s="93"/>
      <c r="K333" s="93"/>
      <c r="L333" s="77"/>
      <c r="M333" s="93"/>
      <c r="N333" s="77"/>
      <c r="O333" s="77"/>
      <c r="P333" s="77"/>
      <c r="Q333" s="72"/>
      <c r="R333" s="93"/>
      <c r="T333" s="77"/>
    </row>
    <row r="334" spans="1:20" s="92" customFormat="1" ht="12.75" customHeight="1" x14ac:dyDescent="0.3">
      <c r="A334" s="72"/>
      <c r="C334" s="93"/>
      <c r="D334" s="93"/>
      <c r="E334" s="93"/>
      <c r="F334" s="93"/>
      <c r="G334" s="93"/>
      <c r="H334" s="93"/>
      <c r="I334" s="93"/>
      <c r="J334" s="93"/>
      <c r="K334" s="93"/>
      <c r="L334" s="77"/>
      <c r="M334" s="93"/>
      <c r="N334" s="77"/>
      <c r="O334" s="77"/>
      <c r="P334" s="77"/>
      <c r="Q334" s="72"/>
      <c r="R334" s="93"/>
      <c r="T334" s="77"/>
    </row>
    <row r="335" spans="1:20" s="92" customFormat="1" ht="12.75" customHeight="1" x14ac:dyDescent="0.3">
      <c r="A335" s="72"/>
      <c r="C335" s="93"/>
      <c r="D335" s="93"/>
      <c r="E335" s="93"/>
      <c r="F335" s="93"/>
      <c r="G335" s="93"/>
      <c r="H335" s="93"/>
      <c r="I335" s="93"/>
      <c r="J335" s="93"/>
      <c r="K335" s="93"/>
      <c r="L335" s="77"/>
      <c r="M335" s="93"/>
      <c r="N335" s="77"/>
      <c r="O335" s="77"/>
      <c r="P335" s="77"/>
      <c r="Q335" s="72"/>
      <c r="R335" s="93"/>
      <c r="T335" s="77"/>
    </row>
    <row r="336" spans="1:20" s="92" customFormat="1" ht="12.75" customHeight="1" x14ac:dyDescent="0.3">
      <c r="A336" s="72"/>
      <c r="C336" s="93"/>
      <c r="D336" s="93"/>
      <c r="E336" s="93"/>
      <c r="F336" s="93"/>
      <c r="G336" s="93"/>
      <c r="H336" s="93"/>
      <c r="I336" s="93"/>
      <c r="J336" s="93"/>
      <c r="K336" s="93"/>
      <c r="L336" s="77"/>
      <c r="M336" s="93"/>
      <c r="N336" s="77"/>
      <c r="O336" s="77"/>
      <c r="P336" s="77"/>
      <c r="Q336" s="72"/>
      <c r="R336" s="93"/>
      <c r="T336" s="77"/>
    </row>
    <row r="337" spans="1:20" s="92" customFormat="1" ht="12.75" customHeight="1" x14ac:dyDescent="0.3">
      <c r="A337" s="72"/>
      <c r="C337" s="93"/>
      <c r="D337" s="93"/>
      <c r="E337" s="93"/>
      <c r="F337" s="93"/>
      <c r="G337" s="93"/>
      <c r="H337" s="93"/>
      <c r="I337" s="93"/>
      <c r="J337" s="93"/>
      <c r="K337" s="93"/>
      <c r="L337" s="77"/>
      <c r="M337" s="93"/>
      <c r="N337" s="77"/>
      <c r="O337" s="77"/>
      <c r="P337" s="77"/>
      <c r="Q337" s="72"/>
      <c r="R337" s="93"/>
      <c r="T337" s="77"/>
    </row>
    <row r="338" spans="1:20" s="92" customFormat="1" ht="12.75" customHeight="1" x14ac:dyDescent="0.3">
      <c r="A338" s="72"/>
      <c r="C338" s="93"/>
      <c r="D338" s="93"/>
      <c r="E338" s="93"/>
      <c r="F338" s="93"/>
      <c r="G338" s="93"/>
      <c r="H338" s="93"/>
      <c r="I338" s="93"/>
      <c r="J338" s="93"/>
      <c r="K338" s="93"/>
      <c r="L338" s="77"/>
      <c r="M338" s="93"/>
      <c r="N338" s="77"/>
      <c r="O338" s="77"/>
      <c r="P338" s="77"/>
      <c r="Q338" s="72"/>
      <c r="R338" s="93"/>
      <c r="T338" s="77"/>
    </row>
    <row r="339" spans="1:20" s="92" customFormat="1" ht="12.75" customHeight="1" x14ac:dyDescent="0.3">
      <c r="A339" s="72"/>
      <c r="C339" s="93"/>
      <c r="D339" s="93"/>
      <c r="E339" s="93"/>
      <c r="F339" s="93"/>
      <c r="G339" s="93"/>
      <c r="H339" s="93"/>
      <c r="I339" s="93"/>
      <c r="J339" s="93"/>
      <c r="K339" s="93"/>
      <c r="L339" s="77"/>
      <c r="M339" s="93"/>
      <c r="N339" s="77"/>
      <c r="O339" s="77"/>
      <c r="P339" s="77"/>
      <c r="Q339" s="72"/>
      <c r="R339" s="93"/>
      <c r="T339" s="77"/>
    </row>
    <row r="340" spans="1:20" s="92" customFormat="1" ht="12.75" customHeight="1" x14ac:dyDescent="0.3">
      <c r="A340" s="72"/>
      <c r="C340" s="93"/>
      <c r="D340" s="93"/>
      <c r="E340" s="93"/>
      <c r="F340" s="93"/>
      <c r="G340" s="93"/>
      <c r="H340" s="93"/>
      <c r="I340" s="93"/>
      <c r="J340" s="93"/>
      <c r="K340" s="93"/>
      <c r="L340" s="77"/>
      <c r="M340" s="93"/>
      <c r="N340" s="77"/>
      <c r="O340" s="77"/>
      <c r="P340" s="77"/>
      <c r="Q340" s="72"/>
      <c r="R340" s="93"/>
      <c r="T340" s="77"/>
    </row>
    <row r="341" spans="1:20" s="92" customFormat="1" ht="12.75" customHeight="1" x14ac:dyDescent="0.3">
      <c r="A341" s="72"/>
      <c r="C341" s="93"/>
      <c r="D341" s="93"/>
      <c r="E341" s="93"/>
      <c r="F341" s="93"/>
      <c r="G341" s="93"/>
      <c r="H341" s="93"/>
      <c r="I341" s="93"/>
      <c r="J341" s="93"/>
      <c r="K341" s="93"/>
      <c r="L341" s="77"/>
      <c r="M341" s="93"/>
      <c r="N341" s="77"/>
      <c r="O341" s="77"/>
      <c r="P341" s="77"/>
      <c r="Q341" s="72"/>
      <c r="R341" s="93"/>
      <c r="T341" s="77"/>
    </row>
    <row r="342" spans="1:20" s="92" customFormat="1" ht="12.75" customHeight="1" x14ac:dyDescent="0.3">
      <c r="A342" s="72"/>
      <c r="C342" s="93"/>
      <c r="D342" s="93"/>
      <c r="E342" s="93"/>
      <c r="F342" s="93"/>
      <c r="G342" s="93"/>
      <c r="H342" s="93"/>
      <c r="I342" s="93"/>
      <c r="J342" s="93"/>
      <c r="K342" s="93"/>
      <c r="L342" s="77"/>
      <c r="M342" s="93"/>
      <c r="N342" s="77"/>
      <c r="O342" s="77"/>
      <c r="P342" s="77"/>
      <c r="Q342" s="72"/>
      <c r="R342" s="93"/>
      <c r="T342" s="77"/>
    </row>
    <row r="343" spans="1:20" s="92" customFormat="1" ht="12.75" customHeight="1" x14ac:dyDescent="0.3">
      <c r="A343" s="72"/>
      <c r="C343" s="93"/>
      <c r="D343" s="93"/>
      <c r="E343" s="93"/>
      <c r="F343" s="93"/>
      <c r="G343" s="93"/>
      <c r="H343" s="93"/>
      <c r="I343" s="93"/>
      <c r="J343" s="93"/>
      <c r="K343" s="93"/>
      <c r="L343" s="77"/>
      <c r="M343" s="93"/>
      <c r="N343" s="77"/>
      <c r="O343" s="77"/>
      <c r="P343" s="77"/>
      <c r="Q343" s="72"/>
      <c r="R343" s="93"/>
      <c r="T343" s="77"/>
    </row>
    <row r="344" spans="1:20" s="92" customFormat="1" ht="12.75" customHeight="1" x14ac:dyDescent="0.3">
      <c r="A344" s="72"/>
      <c r="C344" s="93"/>
      <c r="D344" s="93"/>
      <c r="E344" s="93"/>
      <c r="F344" s="93"/>
      <c r="G344" s="93"/>
      <c r="H344" s="93"/>
      <c r="I344" s="93"/>
      <c r="J344" s="93"/>
      <c r="K344" s="93"/>
      <c r="L344" s="77"/>
      <c r="M344" s="93"/>
      <c r="N344" s="77"/>
      <c r="O344" s="77"/>
      <c r="P344" s="77"/>
      <c r="Q344" s="72"/>
      <c r="R344" s="93"/>
      <c r="T344" s="77"/>
    </row>
    <row r="345" spans="1:20" s="92" customFormat="1" ht="12.75" customHeight="1" x14ac:dyDescent="0.3">
      <c r="A345" s="72"/>
      <c r="C345" s="93"/>
      <c r="D345" s="93"/>
      <c r="E345" s="93"/>
      <c r="F345" s="93"/>
      <c r="G345" s="93"/>
      <c r="H345" s="93"/>
      <c r="I345" s="93"/>
      <c r="J345" s="93"/>
      <c r="K345" s="93"/>
      <c r="L345" s="77"/>
      <c r="M345" s="93"/>
      <c r="N345" s="77"/>
      <c r="O345" s="77"/>
      <c r="P345" s="77"/>
      <c r="Q345" s="72"/>
      <c r="R345" s="93"/>
      <c r="T345" s="77"/>
    </row>
    <row r="346" spans="1:20" s="92" customFormat="1" ht="12.75" customHeight="1" x14ac:dyDescent="0.3">
      <c r="A346" s="72"/>
      <c r="C346" s="93"/>
      <c r="D346" s="93"/>
      <c r="E346" s="93"/>
      <c r="F346" s="93"/>
      <c r="G346" s="93"/>
      <c r="H346" s="93"/>
      <c r="I346" s="93"/>
      <c r="J346" s="93"/>
      <c r="K346" s="93"/>
      <c r="L346" s="77"/>
      <c r="M346" s="93"/>
      <c r="N346" s="77"/>
      <c r="O346" s="77"/>
      <c r="P346" s="77"/>
      <c r="Q346" s="72"/>
      <c r="R346" s="93"/>
      <c r="T346" s="77"/>
    </row>
    <row r="347" spans="1:20" s="92" customFormat="1" ht="12.75" customHeight="1" x14ac:dyDescent="0.3">
      <c r="A347" s="72"/>
      <c r="C347" s="93"/>
      <c r="D347" s="93"/>
      <c r="E347" s="93"/>
      <c r="F347" s="93"/>
      <c r="G347" s="93"/>
      <c r="H347" s="93"/>
      <c r="I347" s="93"/>
      <c r="J347" s="93"/>
      <c r="K347" s="93"/>
      <c r="L347" s="77"/>
      <c r="M347" s="93"/>
      <c r="N347" s="77"/>
      <c r="O347" s="77"/>
      <c r="P347" s="77"/>
      <c r="Q347" s="72"/>
      <c r="R347" s="93"/>
      <c r="T347" s="77"/>
    </row>
    <row r="348" spans="1:20" s="92" customFormat="1" ht="12.75" customHeight="1" x14ac:dyDescent="0.3">
      <c r="A348" s="72"/>
      <c r="C348" s="93"/>
      <c r="D348" s="93"/>
      <c r="E348" s="93"/>
      <c r="F348" s="93"/>
      <c r="G348" s="93"/>
      <c r="H348" s="93"/>
      <c r="I348" s="93"/>
      <c r="J348" s="93"/>
      <c r="K348" s="93"/>
      <c r="L348" s="77"/>
      <c r="M348" s="93"/>
      <c r="N348" s="77"/>
      <c r="O348" s="77"/>
      <c r="P348" s="77"/>
      <c r="Q348" s="72"/>
      <c r="R348" s="93"/>
      <c r="T348" s="77"/>
    </row>
    <row r="349" spans="1:20" s="92" customFormat="1" ht="12.75" customHeight="1" x14ac:dyDescent="0.3">
      <c r="A349" s="72"/>
      <c r="C349" s="93"/>
      <c r="D349" s="93"/>
      <c r="E349" s="93"/>
      <c r="F349" s="93"/>
      <c r="G349" s="93"/>
      <c r="H349" s="93"/>
      <c r="I349" s="93"/>
      <c r="J349" s="93"/>
      <c r="K349" s="93"/>
      <c r="L349" s="77"/>
      <c r="M349" s="93"/>
      <c r="N349" s="77"/>
      <c r="O349" s="77"/>
      <c r="P349" s="77"/>
      <c r="Q349" s="72"/>
      <c r="R349" s="93"/>
      <c r="T349" s="77"/>
    </row>
    <row r="350" spans="1:20" s="92" customFormat="1" ht="12.75" customHeight="1" x14ac:dyDescent="0.3">
      <c r="A350" s="72"/>
      <c r="C350" s="93"/>
      <c r="D350" s="93"/>
      <c r="E350" s="93"/>
      <c r="F350" s="93"/>
      <c r="G350" s="93"/>
      <c r="H350" s="93"/>
      <c r="I350" s="93"/>
      <c r="J350" s="93"/>
      <c r="K350" s="93"/>
      <c r="L350" s="77"/>
      <c r="M350" s="93"/>
      <c r="N350" s="77"/>
      <c r="O350" s="77"/>
      <c r="P350" s="77"/>
      <c r="Q350" s="72"/>
      <c r="R350" s="93"/>
      <c r="T350" s="77"/>
    </row>
    <row r="351" spans="1:20" s="92" customFormat="1" ht="12.75" customHeight="1" x14ac:dyDescent="0.3">
      <c r="A351" s="72"/>
      <c r="C351" s="93"/>
      <c r="D351" s="93"/>
      <c r="E351" s="93"/>
      <c r="F351" s="93"/>
      <c r="G351" s="93"/>
      <c r="H351" s="93"/>
      <c r="I351" s="93"/>
      <c r="J351" s="93"/>
      <c r="K351" s="93"/>
      <c r="L351" s="77"/>
      <c r="M351" s="93"/>
      <c r="N351" s="77"/>
      <c r="O351" s="77"/>
      <c r="P351" s="77"/>
      <c r="Q351" s="72"/>
      <c r="R351" s="93"/>
      <c r="T351" s="77"/>
    </row>
    <row r="352" spans="1:20" s="92" customFormat="1" ht="12.75" customHeight="1" x14ac:dyDescent="0.3">
      <c r="A352" s="72"/>
      <c r="C352" s="93"/>
      <c r="D352" s="93"/>
      <c r="E352" s="93"/>
      <c r="F352" s="93"/>
      <c r="G352" s="93"/>
      <c r="H352" s="93"/>
      <c r="I352" s="93"/>
      <c r="J352" s="93"/>
      <c r="K352" s="93"/>
      <c r="L352" s="77"/>
      <c r="M352" s="93"/>
      <c r="N352" s="77"/>
      <c r="O352" s="77"/>
      <c r="P352" s="77"/>
      <c r="Q352" s="72"/>
      <c r="R352" s="93"/>
      <c r="T352" s="77"/>
    </row>
    <row r="353" spans="1:20" s="92" customFormat="1" ht="12.75" customHeight="1" x14ac:dyDescent="0.3">
      <c r="A353" s="72"/>
      <c r="C353" s="93"/>
      <c r="D353" s="93"/>
      <c r="E353" s="93"/>
      <c r="F353" s="93"/>
      <c r="G353" s="93"/>
      <c r="H353" s="93"/>
      <c r="I353" s="93"/>
      <c r="J353" s="93"/>
      <c r="K353" s="93"/>
      <c r="L353" s="77"/>
      <c r="M353" s="93"/>
      <c r="N353" s="77"/>
      <c r="O353" s="77"/>
      <c r="P353" s="77"/>
      <c r="Q353" s="72"/>
      <c r="R353" s="93"/>
      <c r="T353" s="77"/>
    </row>
    <row r="354" spans="1:20" s="92" customFormat="1" ht="12.75" customHeight="1" x14ac:dyDescent="0.3">
      <c r="A354" s="72"/>
      <c r="C354" s="93"/>
      <c r="D354" s="93"/>
      <c r="E354" s="93"/>
      <c r="F354" s="93"/>
      <c r="G354" s="93"/>
      <c r="H354" s="93"/>
      <c r="I354" s="93"/>
      <c r="J354" s="93"/>
      <c r="K354" s="93"/>
      <c r="L354" s="77"/>
      <c r="M354" s="93"/>
      <c r="N354" s="77"/>
      <c r="O354" s="77"/>
      <c r="P354" s="77"/>
      <c r="Q354" s="72"/>
      <c r="R354" s="93"/>
      <c r="T354" s="77"/>
    </row>
    <row r="355" spans="1:20" s="92" customFormat="1" ht="12.75" customHeight="1" x14ac:dyDescent="0.3">
      <c r="A355" s="72"/>
      <c r="C355" s="93"/>
      <c r="D355" s="93"/>
      <c r="E355" s="93"/>
      <c r="F355" s="93"/>
      <c r="G355" s="93"/>
      <c r="H355" s="93"/>
      <c r="I355" s="93"/>
      <c r="J355" s="93"/>
      <c r="K355" s="93"/>
      <c r="L355" s="77"/>
      <c r="M355" s="93"/>
      <c r="N355" s="77"/>
      <c r="O355" s="77"/>
      <c r="P355" s="77"/>
      <c r="Q355" s="72"/>
      <c r="R355" s="93"/>
      <c r="T355" s="77"/>
    </row>
    <row r="356" spans="1:20" s="92" customFormat="1" ht="12.75" customHeight="1" x14ac:dyDescent="0.3">
      <c r="A356" s="72"/>
      <c r="C356" s="93"/>
      <c r="D356" s="93"/>
      <c r="E356" s="93"/>
      <c r="F356" s="93"/>
      <c r="G356" s="93"/>
      <c r="H356" s="93"/>
      <c r="I356" s="93"/>
      <c r="J356" s="93"/>
      <c r="K356" s="93"/>
      <c r="L356" s="77"/>
      <c r="M356" s="93"/>
      <c r="N356" s="77"/>
      <c r="O356" s="77"/>
      <c r="P356" s="77"/>
      <c r="Q356" s="72"/>
      <c r="R356" s="93"/>
      <c r="T356" s="77"/>
    </row>
    <row r="357" spans="1:20" s="92" customFormat="1" ht="12.75" customHeight="1" x14ac:dyDescent="0.3">
      <c r="A357" s="72"/>
      <c r="C357" s="93"/>
      <c r="D357" s="93"/>
      <c r="E357" s="93"/>
      <c r="F357" s="93"/>
      <c r="G357" s="93"/>
      <c r="H357" s="93"/>
      <c r="I357" s="93"/>
      <c r="J357" s="93"/>
      <c r="K357" s="93"/>
      <c r="L357" s="77"/>
      <c r="M357" s="93"/>
      <c r="N357" s="77"/>
      <c r="O357" s="77"/>
      <c r="P357" s="77"/>
      <c r="Q357" s="72"/>
      <c r="R357" s="93"/>
      <c r="T357" s="77"/>
    </row>
    <row r="358" spans="1:20" s="92" customFormat="1" ht="12.75" customHeight="1" x14ac:dyDescent="0.3">
      <c r="A358" s="72"/>
      <c r="C358" s="93"/>
      <c r="D358" s="93"/>
      <c r="E358" s="93"/>
      <c r="F358" s="93"/>
      <c r="G358" s="93"/>
      <c r="H358" s="93"/>
      <c r="I358" s="93"/>
      <c r="J358" s="93"/>
      <c r="K358" s="93"/>
      <c r="L358" s="77"/>
      <c r="M358" s="93"/>
      <c r="N358" s="77"/>
      <c r="O358" s="77"/>
      <c r="P358" s="77"/>
      <c r="Q358" s="72"/>
      <c r="R358" s="93"/>
      <c r="T358" s="77"/>
    </row>
    <row r="359" spans="1:20" s="92" customFormat="1" ht="12.75" customHeight="1" x14ac:dyDescent="0.3">
      <c r="A359" s="72"/>
      <c r="C359" s="93"/>
      <c r="D359" s="93"/>
      <c r="E359" s="93"/>
      <c r="F359" s="93"/>
      <c r="G359" s="93"/>
      <c r="H359" s="93"/>
      <c r="I359" s="93"/>
      <c r="J359" s="93"/>
      <c r="K359" s="93"/>
      <c r="L359" s="77"/>
      <c r="M359" s="93"/>
      <c r="N359" s="77"/>
      <c r="O359" s="77"/>
      <c r="P359" s="77"/>
      <c r="Q359" s="72"/>
      <c r="R359" s="93"/>
      <c r="T359" s="77"/>
    </row>
    <row r="360" spans="1:20" s="92" customFormat="1" ht="12.75" customHeight="1" x14ac:dyDescent="0.3">
      <c r="A360" s="72"/>
      <c r="C360" s="93"/>
      <c r="D360" s="93"/>
      <c r="E360" s="93"/>
      <c r="F360" s="93"/>
      <c r="G360" s="93"/>
      <c r="H360" s="93"/>
      <c r="I360" s="93"/>
      <c r="J360" s="93"/>
      <c r="K360" s="93"/>
      <c r="L360" s="77"/>
      <c r="M360" s="93"/>
      <c r="N360" s="77"/>
      <c r="O360" s="77"/>
      <c r="P360" s="77"/>
      <c r="Q360" s="72"/>
      <c r="R360" s="93"/>
      <c r="T360" s="77"/>
    </row>
    <row r="361" spans="1:20" s="92" customFormat="1" ht="12.75" customHeight="1" x14ac:dyDescent="0.3">
      <c r="A361" s="72"/>
      <c r="C361" s="93"/>
      <c r="D361" s="93"/>
      <c r="E361" s="93"/>
      <c r="F361" s="93"/>
      <c r="G361" s="93"/>
      <c r="H361" s="93"/>
      <c r="I361" s="93"/>
      <c r="J361" s="93"/>
      <c r="K361" s="93"/>
      <c r="L361" s="77"/>
      <c r="M361" s="93"/>
      <c r="N361" s="77"/>
      <c r="O361" s="77"/>
      <c r="P361" s="77"/>
      <c r="Q361" s="72"/>
      <c r="R361" s="93"/>
      <c r="T361" s="77"/>
    </row>
    <row r="362" spans="1:20" s="92" customFormat="1" ht="12.75" customHeight="1" x14ac:dyDescent="0.3">
      <c r="A362" s="72"/>
      <c r="C362" s="93"/>
      <c r="D362" s="93"/>
      <c r="E362" s="93"/>
      <c r="F362" s="93"/>
      <c r="G362" s="93"/>
      <c r="H362" s="93"/>
      <c r="I362" s="93"/>
      <c r="J362" s="93"/>
      <c r="K362" s="93"/>
      <c r="L362" s="77"/>
      <c r="M362" s="93"/>
      <c r="N362" s="77"/>
      <c r="O362" s="77"/>
      <c r="P362" s="77"/>
      <c r="Q362" s="72"/>
      <c r="R362" s="93"/>
      <c r="T362" s="77"/>
    </row>
    <row r="363" spans="1:20" s="92" customFormat="1" ht="12.75" customHeight="1" x14ac:dyDescent="0.3">
      <c r="A363" s="72"/>
      <c r="C363" s="93"/>
      <c r="D363" s="93"/>
      <c r="E363" s="93"/>
      <c r="F363" s="93"/>
      <c r="G363" s="93"/>
      <c r="H363" s="93"/>
      <c r="I363" s="93"/>
      <c r="J363" s="93"/>
      <c r="K363" s="93"/>
      <c r="L363" s="77"/>
      <c r="M363" s="93"/>
      <c r="N363" s="77"/>
      <c r="O363" s="77"/>
      <c r="P363" s="77"/>
      <c r="Q363" s="72"/>
      <c r="R363" s="93"/>
      <c r="T363" s="77"/>
    </row>
    <row r="364" spans="1:20" s="92" customFormat="1" ht="12.75" customHeight="1" x14ac:dyDescent="0.3">
      <c r="A364" s="72"/>
      <c r="C364" s="93"/>
      <c r="D364" s="93"/>
      <c r="E364" s="93"/>
      <c r="F364" s="93"/>
      <c r="G364" s="93"/>
      <c r="H364" s="93"/>
      <c r="I364" s="93"/>
      <c r="J364" s="93"/>
      <c r="K364" s="93"/>
      <c r="L364" s="77"/>
      <c r="M364" s="93"/>
      <c r="N364" s="77"/>
      <c r="O364" s="77"/>
      <c r="P364" s="77"/>
      <c r="Q364" s="72"/>
      <c r="R364" s="93"/>
      <c r="T364" s="77"/>
    </row>
    <row r="365" spans="1:20" s="92" customFormat="1" ht="12.75" customHeight="1" x14ac:dyDescent="0.3">
      <c r="A365" s="72"/>
      <c r="C365" s="93"/>
      <c r="D365" s="93"/>
      <c r="E365" s="93"/>
      <c r="F365" s="93"/>
      <c r="G365" s="93"/>
      <c r="H365" s="93"/>
      <c r="I365" s="93"/>
      <c r="J365" s="93"/>
      <c r="K365" s="93"/>
      <c r="L365" s="77"/>
      <c r="M365" s="93"/>
      <c r="N365" s="77"/>
      <c r="O365" s="77"/>
      <c r="P365" s="77"/>
      <c r="Q365" s="72"/>
      <c r="R365" s="93"/>
      <c r="T365" s="77"/>
    </row>
    <row r="366" spans="1:20" s="92" customFormat="1" ht="12.75" customHeight="1" x14ac:dyDescent="0.3">
      <c r="A366" s="72"/>
      <c r="C366" s="93"/>
      <c r="D366" s="93"/>
      <c r="E366" s="93"/>
      <c r="F366" s="93"/>
      <c r="G366" s="93"/>
      <c r="H366" s="93"/>
      <c r="I366" s="93"/>
      <c r="J366" s="93"/>
      <c r="K366" s="93"/>
      <c r="L366" s="77"/>
      <c r="M366" s="93"/>
      <c r="N366" s="77"/>
      <c r="O366" s="77"/>
      <c r="P366" s="77"/>
      <c r="Q366" s="72"/>
      <c r="R366" s="93"/>
      <c r="T366" s="77"/>
    </row>
    <row r="367" spans="1:20" s="92" customFormat="1" ht="12.75" customHeight="1" x14ac:dyDescent="0.3">
      <c r="A367" s="72"/>
      <c r="C367" s="93"/>
      <c r="D367" s="93"/>
      <c r="E367" s="93"/>
      <c r="F367" s="93"/>
      <c r="G367" s="93"/>
      <c r="H367" s="93"/>
      <c r="I367" s="93"/>
      <c r="J367" s="93"/>
      <c r="K367" s="93"/>
      <c r="L367" s="77"/>
      <c r="M367" s="93"/>
      <c r="N367" s="77"/>
      <c r="O367" s="77"/>
      <c r="P367" s="77"/>
      <c r="Q367" s="72"/>
      <c r="R367" s="93"/>
      <c r="T367" s="77"/>
    </row>
    <row r="368" spans="1:20" s="92" customFormat="1" ht="12.75" customHeight="1" x14ac:dyDescent="0.3">
      <c r="A368" s="72"/>
      <c r="C368" s="93"/>
      <c r="D368" s="93"/>
      <c r="E368" s="93"/>
      <c r="F368" s="93"/>
      <c r="G368" s="93"/>
      <c r="H368" s="93"/>
      <c r="I368" s="93"/>
      <c r="J368" s="93"/>
      <c r="K368" s="93"/>
      <c r="L368" s="77"/>
      <c r="M368" s="93"/>
      <c r="N368" s="77"/>
      <c r="O368" s="77"/>
      <c r="P368" s="77"/>
      <c r="Q368" s="72"/>
      <c r="R368" s="93"/>
      <c r="T368" s="77"/>
    </row>
    <row r="369" spans="1:20" s="92" customFormat="1" ht="12.75" customHeight="1" x14ac:dyDescent="0.3">
      <c r="A369" s="72"/>
      <c r="C369" s="93"/>
      <c r="D369" s="93"/>
      <c r="E369" s="93"/>
      <c r="F369" s="93"/>
      <c r="G369" s="93"/>
      <c r="H369" s="93"/>
      <c r="I369" s="93"/>
      <c r="J369" s="93"/>
      <c r="K369" s="93"/>
      <c r="L369" s="77"/>
      <c r="M369" s="93"/>
      <c r="N369" s="77"/>
      <c r="O369" s="77"/>
      <c r="P369" s="77"/>
      <c r="Q369" s="72"/>
      <c r="R369" s="93"/>
      <c r="T369" s="77"/>
    </row>
    <row r="370" spans="1:20" s="92" customFormat="1" ht="12.75" customHeight="1" x14ac:dyDescent="0.3">
      <c r="A370" s="72"/>
      <c r="C370" s="93"/>
      <c r="D370" s="93"/>
      <c r="E370" s="93"/>
      <c r="F370" s="93"/>
      <c r="G370" s="93"/>
      <c r="H370" s="93"/>
      <c r="I370" s="93"/>
      <c r="J370" s="93"/>
      <c r="K370" s="93"/>
      <c r="L370" s="77"/>
      <c r="M370" s="93"/>
      <c r="N370" s="77"/>
      <c r="O370" s="77"/>
      <c r="P370" s="77"/>
      <c r="Q370" s="72"/>
      <c r="R370" s="93"/>
      <c r="T370" s="77"/>
    </row>
    <row r="371" spans="1:20" s="92" customFormat="1" ht="12.75" customHeight="1" x14ac:dyDescent="0.3">
      <c r="A371" s="72"/>
      <c r="C371" s="93"/>
      <c r="D371" s="93"/>
      <c r="E371" s="93"/>
      <c r="F371" s="93"/>
      <c r="G371" s="93"/>
      <c r="H371" s="93"/>
      <c r="I371" s="93"/>
      <c r="J371" s="93"/>
      <c r="K371" s="93"/>
      <c r="L371" s="77"/>
      <c r="M371" s="93"/>
      <c r="N371" s="77"/>
      <c r="O371" s="77"/>
      <c r="P371" s="77"/>
      <c r="Q371" s="72"/>
      <c r="R371" s="93"/>
      <c r="T371" s="77"/>
    </row>
    <row r="372" spans="1:20" s="92" customFormat="1" ht="12.75" customHeight="1" x14ac:dyDescent="0.3">
      <c r="A372" s="72"/>
      <c r="C372" s="93"/>
      <c r="D372" s="93"/>
      <c r="E372" s="93"/>
      <c r="F372" s="93"/>
      <c r="G372" s="93"/>
      <c r="H372" s="93"/>
      <c r="I372" s="93"/>
      <c r="J372" s="93"/>
      <c r="K372" s="93"/>
      <c r="L372" s="77"/>
      <c r="M372" s="93"/>
      <c r="N372" s="77"/>
      <c r="O372" s="77"/>
      <c r="P372" s="77"/>
      <c r="Q372" s="72"/>
      <c r="R372" s="93"/>
      <c r="T372" s="77"/>
    </row>
    <row r="373" spans="1:20" s="92" customFormat="1" ht="12.75" customHeight="1" x14ac:dyDescent="0.3">
      <c r="A373" s="72"/>
      <c r="C373" s="93"/>
      <c r="D373" s="93"/>
      <c r="E373" s="93"/>
      <c r="F373" s="93"/>
      <c r="G373" s="93"/>
      <c r="H373" s="93"/>
      <c r="I373" s="93"/>
      <c r="J373" s="93"/>
      <c r="K373" s="93"/>
      <c r="L373" s="77"/>
      <c r="M373" s="93"/>
      <c r="N373" s="77"/>
      <c r="O373" s="77"/>
      <c r="P373" s="77"/>
      <c r="Q373" s="72"/>
      <c r="R373" s="93"/>
      <c r="T373" s="77"/>
    </row>
    <row r="374" spans="1:20" s="92" customFormat="1" ht="12.75" customHeight="1" x14ac:dyDescent="0.3">
      <c r="A374" s="72"/>
      <c r="C374" s="93"/>
      <c r="D374" s="93"/>
      <c r="E374" s="93"/>
      <c r="F374" s="93"/>
      <c r="G374" s="93"/>
      <c r="H374" s="93"/>
      <c r="I374" s="93"/>
      <c r="J374" s="93"/>
      <c r="K374" s="93"/>
      <c r="L374" s="77"/>
      <c r="M374" s="93"/>
      <c r="N374" s="77"/>
      <c r="O374" s="77"/>
      <c r="P374" s="77"/>
      <c r="Q374" s="72"/>
      <c r="R374" s="93"/>
      <c r="T374" s="77"/>
    </row>
    <row r="375" spans="1:20" s="92" customFormat="1" ht="12.75" customHeight="1" x14ac:dyDescent="0.3">
      <c r="A375" s="72"/>
      <c r="C375" s="93"/>
      <c r="D375" s="93"/>
      <c r="E375" s="93"/>
      <c r="F375" s="93"/>
      <c r="G375" s="93"/>
      <c r="H375" s="93"/>
      <c r="I375" s="93"/>
      <c r="J375" s="93"/>
      <c r="K375" s="93"/>
      <c r="L375" s="77"/>
      <c r="M375" s="93"/>
      <c r="N375" s="77"/>
      <c r="O375" s="77"/>
      <c r="P375" s="77"/>
      <c r="Q375" s="72"/>
      <c r="R375" s="93"/>
      <c r="T375" s="77"/>
    </row>
    <row r="376" spans="1:20" s="92" customFormat="1" ht="12.75" customHeight="1" x14ac:dyDescent="0.3">
      <c r="A376" s="72"/>
      <c r="C376" s="93"/>
      <c r="D376" s="93"/>
      <c r="E376" s="93"/>
      <c r="F376" s="93"/>
      <c r="G376" s="93"/>
      <c r="H376" s="93"/>
      <c r="I376" s="93"/>
      <c r="J376" s="93"/>
      <c r="K376" s="93"/>
      <c r="L376" s="77"/>
      <c r="M376" s="93"/>
      <c r="N376" s="77"/>
      <c r="O376" s="77"/>
      <c r="P376" s="77"/>
      <c r="Q376" s="72"/>
      <c r="R376" s="93"/>
      <c r="T376" s="77"/>
    </row>
    <row r="377" spans="1:20" s="92" customFormat="1" ht="12.75" customHeight="1" x14ac:dyDescent="0.3">
      <c r="A377" s="72"/>
      <c r="C377" s="93"/>
      <c r="D377" s="93"/>
      <c r="E377" s="93"/>
      <c r="F377" s="93"/>
      <c r="G377" s="93"/>
      <c r="H377" s="93"/>
      <c r="I377" s="93"/>
      <c r="J377" s="93"/>
      <c r="K377" s="93"/>
      <c r="L377" s="77"/>
      <c r="M377" s="93"/>
      <c r="N377" s="77"/>
      <c r="O377" s="77"/>
      <c r="P377" s="77"/>
      <c r="Q377" s="72"/>
      <c r="R377" s="93"/>
      <c r="T377" s="77"/>
    </row>
    <row r="378" spans="1:20" s="92" customFormat="1" ht="12.75" customHeight="1" x14ac:dyDescent="0.3">
      <c r="A378" s="72"/>
      <c r="C378" s="93"/>
      <c r="D378" s="93"/>
      <c r="E378" s="93"/>
      <c r="F378" s="93"/>
      <c r="G378" s="93"/>
      <c r="H378" s="93"/>
      <c r="I378" s="93"/>
      <c r="J378" s="93"/>
      <c r="K378" s="93"/>
      <c r="L378" s="77"/>
      <c r="M378" s="93"/>
      <c r="N378" s="77"/>
      <c r="O378" s="77"/>
      <c r="P378" s="77"/>
      <c r="Q378" s="72"/>
      <c r="R378" s="93"/>
      <c r="T378" s="77"/>
    </row>
    <row r="379" spans="1:20" s="92" customFormat="1" ht="12.75" customHeight="1" x14ac:dyDescent="0.3">
      <c r="A379" s="72"/>
      <c r="C379" s="93"/>
      <c r="D379" s="93"/>
      <c r="E379" s="93"/>
      <c r="F379" s="93"/>
      <c r="G379" s="93"/>
      <c r="H379" s="93"/>
      <c r="I379" s="93"/>
      <c r="J379" s="93"/>
      <c r="K379" s="93"/>
      <c r="L379" s="77"/>
      <c r="M379" s="93"/>
      <c r="N379" s="77"/>
      <c r="O379" s="77"/>
      <c r="P379" s="77"/>
      <c r="Q379" s="72"/>
      <c r="R379" s="93"/>
      <c r="T379" s="77"/>
    </row>
    <row r="380" spans="1:20" s="92" customFormat="1" ht="12.75" customHeight="1" x14ac:dyDescent="0.3">
      <c r="A380" s="72"/>
      <c r="C380" s="93"/>
      <c r="D380" s="93"/>
      <c r="E380" s="93"/>
      <c r="F380" s="93"/>
      <c r="G380" s="93"/>
      <c r="H380" s="93"/>
      <c r="I380" s="93"/>
      <c r="J380" s="93"/>
      <c r="K380" s="93"/>
      <c r="L380" s="77"/>
      <c r="M380" s="93"/>
      <c r="N380" s="77"/>
      <c r="O380" s="77"/>
      <c r="P380" s="77"/>
      <c r="Q380" s="72"/>
      <c r="R380" s="93"/>
      <c r="T380" s="77"/>
    </row>
    <row r="381" spans="1:20" s="92" customFormat="1" ht="12.75" customHeight="1" x14ac:dyDescent="0.3">
      <c r="A381" s="72"/>
      <c r="C381" s="93"/>
      <c r="D381" s="93"/>
      <c r="E381" s="93"/>
      <c r="F381" s="93"/>
      <c r="G381" s="93"/>
      <c r="H381" s="93"/>
      <c r="I381" s="93"/>
      <c r="J381" s="93"/>
      <c r="K381" s="93"/>
      <c r="L381" s="77"/>
      <c r="M381" s="93"/>
      <c r="N381" s="77"/>
      <c r="O381" s="77"/>
      <c r="P381" s="77"/>
      <c r="Q381" s="72"/>
      <c r="R381" s="93"/>
      <c r="T381" s="77"/>
    </row>
    <row r="382" spans="1:20" s="92" customFormat="1" ht="12.75" customHeight="1" x14ac:dyDescent="0.3">
      <c r="A382" s="72"/>
      <c r="C382" s="93"/>
      <c r="D382" s="93"/>
      <c r="E382" s="93"/>
      <c r="F382" s="93"/>
      <c r="G382" s="93"/>
      <c r="H382" s="93"/>
      <c r="I382" s="93"/>
      <c r="J382" s="93"/>
      <c r="K382" s="93"/>
      <c r="L382" s="77"/>
      <c r="M382" s="93"/>
      <c r="N382" s="77"/>
      <c r="O382" s="77"/>
      <c r="P382" s="77"/>
      <c r="Q382" s="72"/>
      <c r="R382" s="93"/>
      <c r="T382" s="77"/>
    </row>
    <row r="383" spans="1:20" s="92" customFormat="1" ht="12.75" customHeight="1" x14ac:dyDescent="0.3">
      <c r="A383" s="72"/>
      <c r="C383" s="93"/>
      <c r="D383" s="93"/>
      <c r="E383" s="93"/>
      <c r="F383" s="93"/>
      <c r="G383" s="93"/>
      <c r="H383" s="93"/>
      <c r="I383" s="93"/>
      <c r="J383" s="93"/>
      <c r="K383" s="93"/>
      <c r="L383" s="77"/>
      <c r="M383" s="93"/>
      <c r="N383" s="77"/>
      <c r="O383" s="77"/>
      <c r="P383" s="77"/>
      <c r="Q383" s="72"/>
      <c r="R383" s="93"/>
      <c r="T383" s="77"/>
    </row>
    <row r="384" spans="1:20" s="92" customFormat="1" ht="12.75" customHeight="1" x14ac:dyDescent="0.3">
      <c r="A384" s="72"/>
      <c r="C384" s="93"/>
      <c r="D384" s="93"/>
      <c r="E384" s="93"/>
      <c r="F384" s="93"/>
      <c r="G384" s="93"/>
      <c r="H384" s="93"/>
      <c r="I384" s="93"/>
      <c r="J384" s="93"/>
      <c r="K384" s="93"/>
      <c r="L384" s="77"/>
      <c r="M384" s="93"/>
      <c r="N384" s="77"/>
      <c r="O384" s="77"/>
      <c r="P384" s="77"/>
      <c r="Q384" s="72"/>
      <c r="R384" s="93"/>
      <c r="T384" s="77"/>
    </row>
    <row r="385" spans="1:20" s="92" customFormat="1" ht="12.75" customHeight="1" x14ac:dyDescent="0.3">
      <c r="A385" s="72"/>
      <c r="C385" s="93"/>
      <c r="D385" s="93"/>
      <c r="E385" s="93"/>
      <c r="F385" s="93"/>
      <c r="G385" s="93"/>
      <c r="H385" s="93"/>
      <c r="I385" s="93"/>
      <c r="J385" s="93"/>
      <c r="K385" s="93"/>
      <c r="L385" s="77"/>
      <c r="M385" s="93"/>
      <c r="N385" s="77"/>
      <c r="O385" s="77"/>
      <c r="P385" s="77"/>
      <c r="Q385" s="72"/>
      <c r="R385" s="93"/>
      <c r="T385" s="77"/>
    </row>
    <row r="386" spans="1:20" s="92" customFormat="1" ht="12.75" customHeight="1" x14ac:dyDescent="0.3">
      <c r="A386" s="72"/>
      <c r="C386" s="93"/>
      <c r="D386" s="93"/>
      <c r="E386" s="93"/>
      <c r="F386" s="93"/>
      <c r="G386" s="93"/>
      <c r="H386" s="93"/>
      <c r="I386" s="93"/>
      <c r="J386" s="93"/>
      <c r="K386" s="93"/>
      <c r="L386" s="77"/>
      <c r="M386" s="93"/>
      <c r="N386" s="77"/>
      <c r="O386" s="77"/>
      <c r="P386" s="77"/>
      <c r="Q386" s="72"/>
      <c r="R386" s="93"/>
      <c r="T386" s="77"/>
    </row>
    <row r="387" spans="1:20" s="92" customFormat="1" ht="12.75" customHeight="1" x14ac:dyDescent="0.3">
      <c r="A387" s="72"/>
      <c r="C387" s="93"/>
      <c r="D387" s="93"/>
      <c r="E387" s="93"/>
      <c r="F387" s="93"/>
      <c r="G387" s="93"/>
      <c r="H387" s="93"/>
      <c r="I387" s="93"/>
      <c r="J387" s="93"/>
      <c r="K387" s="93"/>
      <c r="L387" s="77"/>
      <c r="M387" s="93"/>
      <c r="N387" s="77"/>
      <c r="O387" s="77"/>
      <c r="P387" s="77"/>
      <c r="Q387" s="72"/>
      <c r="R387" s="93"/>
      <c r="T387" s="77"/>
    </row>
    <row r="388" spans="1:20" s="92" customFormat="1" ht="12.75" customHeight="1" x14ac:dyDescent="0.3">
      <c r="A388" s="72"/>
      <c r="C388" s="93"/>
      <c r="D388" s="93"/>
      <c r="E388" s="93"/>
      <c r="F388" s="93"/>
      <c r="G388" s="93"/>
      <c r="H388" s="93"/>
      <c r="I388" s="93"/>
      <c r="J388" s="93"/>
      <c r="K388" s="93"/>
      <c r="L388" s="77"/>
      <c r="M388" s="93"/>
      <c r="N388" s="77"/>
      <c r="O388" s="77"/>
      <c r="P388" s="77"/>
      <c r="Q388" s="72"/>
      <c r="R388" s="93"/>
      <c r="T388" s="77"/>
    </row>
    <row r="389" spans="1:20" s="92" customFormat="1" ht="12.75" customHeight="1" x14ac:dyDescent="0.3">
      <c r="A389" s="72"/>
      <c r="C389" s="93"/>
      <c r="D389" s="93"/>
      <c r="E389" s="93"/>
      <c r="F389" s="93"/>
      <c r="G389" s="93"/>
      <c r="H389" s="93"/>
      <c r="I389" s="93"/>
      <c r="J389" s="93"/>
      <c r="K389" s="93"/>
      <c r="L389" s="77"/>
      <c r="M389" s="93"/>
      <c r="N389" s="77"/>
      <c r="O389" s="77"/>
      <c r="P389" s="77"/>
      <c r="Q389" s="72"/>
      <c r="R389" s="93"/>
      <c r="T389" s="77"/>
    </row>
    <row r="390" spans="1:20" s="92" customFormat="1" ht="12.75" customHeight="1" x14ac:dyDescent="0.3">
      <c r="A390" s="72"/>
      <c r="C390" s="93"/>
      <c r="D390" s="93"/>
      <c r="E390" s="93"/>
      <c r="F390" s="93"/>
      <c r="G390" s="93"/>
      <c r="H390" s="93"/>
      <c r="I390" s="93"/>
      <c r="J390" s="93"/>
      <c r="K390" s="93"/>
      <c r="L390" s="77"/>
      <c r="M390" s="93"/>
      <c r="N390" s="77"/>
      <c r="O390" s="77"/>
      <c r="P390" s="77"/>
      <c r="Q390" s="72"/>
      <c r="R390" s="93"/>
      <c r="T390" s="77"/>
    </row>
    <row r="391" spans="1:20" s="92" customFormat="1" ht="12.75" customHeight="1" x14ac:dyDescent="0.3">
      <c r="A391" s="72"/>
      <c r="C391" s="93"/>
      <c r="D391" s="93"/>
      <c r="E391" s="93"/>
      <c r="F391" s="93"/>
      <c r="G391" s="93"/>
      <c r="H391" s="93"/>
      <c r="I391" s="93"/>
      <c r="J391" s="93"/>
      <c r="K391" s="93"/>
      <c r="L391" s="77"/>
      <c r="M391" s="93"/>
      <c r="N391" s="77"/>
      <c r="O391" s="77"/>
      <c r="P391" s="77"/>
      <c r="Q391" s="72"/>
      <c r="R391" s="93"/>
      <c r="T391" s="77"/>
    </row>
    <row r="392" spans="1:20" s="92" customFormat="1" ht="12.75" customHeight="1" x14ac:dyDescent="0.3">
      <c r="A392" s="72"/>
      <c r="C392" s="93"/>
      <c r="D392" s="93"/>
      <c r="E392" s="93"/>
      <c r="F392" s="93"/>
      <c r="G392" s="93"/>
      <c r="H392" s="93"/>
      <c r="I392" s="93"/>
      <c r="J392" s="93"/>
      <c r="K392" s="93"/>
      <c r="L392" s="77"/>
      <c r="M392" s="93"/>
      <c r="N392" s="77"/>
      <c r="O392" s="77"/>
      <c r="P392" s="77"/>
      <c r="Q392" s="72"/>
      <c r="R392" s="93"/>
      <c r="T392" s="77"/>
    </row>
    <row r="393" spans="1:20" s="92" customFormat="1" ht="12.75" customHeight="1" x14ac:dyDescent="0.3">
      <c r="A393" s="72"/>
      <c r="C393" s="93"/>
      <c r="D393" s="93"/>
      <c r="E393" s="93"/>
      <c r="F393" s="93"/>
      <c r="G393" s="93"/>
      <c r="H393" s="93"/>
      <c r="I393" s="93"/>
      <c r="J393" s="93"/>
      <c r="K393" s="93"/>
      <c r="L393" s="77"/>
      <c r="M393" s="93"/>
      <c r="N393" s="77"/>
      <c r="O393" s="77"/>
      <c r="P393" s="77"/>
      <c r="Q393" s="72"/>
      <c r="R393" s="93"/>
      <c r="T393" s="77"/>
    </row>
    <row r="394" spans="1:20" s="92" customFormat="1" ht="12.75" customHeight="1" x14ac:dyDescent="0.3">
      <c r="A394" s="72"/>
      <c r="C394" s="93"/>
      <c r="D394" s="93"/>
      <c r="E394" s="93"/>
      <c r="F394" s="93"/>
      <c r="G394" s="93"/>
      <c r="H394" s="93"/>
      <c r="I394" s="93"/>
      <c r="J394" s="93"/>
      <c r="K394" s="93"/>
      <c r="L394" s="77"/>
      <c r="M394" s="93"/>
      <c r="N394" s="77"/>
      <c r="O394" s="77"/>
      <c r="P394" s="77"/>
      <c r="Q394" s="72"/>
      <c r="R394" s="93"/>
      <c r="T394" s="77"/>
    </row>
    <row r="395" spans="1:20" s="92" customFormat="1" ht="12.75" customHeight="1" x14ac:dyDescent="0.3">
      <c r="A395" s="72"/>
      <c r="C395" s="93"/>
      <c r="D395" s="93"/>
      <c r="E395" s="93"/>
      <c r="F395" s="93"/>
      <c r="G395" s="93"/>
      <c r="H395" s="93"/>
      <c r="I395" s="93"/>
      <c r="J395" s="93"/>
      <c r="K395" s="93"/>
      <c r="L395" s="77"/>
      <c r="M395" s="93"/>
      <c r="N395" s="77"/>
      <c r="O395" s="77"/>
      <c r="P395" s="77"/>
      <c r="Q395" s="72"/>
      <c r="R395" s="93"/>
      <c r="T395" s="77"/>
    </row>
    <row r="396" spans="1:20" s="92" customFormat="1" ht="12.75" customHeight="1" x14ac:dyDescent="0.3">
      <c r="A396" s="72"/>
      <c r="C396" s="93"/>
      <c r="D396" s="93"/>
      <c r="E396" s="93"/>
      <c r="F396" s="93"/>
      <c r="G396" s="93"/>
      <c r="H396" s="93"/>
      <c r="I396" s="93"/>
      <c r="J396" s="93"/>
      <c r="K396" s="93"/>
      <c r="L396" s="77"/>
      <c r="M396" s="93"/>
      <c r="N396" s="77"/>
      <c r="O396" s="77"/>
      <c r="P396" s="77"/>
      <c r="Q396" s="72"/>
      <c r="R396" s="93"/>
      <c r="T396" s="77"/>
    </row>
    <row r="397" spans="1:20" s="92" customFormat="1" ht="12.75" customHeight="1" x14ac:dyDescent="0.3">
      <c r="A397" s="72"/>
      <c r="C397" s="93"/>
      <c r="D397" s="93"/>
      <c r="E397" s="93"/>
      <c r="F397" s="93"/>
      <c r="G397" s="93"/>
      <c r="H397" s="93"/>
      <c r="I397" s="93"/>
      <c r="J397" s="93"/>
      <c r="K397" s="93"/>
      <c r="L397" s="77"/>
      <c r="M397" s="93"/>
      <c r="N397" s="77"/>
      <c r="O397" s="77"/>
      <c r="P397" s="77"/>
      <c r="Q397" s="72"/>
      <c r="R397" s="93"/>
      <c r="T397" s="77"/>
    </row>
    <row r="398" spans="1:20" s="92" customFormat="1" ht="12.75" customHeight="1" x14ac:dyDescent="0.3">
      <c r="A398" s="72"/>
      <c r="C398" s="93"/>
      <c r="D398" s="93"/>
      <c r="E398" s="93"/>
      <c r="F398" s="93"/>
      <c r="G398" s="93"/>
      <c r="H398" s="93"/>
      <c r="I398" s="93"/>
      <c r="J398" s="93"/>
      <c r="K398" s="93"/>
      <c r="L398" s="77"/>
      <c r="M398" s="93"/>
      <c r="N398" s="77"/>
      <c r="O398" s="77"/>
      <c r="P398" s="77"/>
      <c r="Q398" s="72"/>
      <c r="R398" s="93"/>
      <c r="T398" s="77"/>
    </row>
    <row r="399" spans="1:20" s="92" customFormat="1" ht="12.75" customHeight="1" x14ac:dyDescent="0.3">
      <c r="A399" s="72"/>
      <c r="C399" s="93"/>
      <c r="D399" s="93"/>
      <c r="E399" s="93"/>
      <c r="F399" s="93"/>
      <c r="G399" s="93"/>
      <c r="H399" s="93"/>
      <c r="I399" s="93"/>
      <c r="J399" s="93"/>
      <c r="K399" s="93"/>
      <c r="L399" s="77"/>
      <c r="M399" s="93"/>
      <c r="N399" s="77"/>
      <c r="O399" s="77"/>
      <c r="P399" s="77"/>
      <c r="Q399" s="72"/>
      <c r="R399" s="93"/>
      <c r="T399" s="77"/>
    </row>
    <row r="400" spans="1:20" s="92" customFormat="1" ht="12.75" customHeight="1" x14ac:dyDescent="0.3">
      <c r="A400" s="72"/>
      <c r="C400" s="93"/>
      <c r="D400" s="93"/>
      <c r="E400" s="93"/>
      <c r="F400" s="93"/>
      <c r="G400" s="93"/>
      <c r="H400" s="93"/>
      <c r="I400" s="93"/>
      <c r="J400" s="93"/>
      <c r="K400" s="93"/>
      <c r="L400" s="77"/>
      <c r="M400" s="93"/>
      <c r="N400" s="77"/>
      <c r="O400" s="77"/>
      <c r="P400" s="77"/>
      <c r="Q400" s="72"/>
      <c r="R400" s="93"/>
      <c r="T400" s="77"/>
    </row>
    <row r="401" spans="1:20" s="92" customFormat="1" ht="12.75" customHeight="1" x14ac:dyDescent="0.3">
      <c r="A401" s="72"/>
      <c r="C401" s="93"/>
      <c r="D401" s="93"/>
      <c r="E401" s="93"/>
      <c r="F401" s="93"/>
      <c r="G401" s="93"/>
      <c r="H401" s="93"/>
      <c r="I401" s="93"/>
      <c r="J401" s="93"/>
      <c r="K401" s="93"/>
      <c r="L401" s="77"/>
      <c r="M401" s="93"/>
      <c r="N401" s="77"/>
      <c r="O401" s="77"/>
      <c r="P401" s="77"/>
      <c r="Q401" s="72"/>
      <c r="R401" s="93"/>
      <c r="T401" s="77"/>
    </row>
    <row r="402" spans="1:20" s="92" customFormat="1" ht="12.75" customHeight="1" x14ac:dyDescent="0.3">
      <c r="A402" s="72"/>
      <c r="C402" s="93"/>
      <c r="D402" s="93"/>
      <c r="E402" s="93"/>
      <c r="F402" s="93"/>
      <c r="G402" s="93"/>
      <c r="H402" s="93"/>
      <c r="I402" s="93"/>
      <c r="J402" s="93"/>
      <c r="K402" s="93"/>
      <c r="L402" s="77"/>
      <c r="M402" s="93"/>
      <c r="N402" s="77"/>
      <c r="O402" s="77"/>
      <c r="P402" s="77"/>
      <c r="Q402" s="72"/>
      <c r="R402" s="93"/>
      <c r="T402" s="77"/>
    </row>
    <row r="403" spans="1:20" s="92" customFormat="1" ht="12.75" customHeight="1" x14ac:dyDescent="0.3">
      <c r="A403" s="72"/>
      <c r="C403" s="93"/>
      <c r="D403" s="93"/>
      <c r="E403" s="93"/>
      <c r="F403" s="93"/>
      <c r="G403" s="93"/>
      <c r="H403" s="93"/>
      <c r="I403" s="93"/>
      <c r="J403" s="93"/>
      <c r="K403" s="93"/>
      <c r="L403" s="77"/>
      <c r="M403" s="93"/>
      <c r="N403" s="77"/>
      <c r="O403" s="77"/>
      <c r="P403" s="77"/>
      <c r="Q403" s="72"/>
      <c r="R403" s="93"/>
      <c r="T403" s="77"/>
    </row>
    <row r="404" spans="1:20" s="92" customFormat="1" ht="12.75" customHeight="1" x14ac:dyDescent="0.3">
      <c r="A404" s="72"/>
      <c r="C404" s="93"/>
      <c r="D404" s="93"/>
      <c r="E404" s="93"/>
      <c r="F404" s="93"/>
      <c r="G404" s="93"/>
      <c r="H404" s="93"/>
      <c r="I404" s="93"/>
      <c r="J404" s="93"/>
      <c r="K404" s="93"/>
      <c r="L404" s="77"/>
      <c r="M404" s="93"/>
      <c r="N404" s="77"/>
      <c r="O404" s="77"/>
      <c r="P404" s="77"/>
      <c r="Q404" s="72"/>
      <c r="R404" s="93"/>
      <c r="T404" s="77"/>
    </row>
    <row r="405" spans="1:20" s="92" customFormat="1" ht="12.75" customHeight="1" x14ac:dyDescent="0.3">
      <c r="A405" s="72"/>
      <c r="C405" s="93"/>
      <c r="D405" s="93"/>
      <c r="E405" s="93"/>
      <c r="F405" s="93"/>
      <c r="G405" s="93"/>
      <c r="H405" s="93"/>
      <c r="I405" s="93"/>
      <c r="J405" s="93"/>
      <c r="K405" s="93"/>
      <c r="L405" s="77"/>
      <c r="M405" s="93"/>
      <c r="N405" s="77"/>
      <c r="O405" s="77"/>
      <c r="P405" s="77"/>
      <c r="Q405" s="72"/>
      <c r="R405" s="93"/>
      <c r="T405" s="77"/>
    </row>
    <row r="406" spans="1:20" s="92" customFormat="1" ht="12.75" customHeight="1" x14ac:dyDescent="0.3">
      <c r="A406" s="72"/>
      <c r="C406" s="93"/>
      <c r="D406" s="93"/>
      <c r="E406" s="93"/>
      <c r="F406" s="93"/>
      <c r="G406" s="93"/>
      <c r="H406" s="93"/>
      <c r="I406" s="93"/>
      <c r="J406" s="93"/>
      <c r="K406" s="93"/>
      <c r="L406" s="77"/>
      <c r="M406" s="93"/>
      <c r="N406" s="77"/>
      <c r="O406" s="77"/>
      <c r="P406" s="77"/>
      <c r="Q406" s="72"/>
      <c r="R406" s="93"/>
      <c r="T406" s="77"/>
    </row>
    <row r="407" spans="1:20" s="92" customFormat="1" ht="12.75" customHeight="1" x14ac:dyDescent="0.3">
      <c r="A407" s="72"/>
      <c r="C407" s="93"/>
      <c r="D407" s="93"/>
      <c r="E407" s="93"/>
      <c r="F407" s="93"/>
      <c r="G407" s="93"/>
      <c r="H407" s="93"/>
      <c r="I407" s="93"/>
      <c r="J407" s="93"/>
      <c r="K407" s="93"/>
      <c r="L407" s="77"/>
      <c r="M407" s="93"/>
      <c r="N407" s="77"/>
      <c r="O407" s="77"/>
      <c r="P407" s="77"/>
      <c r="Q407" s="72"/>
      <c r="R407" s="93"/>
      <c r="T407" s="77"/>
    </row>
    <row r="408" spans="1:20" s="92" customFormat="1" ht="12.75" customHeight="1" x14ac:dyDescent="0.3">
      <c r="A408" s="72"/>
      <c r="C408" s="93"/>
      <c r="D408" s="93"/>
      <c r="E408" s="93"/>
      <c r="F408" s="93"/>
      <c r="G408" s="93"/>
      <c r="H408" s="93"/>
      <c r="I408" s="93"/>
      <c r="J408" s="93"/>
      <c r="K408" s="93"/>
      <c r="L408" s="77"/>
      <c r="M408" s="93"/>
      <c r="N408" s="77"/>
      <c r="O408" s="77"/>
      <c r="P408" s="77"/>
      <c r="Q408" s="72"/>
      <c r="R408" s="93"/>
      <c r="T408" s="77"/>
    </row>
    <row r="409" spans="1:20" s="92" customFormat="1" ht="12.75" customHeight="1" x14ac:dyDescent="0.3">
      <c r="A409" s="72"/>
      <c r="C409" s="93"/>
      <c r="D409" s="93"/>
      <c r="E409" s="93"/>
      <c r="F409" s="93"/>
      <c r="G409" s="93"/>
      <c r="H409" s="93"/>
      <c r="I409" s="93"/>
      <c r="J409" s="93"/>
      <c r="K409" s="93"/>
      <c r="L409" s="77"/>
      <c r="M409" s="93"/>
      <c r="N409" s="77"/>
      <c r="O409" s="77"/>
      <c r="P409" s="77"/>
      <c r="Q409" s="72"/>
      <c r="R409" s="93"/>
      <c r="T409" s="77"/>
    </row>
    <row r="410" spans="1:20" s="92" customFormat="1" ht="12.75" customHeight="1" x14ac:dyDescent="0.3">
      <c r="A410" s="72"/>
      <c r="C410" s="93"/>
      <c r="D410" s="93"/>
      <c r="E410" s="93"/>
      <c r="F410" s="93"/>
      <c r="G410" s="93"/>
      <c r="H410" s="93"/>
      <c r="I410" s="93"/>
      <c r="J410" s="93"/>
      <c r="K410" s="93"/>
      <c r="L410" s="77"/>
      <c r="M410" s="93"/>
      <c r="N410" s="77"/>
      <c r="O410" s="77"/>
      <c r="P410" s="77"/>
      <c r="Q410" s="72"/>
      <c r="R410" s="93"/>
      <c r="T410" s="77"/>
    </row>
    <row r="411" spans="1:20" s="92" customFormat="1" ht="12.75" customHeight="1" x14ac:dyDescent="0.3">
      <c r="A411" s="72"/>
      <c r="C411" s="93"/>
      <c r="D411" s="93"/>
      <c r="E411" s="93"/>
      <c r="F411" s="93"/>
      <c r="G411" s="93"/>
      <c r="H411" s="93"/>
      <c r="I411" s="93"/>
      <c r="J411" s="93"/>
      <c r="K411" s="93"/>
      <c r="L411" s="77"/>
      <c r="M411" s="93"/>
      <c r="N411" s="77"/>
      <c r="O411" s="77"/>
      <c r="P411" s="77"/>
      <c r="Q411" s="72"/>
      <c r="R411" s="93"/>
      <c r="T411" s="77"/>
    </row>
    <row r="412" spans="1:20" s="92" customFormat="1" ht="12.75" customHeight="1" x14ac:dyDescent="0.3">
      <c r="A412" s="72"/>
      <c r="C412" s="93"/>
      <c r="D412" s="93"/>
      <c r="E412" s="93"/>
      <c r="F412" s="93"/>
      <c r="G412" s="93"/>
      <c r="H412" s="93"/>
      <c r="I412" s="93"/>
      <c r="J412" s="93"/>
      <c r="K412" s="93"/>
      <c r="L412" s="77"/>
      <c r="M412" s="93"/>
      <c r="N412" s="77"/>
      <c r="O412" s="77"/>
      <c r="P412" s="77"/>
      <c r="Q412" s="72"/>
      <c r="R412" s="93"/>
      <c r="T412" s="77"/>
    </row>
    <row r="413" spans="1:20" s="92" customFormat="1" ht="12.75" customHeight="1" x14ac:dyDescent="0.3">
      <c r="A413" s="72"/>
      <c r="C413" s="93"/>
      <c r="D413" s="93"/>
      <c r="E413" s="93"/>
      <c r="F413" s="93"/>
      <c r="G413" s="93"/>
      <c r="H413" s="93"/>
      <c r="I413" s="93"/>
      <c r="J413" s="93"/>
      <c r="K413" s="93"/>
      <c r="L413" s="77"/>
      <c r="M413" s="93"/>
      <c r="N413" s="77"/>
      <c r="O413" s="77"/>
      <c r="P413" s="77"/>
      <c r="Q413" s="72"/>
      <c r="R413" s="93"/>
      <c r="T413" s="77"/>
    </row>
    <row r="414" spans="1:20" s="92" customFormat="1" ht="12.75" customHeight="1" x14ac:dyDescent="0.3">
      <c r="A414" s="72"/>
      <c r="C414" s="93"/>
      <c r="D414" s="93"/>
      <c r="E414" s="93"/>
      <c r="F414" s="93"/>
      <c r="G414" s="93"/>
      <c r="H414" s="93"/>
      <c r="I414" s="93"/>
      <c r="J414" s="93"/>
      <c r="K414" s="93"/>
      <c r="L414" s="77"/>
      <c r="M414" s="93"/>
      <c r="N414" s="77"/>
      <c r="O414" s="77"/>
      <c r="P414" s="77"/>
      <c r="Q414" s="72"/>
      <c r="R414" s="93"/>
      <c r="T414" s="77"/>
    </row>
    <row r="415" spans="1:20" s="92" customFormat="1" ht="12.75" customHeight="1" x14ac:dyDescent="0.3">
      <c r="A415" s="72"/>
      <c r="C415" s="93"/>
      <c r="D415" s="93"/>
      <c r="E415" s="93"/>
      <c r="F415" s="93"/>
      <c r="G415" s="93"/>
      <c r="H415" s="93"/>
      <c r="I415" s="93"/>
      <c r="J415" s="93"/>
      <c r="K415" s="93"/>
      <c r="L415" s="77"/>
      <c r="M415" s="93"/>
      <c r="N415" s="77"/>
      <c r="O415" s="77"/>
      <c r="P415" s="77"/>
      <c r="Q415" s="72"/>
      <c r="R415" s="93"/>
      <c r="T415" s="77"/>
    </row>
    <row r="416" spans="1:20" s="92" customFormat="1" ht="12.75" customHeight="1" x14ac:dyDescent="0.3">
      <c r="A416" s="72"/>
      <c r="C416" s="93"/>
      <c r="D416" s="93"/>
      <c r="E416" s="93"/>
      <c r="F416" s="93"/>
      <c r="G416" s="93"/>
      <c r="H416" s="93"/>
      <c r="I416" s="93"/>
      <c r="J416" s="93"/>
      <c r="K416" s="93"/>
      <c r="L416" s="77"/>
      <c r="M416" s="93"/>
      <c r="N416" s="77"/>
      <c r="O416" s="77"/>
      <c r="P416" s="77"/>
      <c r="Q416" s="72"/>
      <c r="R416" s="93"/>
      <c r="T416" s="77"/>
    </row>
    <row r="417" spans="1:20" s="92" customFormat="1" ht="12.75" customHeight="1" x14ac:dyDescent="0.3">
      <c r="A417" s="72"/>
      <c r="C417" s="93"/>
      <c r="D417" s="93"/>
      <c r="E417" s="93"/>
      <c r="F417" s="93"/>
      <c r="G417" s="93"/>
      <c r="H417" s="93"/>
      <c r="I417" s="93"/>
      <c r="J417" s="93"/>
      <c r="K417" s="93"/>
      <c r="L417" s="77"/>
      <c r="M417" s="93"/>
      <c r="N417" s="77"/>
      <c r="O417" s="77"/>
      <c r="P417" s="77"/>
      <c r="Q417" s="72"/>
      <c r="R417" s="93"/>
      <c r="T417" s="77"/>
    </row>
    <row r="418" spans="1:20" s="92" customFormat="1" ht="12.75" customHeight="1" x14ac:dyDescent="0.3">
      <c r="A418" s="72"/>
      <c r="C418" s="93"/>
      <c r="D418" s="93"/>
      <c r="E418" s="93"/>
      <c r="F418" s="93"/>
      <c r="G418" s="93"/>
      <c r="H418" s="93"/>
      <c r="I418" s="93"/>
      <c r="J418" s="93"/>
      <c r="K418" s="93"/>
      <c r="L418" s="77"/>
      <c r="M418" s="93"/>
      <c r="N418" s="77"/>
      <c r="O418" s="77"/>
      <c r="P418" s="77"/>
      <c r="Q418" s="72"/>
      <c r="R418" s="93"/>
      <c r="T418" s="77"/>
    </row>
    <row r="419" spans="1:20" s="92" customFormat="1" ht="12.75" customHeight="1" x14ac:dyDescent="0.3">
      <c r="A419" s="72"/>
      <c r="C419" s="93"/>
      <c r="D419" s="93"/>
      <c r="E419" s="93"/>
      <c r="F419" s="93"/>
      <c r="G419" s="93"/>
      <c r="H419" s="93"/>
      <c r="I419" s="93"/>
      <c r="J419" s="93"/>
      <c r="K419" s="93"/>
      <c r="L419" s="77"/>
      <c r="M419" s="93"/>
      <c r="N419" s="77"/>
      <c r="O419" s="77"/>
      <c r="P419" s="77"/>
      <c r="Q419" s="72"/>
      <c r="R419" s="93"/>
      <c r="T419" s="77"/>
    </row>
    <row r="420" spans="1:20" s="92" customFormat="1" ht="12.75" customHeight="1" x14ac:dyDescent="0.3">
      <c r="A420" s="72"/>
      <c r="C420" s="93"/>
      <c r="D420" s="93"/>
      <c r="E420" s="93"/>
      <c r="F420" s="93"/>
      <c r="G420" s="93"/>
      <c r="H420" s="93"/>
      <c r="I420" s="93"/>
      <c r="J420" s="93"/>
      <c r="K420" s="93"/>
      <c r="L420" s="77"/>
      <c r="M420" s="93"/>
      <c r="N420" s="77"/>
      <c r="O420" s="77"/>
      <c r="P420" s="77"/>
      <c r="Q420" s="72"/>
      <c r="R420" s="93"/>
      <c r="T420" s="77"/>
    </row>
    <row r="421" spans="1:20" s="92" customFormat="1" ht="12.75" customHeight="1" x14ac:dyDescent="0.3">
      <c r="A421" s="72"/>
      <c r="C421" s="93"/>
      <c r="D421" s="93"/>
      <c r="E421" s="93"/>
      <c r="F421" s="93"/>
      <c r="G421" s="93"/>
      <c r="H421" s="93"/>
      <c r="I421" s="93"/>
      <c r="J421" s="93"/>
      <c r="K421" s="93"/>
      <c r="L421" s="77"/>
      <c r="M421" s="93"/>
      <c r="N421" s="77"/>
      <c r="O421" s="77"/>
      <c r="P421" s="77"/>
      <c r="Q421" s="72"/>
      <c r="R421" s="93"/>
      <c r="T421" s="77"/>
    </row>
    <row r="422" spans="1:20" s="92" customFormat="1" ht="12.75" customHeight="1" x14ac:dyDescent="0.3">
      <c r="A422" s="72"/>
      <c r="C422" s="93"/>
      <c r="D422" s="93"/>
      <c r="E422" s="93"/>
      <c r="F422" s="93"/>
      <c r="G422" s="93"/>
      <c r="H422" s="93"/>
      <c r="I422" s="93"/>
      <c r="J422" s="93"/>
      <c r="K422" s="93"/>
      <c r="L422" s="77"/>
      <c r="M422" s="93"/>
      <c r="N422" s="77"/>
      <c r="O422" s="77"/>
      <c r="P422" s="77"/>
      <c r="Q422" s="72"/>
      <c r="R422" s="93"/>
      <c r="T422" s="77"/>
    </row>
    <row r="423" spans="1:20" s="92" customFormat="1" ht="12.75" customHeight="1" x14ac:dyDescent="0.3">
      <c r="A423" s="72"/>
      <c r="C423" s="93"/>
      <c r="D423" s="93"/>
      <c r="E423" s="93"/>
      <c r="F423" s="93"/>
      <c r="G423" s="93"/>
      <c r="H423" s="93"/>
      <c r="I423" s="93"/>
      <c r="J423" s="93"/>
      <c r="K423" s="93"/>
      <c r="L423" s="77"/>
      <c r="M423" s="93"/>
      <c r="N423" s="77"/>
      <c r="O423" s="77"/>
      <c r="P423" s="77"/>
      <c r="Q423" s="72"/>
      <c r="R423" s="93"/>
      <c r="T423" s="77"/>
    </row>
    <row r="424" spans="1:20" s="92" customFormat="1" ht="12.75" customHeight="1" x14ac:dyDescent="0.3">
      <c r="A424" s="72"/>
      <c r="C424" s="93"/>
      <c r="D424" s="93"/>
      <c r="E424" s="93"/>
      <c r="F424" s="93"/>
      <c r="G424" s="93"/>
      <c r="H424" s="93"/>
      <c r="I424" s="93"/>
      <c r="J424" s="93"/>
      <c r="K424" s="93"/>
      <c r="L424" s="77"/>
      <c r="M424" s="93"/>
      <c r="N424" s="77"/>
      <c r="O424" s="77"/>
      <c r="P424" s="77"/>
      <c r="Q424" s="72"/>
      <c r="R424" s="93"/>
      <c r="T424" s="77"/>
    </row>
    <row r="425" spans="1:20" s="92" customFormat="1" ht="12.75" customHeight="1" x14ac:dyDescent="0.3">
      <c r="A425" s="72"/>
      <c r="C425" s="93"/>
      <c r="D425" s="93"/>
      <c r="E425" s="93"/>
      <c r="F425" s="93"/>
      <c r="G425" s="93"/>
      <c r="H425" s="93"/>
      <c r="I425" s="93"/>
      <c r="J425" s="93"/>
      <c r="K425" s="93"/>
      <c r="L425" s="77"/>
      <c r="M425" s="93"/>
      <c r="N425" s="77"/>
      <c r="O425" s="77"/>
      <c r="P425" s="77"/>
      <c r="Q425" s="72"/>
      <c r="R425" s="93"/>
      <c r="T425" s="77"/>
    </row>
    <row r="426" spans="1:20" s="92" customFormat="1" ht="12.75" customHeight="1" x14ac:dyDescent="0.3">
      <c r="A426" s="72"/>
      <c r="C426" s="93"/>
      <c r="D426" s="93"/>
      <c r="E426" s="93"/>
      <c r="F426" s="93"/>
      <c r="G426" s="93"/>
      <c r="H426" s="93"/>
      <c r="I426" s="93"/>
      <c r="J426" s="93"/>
      <c r="K426" s="93"/>
      <c r="L426" s="77"/>
      <c r="M426" s="93"/>
      <c r="N426" s="77"/>
      <c r="O426" s="77"/>
      <c r="P426" s="77"/>
      <c r="Q426" s="72"/>
      <c r="R426" s="93"/>
      <c r="T426" s="77"/>
    </row>
    <row r="427" spans="1:20" s="92" customFormat="1" ht="12.75" customHeight="1" x14ac:dyDescent="0.3">
      <c r="A427" s="72"/>
      <c r="C427" s="93"/>
      <c r="D427" s="93"/>
      <c r="E427" s="93"/>
      <c r="F427" s="93"/>
      <c r="G427" s="93"/>
      <c r="H427" s="93"/>
      <c r="I427" s="93"/>
      <c r="J427" s="93"/>
      <c r="K427" s="93"/>
      <c r="L427" s="77"/>
      <c r="M427" s="93"/>
      <c r="N427" s="77"/>
      <c r="O427" s="77"/>
      <c r="P427" s="77"/>
      <c r="Q427" s="72"/>
      <c r="R427" s="93"/>
      <c r="T427" s="77"/>
    </row>
    <row r="428" spans="1:20" s="92" customFormat="1" ht="12.75" customHeight="1" x14ac:dyDescent="0.3">
      <c r="A428" s="72"/>
      <c r="C428" s="93"/>
      <c r="D428" s="93"/>
      <c r="E428" s="93"/>
      <c r="F428" s="93"/>
      <c r="G428" s="93"/>
      <c r="H428" s="93"/>
      <c r="I428" s="93"/>
      <c r="J428" s="93"/>
      <c r="K428" s="93"/>
      <c r="L428" s="77"/>
      <c r="M428" s="93"/>
      <c r="N428" s="77"/>
      <c r="O428" s="77"/>
      <c r="P428" s="77"/>
      <c r="Q428" s="72"/>
      <c r="R428" s="93"/>
      <c r="T428" s="77"/>
    </row>
    <row r="429" spans="1:20" s="92" customFormat="1" ht="12.75" customHeight="1" x14ac:dyDescent="0.3">
      <c r="A429" s="72"/>
      <c r="C429" s="93"/>
      <c r="D429" s="93"/>
      <c r="E429" s="93"/>
      <c r="F429" s="93"/>
      <c r="G429" s="93"/>
      <c r="H429" s="93"/>
      <c r="I429" s="93"/>
      <c r="J429" s="93"/>
      <c r="K429" s="93"/>
      <c r="L429" s="77"/>
      <c r="M429" s="93"/>
      <c r="N429" s="77"/>
      <c r="O429" s="77"/>
      <c r="P429" s="77"/>
      <c r="Q429" s="72"/>
      <c r="R429" s="93"/>
      <c r="T429" s="77"/>
    </row>
    <row r="430" spans="1:20" s="92" customFormat="1" ht="12.75" customHeight="1" x14ac:dyDescent="0.3">
      <c r="A430" s="72"/>
      <c r="C430" s="93"/>
      <c r="D430" s="93"/>
      <c r="E430" s="93"/>
      <c r="F430" s="93"/>
      <c r="G430" s="93"/>
      <c r="H430" s="93"/>
      <c r="I430" s="93"/>
      <c r="J430" s="93"/>
      <c r="K430" s="93"/>
      <c r="L430" s="77"/>
      <c r="M430" s="93"/>
      <c r="N430" s="77"/>
      <c r="O430" s="77"/>
      <c r="P430" s="77"/>
      <c r="Q430" s="72"/>
      <c r="R430" s="93"/>
      <c r="T430" s="77"/>
    </row>
    <row r="431" spans="1:20" s="92" customFormat="1" ht="12.75" customHeight="1" x14ac:dyDescent="0.3">
      <c r="A431" s="72"/>
      <c r="C431" s="93"/>
      <c r="D431" s="93"/>
      <c r="E431" s="93"/>
      <c r="F431" s="93"/>
      <c r="G431" s="93"/>
      <c r="H431" s="93"/>
      <c r="I431" s="93"/>
      <c r="J431" s="93"/>
      <c r="K431" s="93"/>
      <c r="L431" s="77"/>
      <c r="M431" s="93"/>
      <c r="N431" s="77"/>
      <c r="O431" s="77"/>
      <c r="P431" s="77"/>
      <c r="Q431" s="72"/>
      <c r="R431" s="93"/>
      <c r="T431" s="77"/>
    </row>
    <row r="432" spans="1:20" s="92" customFormat="1" ht="12.75" customHeight="1" x14ac:dyDescent="0.3">
      <c r="A432" s="72"/>
      <c r="C432" s="93"/>
      <c r="D432" s="93"/>
      <c r="E432" s="93"/>
      <c r="F432" s="93"/>
      <c r="G432" s="93"/>
      <c r="H432" s="93"/>
      <c r="I432" s="93"/>
      <c r="J432" s="93"/>
      <c r="K432" s="93"/>
      <c r="L432" s="77"/>
      <c r="M432" s="93"/>
      <c r="N432" s="77"/>
      <c r="O432" s="77"/>
      <c r="P432" s="77"/>
      <c r="Q432" s="72"/>
      <c r="R432" s="93"/>
      <c r="T432" s="77"/>
    </row>
    <row r="433" spans="1:20" s="92" customFormat="1" ht="12.75" customHeight="1" x14ac:dyDescent="0.3">
      <c r="A433" s="72"/>
      <c r="C433" s="93"/>
      <c r="D433" s="93"/>
      <c r="E433" s="93"/>
      <c r="F433" s="93"/>
      <c r="G433" s="93"/>
      <c r="H433" s="93"/>
      <c r="I433" s="93"/>
      <c r="J433" s="93"/>
      <c r="K433" s="93"/>
      <c r="L433" s="77"/>
      <c r="M433" s="93"/>
      <c r="N433" s="77"/>
      <c r="O433" s="77"/>
      <c r="P433" s="77"/>
      <c r="Q433" s="72"/>
      <c r="R433" s="93"/>
      <c r="T433" s="77"/>
    </row>
    <row r="434" spans="1:20" s="92" customFormat="1" ht="12.75" customHeight="1" x14ac:dyDescent="0.3">
      <c r="A434" s="72"/>
      <c r="C434" s="93"/>
      <c r="D434" s="93"/>
      <c r="E434" s="93"/>
      <c r="F434" s="93"/>
      <c r="G434" s="93"/>
      <c r="H434" s="93"/>
      <c r="I434" s="93"/>
      <c r="J434" s="93"/>
      <c r="K434" s="93"/>
      <c r="L434" s="77"/>
      <c r="M434" s="93"/>
      <c r="N434" s="77"/>
      <c r="O434" s="77"/>
      <c r="P434" s="77"/>
      <c r="Q434" s="72"/>
      <c r="R434" s="93"/>
      <c r="T434" s="77"/>
    </row>
    <row r="435" spans="1:20" s="92" customFormat="1" ht="12.75" customHeight="1" x14ac:dyDescent="0.3">
      <c r="A435" s="72"/>
      <c r="C435" s="93"/>
      <c r="D435" s="93"/>
      <c r="E435" s="93"/>
      <c r="F435" s="93"/>
      <c r="G435" s="93"/>
      <c r="H435" s="93"/>
      <c r="I435" s="93"/>
      <c r="J435" s="93"/>
      <c r="K435" s="93"/>
      <c r="L435" s="77"/>
      <c r="M435" s="93"/>
      <c r="N435" s="77"/>
      <c r="O435" s="77"/>
      <c r="P435" s="77"/>
      <c r="Q435" s="72"/>
      <c r="R435" s="93"/>
      <c r="T435" s="77"/>
    </row>
    <row r="436" spans="1:20" s="92" customFormat="1" ht="12.75" customHeight="1" x14ac:dyDescent="0.3">
      <c r="A436" s="72"/>
      <c r="C436" s="93"/>
      <c r="D436" s="93"/>
      <c r="E436" s="93"/>
      <c r="F436" s="93"/>
      <c r="G436" s="93"/>
      <c r="H436" s="93"/>
      <c r="I436" s="93"/>
      <c r="J436" s="93"/>
      <c r="K436" s="93"/>
      <c r="L436" s="77"/>
      <c r="M436" s="93"/>
      <c r="N436" s="77"/>
      <c r="O436" s="77"/>
      <c r="P436" s="77"/>
      <c r="Q436" s="72"/>
      <c r="R436" s="93"/>
      <c r="T436" s="77"/>
    </row>
    <row r="437" spans="1:20" s="92" customFormat="1" ht="12.75" customHeight="1" x14ac:dyDescent="0.3">
      <c r="A437" s="72"/>
      <c r="C437" s="93"/>
      <c r="D437" s="93"/>
      <c r="E437" s="93"/>
      <c r="F437" s="93"/>
      <c r="G437" s="93"/>
      <c r="H437" s="93"/>
      <c r="I437" s="93"/>
      <c r="J437" s="93"/>
      <c r="K437" s="93"/>
      <c r="L437" s="77"/>
      <c r="M437" s="93"/>
      <c r="N437" s="77"/>
      <c r="O437" s="77"/>
      <c r="P437" s="77"/>
      <c r="Q437" s="72"/>
      <c r="R437" s="93"/>
      <c r="T437" s="77"/>
    </row>
    <row r="438" spans="1:20" s="92" customFormat="1" ht="12.75" customHeight="1" x14ac:dyDescent="0.3">
      <c r="A438" s="72"/>
      <c r="C438" s="93"/>
      <c r="D438" s="93"/>
      <c r="E438" s="93"/>
      <c r="F438" s="93"/>
      <c r="G438" s="93"/>
      <c r="H438" s="93"/>
      <c r="I438" s="93"/>
      <c r="J438" s="93"/>
      <c r="K438" s="93"/>
      <c r="L438" s="77"/>
      <c r="M438" s="93"/>
      <c r="N438" s="77"/>
      <c r="O438" s="77"/>
      <c r="P438" s="77"/>
      <c r="Q438" s="72"/>
      <c r="R438" s="93"/>
      <c r="T438" s="77"/>
    </row>
    <row r="439" spans="1:20" s="92" customFormat="1" ht="12.75" customHeight="1" x14ac:dyDescent="0.3">
      <c r="A439" s="72"/>
      <c r="C439" s="93"/>
      <c r="D439" s="93"/>
      <c r="E439" s="93"/>
      <c r="F439" s="93"/>
      <c r="G439" s="93"/>
      <c r="H439" s="93"/>
      <c r="I439" s="93"/>
      <c r="J439" s="93"/>
      <c r="K439" s="93"/>
      <c r="L439" s="77"/>
      <c r="M439" s="93"/>
      <c r="N439" s="77"/>
      <c r="O439" s="77"/>
      <c r="P439" s="77"/>
      <c r="Q439" s="72"/>
      <c r="R439" s="93"/>
      <c r="T439" s="77"/>
    </row>
    <row r="440" spans="1:20" s="92" customFormat="1" ht="12.75" customHeight="1" x14ac:dyDescent="0.3">
      <c r="A440" s="72"/>
      <c r="C440" s="93"/>
      <c r="D440" s="93"/>
      <c r="E440" s="93"/>
      <c r="F440" s="93"/>
      <c r="G440" s="93"/>
      <c r="H440" s="93"/>
      <c r="I440" s="93"/>
      <c r="J440" s="93"/>
      <c r="K440" s="93"/>
      <c r="L440" s="77"/>
      <c r="M440" s="93"/>
      <c r="N440" s="77"/>
      <c r="O440" s="77"/>
      <c r="P440" s="77"/>
      <c r="Q440" s="72"/>
      <c r="R440" s="93"/>
      <c r="T440" s="77"/>
    </row>
    <row r="441" spans="1:20" s="92" customFormat="1" ht="12.75" customHeight="1" x14ac:dyDescent="0.3">
      <c r="A441" s="72"/>
      <c r="C441" s="93"/>
      <c r="D441" s="93"/>
      <c r="E441" s="93"/>
      <c r="F441" s="93"/>
      <c r="G441" s="93"/>
      <c r="H441" s="93"/>
      <c r="I441" s="93"/>
      <c r="J441" s="93"/>
      <c r="K441" s="93"/>
      <c r="L441" s="77"/>
      <c r="M441" s="93"/>
      <c r="N441" s="77"/>
      <c r="O441" s="77"/>
      <c r="P441" s="77"/>
      <c r="Q441" s="72"/>
      <c r="R441" s="93"/>
      <c r="T441" s="77"/>
    </row>
    <row r="442" spans="1:20" s="92" customFormat="1" ht="12.75" customHeight="1" x14ac:dyDescent="0.3">
      <c r="A442" s="72"/>
      <c r="C442" s="93"/>
      <c r="D442" s="93"/>
      <c r="E442" s="93"/>
      <c r="F442" s="93"/>
      <c r="G442" s="93"/>
      <c r="H442" s="93"/>
      <c r="I442" s="93"/>
      <c r="J442" s="93"/>
      <c r="K442" s="93"/>
      <c r="L442" s="77"/>
      <c r="M442" s="93"/>
      <c r="N442" s="77"/>
      <c r="O442" s="77"/>
      <c r="P442" s="77"/>
      <c r="Q442" s="72"/>
      <c r="R442" s="93"/>
      <c r="T442" s="77"/>
    </row>
    <row r="443" spans="1:20" s="92" customFormat="1" ht="12.75" customHeight="1" x14ac:dyDescent="0.3">
      <c r="A443" s="72"/>
      <c r="C443" s="93"/>
      <c r="D443" s="93"/>
      <c r="E443" s="93"/>
      <c r="F443" s="93"/>
      <c r="G443" s="93"/>
      <c r="H443" s="93"/>
      <c r="I443" s="93"/>
      <c r="J443" s="93"/>
      <c r="K443" s="93"/>
      <c r="L443" s="77"/>
      <c r="M443" s="93"/>
      <c r="N443" s="77"/>
      <c r="O443" s="77"/>
      <c r="P443" s="77"/>
      <c r="Q443" s="72"/>
      <c r="R443" s="93"/>
      <c r="T443" s="77"/>
    </row>
    <row r="444" spans="1:20" s="92" customFormat="1" ht="12.75" customHeight="1" x14ac:dyDescent="0.3">
      <c r="A444" s="72"/>
      <c r="C444" s="93"/>
      <c r="D444" s="93"/>
      <c r="E444" s="93"/>
      <c r="F444" s="93"/>
      <c r="G444" s="93"/>
      <c r="H444" s="93"/>
      <c r="I444" s="93"/>
      <c r="J444" s="93"/>
      <c r="K444" s="93"/>
      <c r="L444" s="77"/>
      <c r="M444" s="93"/>
      <c r="N444" s="77"/>
      <c r="O444" s="77"/>
      <c r="P444" s="77"/>
      <c r="Q444" s="72"/>
      <c r="R444" s="93"/>
      <c r="T444" s="77"/>
    </row>
    <row r="445" spans="1:20" s="92" customFormat="1" ht="12.75" customHeight="1" x14ac:dyDescent="0.3">
      <c r="A445" s="72"/>
      <c r="C445" s="93"/>
      <c r="D445" s="93"/>
      <c r="E445" s="93"/>
      <c r="F445" s="93"/>
      <c r="G445" s="93"/>
      <c r="H445" s="93"/>
      <c r="I445" s="93"/>
      <c r="J445" s="93"/>
      <c r="K445" s="93"/>
      <c r="L445" s="77"/>
      <c r="M445" s="93"/>
      <c r="N445" s="77"/>
      <c r="O445" s="77"/>
      <c r="P445" s="77"/>
      <c r="Q445" s="72"/>
      <c r="R445" s="93"/>
      <c r="T445" s="77"/>
    </row>
    <row r="446" spans="1:20" s="92" customFormat="1" ht="12.75" customHeight="1" x14ac:dyDescent="0.3">
      <c r="A446" s="72"/>
      <c r="C446" s="93"/>
      <c r="D446" s="93"/>
      <c r="E446" s="93"/>
      <c r="F446" s="93"/>
      <c r="G446" s="93"/>
      <c r="H446" s="93"/>
      <c r="I446" s="93"/>
      <c r="J446" s="93"/>
      <c r="K446" s="93"/>
      <c r="L446" s="77"/>
      <c r="M446" s="93"/>
      <c r="N446" s="77"/>
      <c r="O446" s="77"/>
      <c r="P446" s="77"/>
      <c r="Q446" s="72"/>
      <c r="R446" s="93"/>
      <c r="T446" s="77"/>
    </row>
    <row r="447" spans="1:20" s="92" customFormat="1" ht="12.75" customHeight="1" x14ac:dyDescent="0.3">
      <c r="A447" s="72"/>
      <c r="C447" s="93"/>
      <c r="D447" s="93"/>
      <c r="E447" s="93"/>
      <c r="F447" s="93"/>
      <c r="G447" s="93"/>
      <c r="H447" s="93"/>
      <c r="I447" s="93"/>
      <c r="J447" s="93"/>
      <c r="K447" s="93"/>
      <c r="L447" s="77"/>
      <c r="M447" s="93"/>
      <c r="N447" s="77"/>
      <c r="O447" s="77"/>
      <c r="P447" s="77"/>
      <c r="Q447" s="72"/>
      <c r="R447" s="93"/>
      <c r="T447" s="77"/>
    </row>
    <row r="448" spans="1:20" s="92" customFormat="1" ht="12.75" customHeight="1" x14ac:dyDescent="0.3">
      <c r="A448" s="72"/>
      <c r="C448" s="93"/>
      <c r="D448" s="93"/>
      <c r="E448" s="93"/>
      <c r="F448" s="93"/>
      <c r="G448" s="93"/>
      <c r="H448" s="93"/>
      <c r="I448" s="93"/>
      <c r="J448" s="93"/>
      <c r="K448" s="93"/>
      <c r="L448" s="77"/>
      <c r="M448" s="93"/>
      <c r="N448" s="77"/>
      <c r="O448" s="77"/>
      <c r="P448" s="77"/>
      <c r="Q448" s="72"/>
      <c r="R448" s="93"/>
      <c r="T448" s="77"/>
    </row>
    <row r="449" spans="1:20" s="92" customFormat="1" ht="12.75" customHeight="1" x14ac:dyDescent="0.3">
      <c r="A449" s="72"/>
      <c r="C449" s="93"/>
      <c r="D449" s="93"/>
      <c r="E449" s="93"/>
      <c r="F449" s="93"/>
      <c r="G449" s="93"/>
      <c r="H449" s="93"/>
      <c r="I449" s="93"/>
      <c r="J449" s="93"/>
      <c r="K449" s="93"/>
      <c r="L449" s="77"/>
      <c r="M449" s="93"/>
      <c r="N449" s="77"/>
      <c r="O449" s="77"/>
      <c r="P449" s="77"/>
      <c r="Q449" s="72"/>
      <c r="R449" s="93"/>
      <c r="T449" s="77"/>
    </row>
    <row r="450" spans="1:20" s="92" customFormat="1" ht="12.75" customHeight="1" x14ac:dyDescent="0.3">
      <c r="A450" s="72"/>
      <c r="C450" s="93"/>
      <c r="D450" s="93"/>
      <c r="E450" s="93"/>
      <c r="F450" s="93"/>
      <c r="G450" s="93"/>
      <c r="H450" s="93"/>
      <c r="I450" s="93"/>
      <c r="J450" s="93"/>
      <c r="K450" s="93"/>
      <c r="L450" s="77"/>
      <c r="M450" s="93"/>
      <c r="N450" s="77"/>
      <c r="O450" s="77"/>
      <c r="P450" s="77"/>
      <c r="Q450" s="72"/>
      <c r="R450" s="93"/>
      <c r="T450" s="77"/>
    </row>
    <row r="451" spans="1:20" s="92" customFormat="1" ht="12.75" customHeight="1" x14ac:dyDescent="0.3">
      <c r="A451" s="72"/>
      <c r="C451" s="93"/>
      <c r="D451" s="93"/>
      <c r="E451" s="93"/>
      <c r="F451" s="93"/>
      <c r="G451" s="93"/>
      <c r="H451" s="93"/>
      <c r="I451" s="93"/>
      <c r="J451" s="93"/>
      <c r="K451" s="93"/>
      <c r="L451" s="77"/>
      <c r="M451" s="93"/>
      <c r="N451" s="77"/>
      <c r="O451" s="77"/>
      <c r="P451" s="77"/>
      <c r="Q451" s="72"/>
      <c r="R451" s="93"/>
      <c r="T451" s="77"/>
    </row>
    <row r="452" spans="1:20" s="92" customFormat="1" ht="12.75" customHeight="1" x14ac:dyDescent="0.3">
      <c r="A452" s="72"/>
      <c r="C452" s="93"/>
      <c r="D452" s="93"/>
      <c r="E452" s="93"/>
      <c r="F452" s="93"/>
      <c r="G452" s="93"/>
      <c r="H452" s="93"/>
      <c r="I452" s="93"/>
      <c r="J452" s="93"/>
      <c r="K452" s="93"/>
      <c r="L452" s="77"/>
      <c r="M452" s="93"/>
      <c r="N452" s="77"/>
      <c r="O452" s="77"/>
      <c r="P452" s="77"/>
      <c r="Q452" s="72"/>
      <c r="R452" s="93"/>
      <c r="T452" s="77"/>
    </row>
    <row r="453" spans="1:20" s="92" customFormat="1" ht="12.75" customHeight="1" x14ac:dyDescent="0.3">
      <c r="A453" s="72"/>
      <c r="C453" s="93"/>
      <c r="D453" s="93"/>
      <c r="E453" s="93"/>
      <c r="F453" s="93"/>
      <c r="G453" s="93"/>
      <c r="H453" s="93"/>
      <c r="I453" s="93"/>
      <c r="J453" s="93"/>
      <c r="K453" s="93"/>
      <c r="L453" s="77"/>
      <c r="M453" s="93"/>
      <c r="N453" s="77"/>
      <c r="O453" s="77"/>
      <c r="P453" s="77"/>
      <c r="Q453" s="72"/>
      <c r="R453" s="93"/>
      <c r="T453" s="77"/>
    </row>
    <row r="454" spans="1:20" s="92" customFormat="1" ht="12.75" customHeight="1" x14ac:dyDescent="0.3">
      <c r="A454" s="72"/>
      <c r="C454" s="93"/>
      <c r="D454" s="93"/>
      <c r="E454" s="93"/>
      <c r="F454" s="93"/>
      <c r="G454" s="93"/>
      <c r="H454" s="93"/>
      <c r="I454" s="93"/>
      <c r="J454" s="93"/>
      <c r="K454" s="93"/>
      <c r="L454" s="77"/>
      <c r="M454" s="93"/>
      <c r="N454" s="77"/>
      <c r="O454" s="77"/>
      <c r="P454" s="77"/>
      <c r="Q454" s="72"/>
      <c r="R454" s="93"/>
      <c r="T454" s="77"/>
    </row>
    <row r="455" spans="1:20" s="92" customFormat="1" ht="12.75" customHeight="1" x14ac:dyDescent="0.3">
      <c r="A455" s="72"/>
      <c r="C455" s="93"/>
      <c r="D455" s="93"/>
      <c r="E455" s="93"/>
      <c r="F455" s="93"/>
      <c r="G455" s="93"/>
      <c r="H455" s="93"/>
      <c r="I455" s="93"/>
      <c r="J455" s="93"/>
      <c r="K455" s="93"/>
      <c r="L455" s="77"/>
      <c r="M455" s="93"/>
      <c r="N455" s="77"/>
      <c r="O455" s="77"/>
      <c r="P455" s="77"/>
      <c r="Q455" s="72"/>
      <c r="R455" s="93"/>
      <c r="T455" s="77"/>
    </row>
    <row r="456" spans="1:20" s="92" customFormat="1" ht="12.75" customHeight="1" x14ac:dyDescent="0.3">
      <c r="A456" s="72"/>
      <c r="C456" s="93"/>
      <c r="D456" s="93"/>
      <c r="E456" s="93"/>
      <c r="F456" s="93"/>
      <c r="G456" s="93"/>
      <c r="H456" s="93"/>
      <c r="I456" s="93"/>
      <c r="J456" s="93"/>
      <c r="K456" s="93"/>
      <c r="L456" s="77"/>
      <c r="M456" s="93"/>
      <c r="N456" s="77"/>
      <c r="O456" s="77"/>
      <c r="P456" s="77"/>
      <c r="Q456" s="72"/>
      <c r="R456" s="93"/>
      <c r="T456" s="77"/>
    </row>
    <row r="457" spans="1:20" s="92" customFormat="1" ht="12.75" customHeight="1" x14ac:dyDescent="0.3">
      <c r="A457" s="72"/>
      <c r="C457" s="93"/>
      <c r="D457" s="93"/>
      <c r="E457" s="93"/>
      <c r="F457" s="93"/>
      <c r="G457" s="93"/>
      <c r="H457" s="93"/>
      <c r="I457" s="93"/>
      <c r="J457" s="93"/>
      <c r="K457" s="93"/>
      <c r="L457" s="77"/>
      <c r="M457" s="93"/>
      <c r="N457" s="77"/>
      <c r="O457" s="77"/>
      <c r="P457" s="77"/>
      <c r="Q457" s="72"/>
      <c r="R457" s="93"/>
      <c r="T457" s="77"/>
    </row>
    <row r="458" spans="1:20" s="92" customFormat="1" ht="12.75" customHeight="1" x14ac:dyDescent="0.3">
      <c r="A458" s="72"/>
      <c r="C458" s="93"/>
      <c r="D458" s="93"/>
      <c r="E458" s="93"/>
      <c r="F458" s="93"/>
      <c r="G458" s="93"/>
      <c r="H458" s="93"/>
      <c r="I458" s="93"/>
      <c r="J458" s="93"/>
      <c r="K458" s="93"/>
      <c r="L458" s="77"/>
      <c r="M458" s="93"/>
      <c r="N458" s="77"/>
      <c r="O458" s="77"/>
      <c r="P458" s="77"/>
      <c r="Q458" s="72"/>
      <c r="R458" s="93"/>
      <c r="T458" s="77"/>
    </row>
    <row r="459" spans="1:20" s="92" customFormat="1" ht="12.75" customHeight="1" x14ac:dyDescent="0.3">
      <c r="A459" s="72"/>
      <c r="C459" s="93"/>
      <c r="D459" s="93"/>
      <c r="E459" s="93"/>
      <c r="F459" s="93"/>
      <c r="G459" s="93"/>
      <c r="H459" s="93"/>
      <c r="I459" s="93"/>
      <c r="J459" s="93"/>
      <c r="K459" s="93"/>
      <c r="L459" s="77"/>
      <c r="M459" s="93"/>
      <c r="N459" s="77"/>
      <c r="O459" s="77"/>
      <c r="P459" s="77"/>
      <c r="Q459" s="72"/>
      <c r="R459" s="93"/>
      <c r="T459" s="77"/>
    </row>
    <row r="460" spans="1:20" s="92" customFormat="1" ht="12.75" customHeight="1" x14ac:dyDescent="0.3">
      <c r="A460" s="72"/>
      <c r="C460" s="93"/>
      <c r="D460" s="93"/>
      <c r="E460" s="93"/>
      <c r="F460" s="93"/>
      <c r="G460" s="93"/>
      <c r="H460" s="93"/>
      <c r="I460" s="93"/>
      <c r="J460" s="93"/>
      <c r="K460" s="93"/>
      <c r="L460" s="77"/>
      <c r="M460" s="93"/>
      <c r="N460" s="77"/>
      <c r="O460" s="77"/>
      <c r="P460" s="77"/>
      <c r="Q460" s="72"/>
      <c r="R460" s="93"/>
      <c r="T460" s="77"/>
    </row>
    <row r="461" spans="1:20" s="92" customFormat="1" ht="12.75" customHeight="1" x14ac:dyDescent="0.3">
      <c r="A461" s="72"/>
      <c r="C461" s="93"/>
      <c r="D461" s="93"/>
      <c r="E461" s="93"/>
      <c r="F461" s="93"/>
      <c r="G461" s="93"/>
      <c r="H461" s="93"/>
      <c r="I461" s="93"/>
      <c r="J461" s="93"/>
      <c r="K461" s="93"/>
      <c r="L461" s="77"/>
      <c r="M461" s="93"/>
      <c r="N461" s="77"/>
      <c r="O461" s="77"/>
      <c r="P461" s="77"/>
      <c r="Q461" s="72"/>
      <c r="R461" s="93"/>
      <c r="T461" s="77"/>
    </row>
    <row r="462" spans="1:20" s="92" customFormat="1" ht="12.75" customHeight="1" x14ac:dyDescent="0.3">
      <c r="A462" s="72"/>
      <c r="C462" s="93"/>
      <c r="D462" s="93"/>
      <c r="E462" s="93"/>
      <c r="F462" s="93"/>
      <c r="G462" s="93"/>
      <c r="H462" s="93"/>
      <c r="I462" s="93"/>
      <c r="J462" s="93"/>
      <c r="K462" s="93"/>
      <c r="L462" s="77"/>
      <c r="M462" s="93"/>
      <c r="N462" s="77"/>
      <c r="O462" s="77"/>
      <c r="P462" s="77"/>
      <c r="Q462" s="72"/>
      <c r="R462" s="93"/>
      <c r="T462" s="77"/>
    </row>
    <row r="463" spans="1:20" s="92" customFormat="1" ht="12.75" customHeight="1" x14ac:dyDescent="0.3">
      <c r="A463" s="72"/>
      <c r="C463" s="93"/>
      <c r="D463" s="93"/>
      <c r="E463" s="93"/>
      <c r="F463" s="93"/>
      <c r="G463" s="93"/>
      <c r="H463" s="93"/>
      <c r="I463" s="93"/>
      <c r="J463" s="93"/>
      <c r="K463" s="93"/>
      <c r="L463" s="77"/>
      <c r="M463" s="93"/>
      <c r="N463" s="77"/>
      <c r="O463" s="77"/>
      <c r="P463" s="77"/>
      <c r="Q463" s="72"/>
      <c r="R463" s="93"/>
      <c r="T463" s="77"/>
    </row>
    <row r="464" spans="1:20" s="92" customFormat="1" ht="12.75" customHeight="1" x14ac:dyDescent="0.3">
      <c r="A464" s="72"/>
      <c r="C464" s="93"/>
      <c r="D464" s="93"/>
      <c r="E464" s="93"/>
      <c r="F464" s="93"/>
      <c r="G464" s="93"/>
      <c r="H464" s="93"/>
      <c r="I464" s="93"/>
      <c r="J464" s="93"/>
      <c r="K464" s="93"/>
      <c r="L464" s="77"/>
      <c r="M464" s="93"/>
      <c r="N464" s="77"/>
      <c r="O464" s="77"/>
      <c r="P464" s="77"/>
      <c r="Q464" s="72"/>
      <c r="R464" s="93"/>
      <c r="T464" s="77"/>
    </row>
    <row r="465" spans="1:20" s="92" customFormat="1" ht="12.75" customHeight="1" x14ac:dyDescent="0.3">
      <c r="A465" s="72"/>
      <c r="C465" s="93"/>
      <c r="D465" s="93"/>
      <c r="E465" s="93"/>
      <c r="F465" s="93"/>
      <c r="G465" s="93"/>
      <c r="H465" s="93"/>
      <c r="I465" s="93"/>
      <c r="J465" s="93"/>
      <c r="K465" s="93"/>
      <c r="L465" s="77"/>
      <c r="M465" s="93"/>
      <c r="N465" s="77"/>
      <c r="O465" s="77"/>
      <c r="P465" s="77"/>
      <c r="Q465" s="72"/>
      <c r="R465" s="93"/>
      <c r="T465" s="77"/>
    </row>
    <row r="466" spans="1:20" s="92" customFormat="1" ht="12.75" customHeight="1" x14ac:dyDescent="0.3">
      <c r="A466" s="72"/>
      <c r="C466" s="93"/>
      <c r="D466" s="93"/>
      <c r="E466" s="93"/>
      <c r="F466" s="93"/>
      <c r="G466" s="93"/>
      <c r="H466" s="93"/>
      <c r="I466" s="93"/>
      <c r="J466" s="93"/>
      <c r="K466" s="93"/>
      <c r="L466" s="77"/>
      <c r="M466" s="93"/>
      <c r="N466" s="77"/>
      <c r="O466" s="77"/>
      <c r="P466" s="77"/>
      <c r="Q466" s="72"/>
      <c r="R466" s="93"/>
      <c r="T466" s="77"/>
    </row>
    <row r="467" spans="1:20" s="92" customFormat="1" ht="12.75" customHeight="1" x14ac:dyDescent="0.3">
      <c r="A467" s="72"/>
      <c r="C467" s="93"/>
      <c r="D467" s="93"/>
      <c r="E467" s="93"/>
      <c r="F467" s="93"/>
      <c r="G467" s="93"/>
      <c r="H467" s="93"/>
      <c r="I467" s="93"/>
      <c r="J467" s="93"/>
      <c r="K467" s="93"/>
      <c r="L467" s="77"/>
      <c r="M467" s="93"/>
      <c r="N467" s="77"/>
      <c r="O467" s="77"/>
      <c r="P467" s="77"/>
      <c r="Q467" s="72"/>
      <c r="R467" s="93"/>
      <c r="T467" s="77"/>
    </row>
    <row r="468" spans="1:20" s="92" customFormat="1" ht="12.75" customHeight="1" x14ac:dyDescent="0.3">
      <c r="A468" s="72"/>
      <c r="C468" s="93"/>
      <c r="D468" s="93"/>
      <c r="E468" s="93"/>
      <c r="F468" s="93"/>
      <c r="G468" s="93"/>
      <c r="H468" s="93"/>
      <c r="I468" s="93"/>
      <c r="J468" s="93"/>
      <c r="K468" s="93"/>
      <c r="L468" s="77"/>
      <c r="M468" s="93"/>
      <c r="N468" s="77"/>
      <c r="O468" s="77"/>
      <c r="P468" s="77"/>
      <c r="Q468" s="72"/>
      <c r="R468" s="93"/>
      <c r="T468" s="77"/>
    </row>
    <row r="469" spans="1:20" s="92" customFormat="1" ht="12.75" customHeight="1" x14ac:dyDescent="0.3">
      <c r="A469" s="72"/>
      <c r="C469" s="93"/>
      <c r="D469" s="93"/>
      <c r="E469" s="93"/>
      <c r="F469" s="93"/>
      <c r="G469" s="93"/>
      <c r="H469" s="93"/>
      <c r="I469" s="93"/>
      <c r="J469" s="93"/>
      <c r="K469" s="93"/>
      <c r="L469" s="77"/>
      <c r="M469" s="93"/>
      <c r="N469" s="77"/>
      <c r="O469" s="77"/>
      <c r="P469" s="77"/>
      <c r="Q469" s="72"/>
      <c r="R469" s="93"/>
      <c r="T469" s="77"/>
    </row>
    <row r="470" spans="1:20" s="92" customFormat="1" ht="12.75" customHeight="1" x14ac:dyDescent="0.3">
      <c r="A470" s="72"/>
      <c r="C470" s="93"/>
      <c r="D470" s="93"/>
      <c r="E470" s="93"/>
      <c r="F470" s="93"/>
      <c r="G470" s="93"/>
      <c r="H470" s="93"/>
      <c r="I470" s="93"/>
      <c r="J470" s="93"/>
      <c r="K470" s="93"/>
      <c r="L470" s="77"/>
      <c r="M470" s="93"/>
      <c r="N470" s="77"/>
      <c r="O470" s="77"/>
      <c r="P470" s="77"/>
      <c r="Q470" s="72"/>
      <c r="R470" s="93"/>
      <c r="T470" s="77"/>
    </row>
    <row r="471" spans="1:20" s="92" customFormat="1" ht="12.75" customHeight="1" x14ac:dyDescent="0.3">
      <c r="A471" s="72"/>
      <c r="C471" s="93"/>
      <c r="D471" s="93"/>
      <c r="E471" s="93"/>
      <c r="F471" s="93"/>
      <c r="G471" s="93"/>
      <c r="H471" s="93"/>
      <c r="I471" s="93"/>
      <c r="J471" s="93"/>
      <c r="K471" s="93"/>
      <c r="L471" s="77"/>
      <c r="M471" s="93"/>
      <c r="N471" s="77"/>
      <c r="O471" s="77"/>
      <c r="P471" s="77"/>
      <c r="Q471" s="72"/>
      <c r="R471" s="93"/>
      <c r="T471" s="77"/>
    </row>
    <row r="472" spans="1:20" s="92" customFormat="1" ht="12.75" customHeight="1" x14ac:dyDescent="0.3">
      <c r="A472" s="72"/>
      <c r="C472" s="93"/>
      <c r="D472" s="93"/>
      <c r="E472" s="93"/>
      <c r="F472" s="93"/>
      <c r="G472" s="93"/>
      <c r="H472" s="93"/>
      <c r="I472" s="93"/>
      <c r="J472" s="93"/>
      <c r="K472" s="93"/>
      <c r="L472" s="77"/>
      <c r="M472" s="93"/>
      <c r="N472" s="77"/>
      <c r="O472" s="77"/>
      <c r="P472" s="77"/>
      <c r="Q472" s="72"/>
      <c r="R472" s="93"/>
      <c r="T472" s="77"/>
    </row>
    <row r="473" spans="1:20" s="92" customFormat="1" ht="12.75" customHeight="1" x14ac:dyDescent="0.3">
      <c r="A473" s="72"/>
      <c r="C473" s="93"/>
      <c r="D473" s="93"/>
      <c r="E473" s="93"/>
      <c r="F473" s="93"/>
      <c r="G473" s="93"/>
      <c r="H473" s="93"/>
      <c r="I473" s="93"/>
      <c r="J473" s="93"/>
      <c r="K473" s="93"/>
      <c r="L473" s="77"/>
      <c r="M473" s="93"/>
      <c r="N473" s="77"/>
      <c r="O473" s="77"/>
      <c r="P473" s="77"/>
      <c r="Q473" s="72"/>
      <c r="R473" s="93"/>
      <c r="T473" s="77"/>
    </row>
    <row r="474" spans="1:20" s="92" customFormat="1" ht="12.75" customHeight="1" x14ac:dyDescent="0.3">
      <c r="A474" s="72"/>
      <c r="C474" s="93"/>
      <c r="D474" s="93"/>
      <c r="E474" s="93"/>
      <c r="F474" s="93"/>
      <c r="G474" s="93"/>
      <c r="H474" s="93"/>
      <c r="I474" s="93"/>
      <c r="J474" s="93"/>
      <c r="K474" s="93"/>
      <c r="L474" s="77"/>
      <c r="M474" s="93"/>
      <c r="N474" s="77"/>
      <c r="O474" s="77"/>
      <c r="P474" s="77"/>
      <c r="Q474" s="72"/>
      <c r="R474" s="93"/>
      <c r="T474" s="77"/>
    </row>
    <row r="475" spans="1:20" s="92" customFormat="1" ht="12.75" customHeight="1" x14ac:dyDescent="0.3">
      <c r="A475" s="72"/>
      <c r="C475" s="93"/>
      <c r="D475" s="93"/>
      <c r="E475" s="93"/>
      <c r="F475" s="93"/>
      <c r="G475" s="93"/>
      <c r="H475" s="93"/>
      <c r="I475" s="93"/>
      <c r="J475" s="93"/>
      <c r="K475" s="93"/>
      <c r="L475" s="77"/>
      <c r="M475" s="93"/>
      <c r="N475" s="77"/>
      <c r="O475" s="77"/>
      <c r="P475" s="77"/>
      <c r="Q475" s="72"/>
      <c r="R475" s="93"/>
      <c r="T475" s="77"/>
    </row>
    <row r="476" spans="1:20" s="92" customFormat="1" ht="12.75" customHeight="1" x14ac:dyDescent="0.3">
      <c r="A476" s="72"/>
      <c r="C476" s="93"/>
      <c r="D476" s="93"/>
      <c r="E476" s="93"/>
      <c r="F476" s="93"/>
      <c r="G476" s="93"/>
      <c r="H476" s="93"/>
      <c r="I476" s="93"/>
      <c r="J476" s="93"/>
      <c r="K476" s="93"/>
      <c r="L476" s="77"/>
      <c r="M476" s="93"/>
      <c r="N476" s="77"/>
      <c r="O476" s="77"/>
      <c r="P476" s="77"/>
      <c r="Q476" s="72"/>
      <c r="R476" s="93"/>
      <c r="T476" s="77"/>
    </row>
    <row r="477" spans="1:20" s="92" customFormat="1" ht="12.75" customHeight="1" x14ac:dyDescent="0.3">
      <c r="A477" s="72"/>
      <c r="C477" s="93"/>
      <c r="D477" s="93"/>
      <c r="E477" s="93"/>
      <c r="F477" s="93"/>
      <c r="G477" s="93"/>
      <c r="H477" s="93"/>
      <c r="I477" s="93"/>
      <c r="J477" s="93"/>
      <c r="K477" s="93"/>
      <c r="L477" s="77"/>
      <c r="M477" s="93"/>
      <c r="N477" s="77"/>
      <c r="O477" s="77"/>
      <c r="P477" s="77"/>
      <c r="Q477" s="72"/>
      <c r="R477" s="93"/>
      <c r="T477" s="77"/>
    </row>
    <row r="478" spans="1:20" s="92" customFormat="1" ht="12.75" customHeight="1" x14ac:dyDescent="0.3">
      <c r="A478" s="72"/>
      <c r="C478" s="93"/>
      <c r="D478" s="93"/>
      <c r="E478" s="93"/>
      <c r="F478" s="93"/>
      <c r="G478" s="93"/>
      <c r="H478" s="93"/>
      <c r="I478" s="93"/>
      <c r="J478" s="93"/>
      <c r="K478" s="93"/>
      <c r="L478" s="77"/>
      <c r="M478" s="93"/>
      <c r="N478" s="77"/>
      <c r="O478" s="77"/>
      <c r="P478" s="77"/>
      <c r="Q478" s="72"/>
      <c r="R478" s="93"/>
      <c r="T478" s="77"/>
    </row>
    <row r="479" spans="1:20" s="92" customFormat="1" ht="12.75" customHeight="1" x14ac:dyDescent="0.3">
      <c r="A479" s="72"/>
      <c r="C479" s="93"/>
      <c r="D479" s="93"/>
      <c r="E479" s="93"/>
      <c r="F479" s="93"/>
      <c r="G479" s="93"/>
      <c r="H479" s="93"/>
      <c r="I479" s="93"/>
      <c r="J479" s="93"/>
      <c r="K479" s="93"/>
      <c r="L479" s="77"/>
      <c r="M479" s="93"/>
      <c r="N479" s="77"/>
      <c r="O479" s="77"/>
      <c r="P479" s="77"/>
      <c r="Q479" s="72"/>
      <c r="R479" s="93"/>
      <c r="T479" s="77"/>
    </row>
    <row r="480" spans="1:20" s="92" customFormat="1" ht="12.75" customHeight="1" x14ac:dyDescent="0.3">
      <c r="A480" s="72"/>
      <c r="C480" s="93"/>
      <c r="D480" s="93"/>
      <c r="E480" s="93"/>
      <c r="F480" s="93"/>
      <c r="G480" s="93"/>
      <c r="H480" s="93"/>
      <c r="I480" s="93"/>
      <c r="J480" s="93"/>
      <c r="K480" s="93"/>
      <c r="L480" s="77"/>
      <c r="M480" s="93"/>
      <c r="N480" s="77"/>
      <c r="O480" s="77"/>
      <c r="P480" s="77"/>
      <c r="Q480" s="72"/>
      <c r="R480" s="93"/>
      <c r="T480" s="77"/>
    </row>
    <row r="481" spans="1:20" s="92" customFormat="1" ht="12.75" customHeight="1" x14ac:dyDescent="0.3">
      <c r="A481" s="72"/>
      <c r="C481" s="93"/>
      <c r="D481" s="93"/>
      <c r="E481" s="93"/>
      <c r="F481" s="93"/>
      <c r="G481" s="93"/>
      <c r="H481" s="93"/>
      <c r="I481" s="93"/>
      <c r="J481" s="93"/>
      <c r="K481" s="93"/>
      <c r="L481" s="77"/>
      <c r="M481" s="93"/>
      <c r="N481" s="77"/>
      <c r="O481" s="77"/>
      <c r="P481" s="77"/>
      <c r="Q481" s="72"/>
      <c r="R481" s="93"/>
      <c r="T481" s="77"/>
    </row>
    <row r="482" spans="1:20" s="92" customFormat="1" ht="12.75" customHeight="1" x14ac:dyDescent="0.3">
      <c r="A482" s="72"/>
      <c r="C482" s="93"/>
      <c r="D482" s="93"/>
      <c r="E482" s="93"/>
      <c r="F482" s="93"/>
      <c r="G482" s="93"/>
      <c r="H482" s="93"/>
      <c r="I482" s="93"/>
      <c r="J482" s="93"/>
      <c r="K482" s="93"/>
      <c r="L482" s="77"/>
      <c r="M482" s="93"/>
      <c r="N482" s="77"/>
      <c r="O482" s="77"/>
      <c r="P482" s="77"/>
      <c r="Q482" s="72"/>
      <c r="R482" s="93"/>
      <c r="T482" s="77"/>
    </row>
    <row r="483" spans="1:20" s="92" customFormat="1" ht="12.75" customHeight="1" x14ac:dyDescent="0.3">
      <c r="A483" s="72"/>
      <c r="C483" s="93"/>
      <c r="D483" s="93"/>
      <c r="E483" s="93"/>
      <c r="F483" s="93"/>
      <c r="G483" s="93"/>
      <c r="H483" s="93"/>
      <c r="I483" s="93"/>
      <c r="J483" s="93"/>
      <c r="K483" s="93"/>
      <c r="L483" s="77"/>
      <c r="M483" s="93"/>
      <c r="N483" s="77"/>
      <c r="O483" s="77"/>
      <c r="P483" s="77"/>
      <c r="Q483" s="72"/>
      <c r="R483" s="93"/>
      <c r="T483" s="77"/>
    </row>
    <row r="484" spans="1:20" s="92" customFormat="1" ht="12.75" customHeight="1" x14ac:dyDescent="0.3">
      <c r="A484" s="72"/>
      <c r="C484" s="93"/>
      <c r="D484" s="93"/>
      <c r="E484" s="93"/>
      <c r="F484" s="93"/>
      <c r="G484" s="93"/>
      <c r="H484" s="93"/>
      <c r="I484" s="93"/>
      <c r="J484" s="93"/>
      <c r="K484" s="93"/>
      <c r="L484" s="77"/>
      <c r="M484" s="93"/>
      <c r="N484" s="77"/>
      <c r="O484" s="77"/>
      <c r="P484" s="77"/>
      <c r="Q484" s="72"/>
      <c r="R484" s="93"/>
      <c r="T484" s="77"/>
    </row>
    <row r="485" spans="1:20" s="92" customFormat="1" ht="12.75" customHeight="1" x14ac:dyDescent="0.3">
      <c r="A485" s="72"/>
      <c r="C485" s="93"/>
      <c r="D485" s="93"/>
      <c r="E485" s="93"/>
      <c r="F485" s="93"/>
      <c r="G485" s="93"/>
      <c r="H485" s="93"/>
      <c r="I485" s="93"/>
      <c r="J485" s="93"/>
      <c r="K485" s="93"/>
      <c r="L485" s="77"/>
      <c r="M485" s="93"/>
      <c r="N485" s="77"/>
      <c r="O485" s="77"/>
      <c r="P485" s="77"/>
      <c r="Q485" s="72"/>
      <c r="R485" s="93"/>
      <c r="T485" s="77"/>
    </row>
    <row r="486" spans="1:20" s="92" customFormat="1" ht="12.75" customHeight="1" x14ac:dyDescent="0.3">
      <c r="A486" s="72"/>
      <c r="C486" s="93"/>
      <c r="D486" s="93"/>
      <c r="E486" s="93"/>
      <c r="F486" s="93"/>
      <c r="G486" s="93"/>
      <c r="H486" s="93"/>
      <c r="I486" s="93"/>
      <c r="J486" s="93"/>
      <c r="K486" s="93"/>
      <c r="L486" s="77"/>
      <c r="M486" s="93"/>
      <c r="N486" s="77"/>
      <c r="O486" s="77"/>
      <c r="P486" s="77"/>
      <c r="Q486" s="72"/>
      <c r="R486" s="93"/>
      <c r="T486" s="77"/>
    </row>
    <row r="487" spans="1:20" s="92" customFormat="1" ht="12.75" customHeight="1" x14ac:dyDescent="0.3">
      <c r="A487" s="72"/>
      <c r="C487" s="93"/>
      <c r="D487" s="93"/>
      <c r="E487" s="93"/>
      <c r="F487" s="93"/>
      <c r="G487" s="93"/>
      <c r="H487" s="93"/>
      <c r="I487" s="93"/>
      <c r="J487" s="93"/>
      <c r="K487" s="93"/>
      <c r="L487" s="77"/>
      <c r="M487" s="93"/>
      <c r="N487" s="77"/>
      <c r="O487" s="77"/>
      <c r="P487" s="77"/>
      <c r="Q487" s="72"/>
      <c r="R487" s="93"/>
      <c r="T487" s="77"/>
    </row>
    <row r="488" spans="1:20" s="92" customFormat="1" ht="12.75" customHeight="1" x14ac:dyDescent="0.3">
      <c r="A488" s="72"/>
      <c r="C488" s="93"/>
      <c r="D488" s="93"/>
      <c r="E488" s="93"/>
      <c r="F488" s="93"/>
      <c r="G488" s="93"/>
      <c r="H488" s="93"/>
      <c r="I488" s="93"/>
      <c r="J488" s="93"/>
      <c r="K488" s="93"/>
      <c r="L488" s="77"/>
      <c r="M488" s="93"/>
      <c r="N488" s="77"/>
      <c r="O488" s="77"/>
      <c r="P488" s="77"/>
      <c r="Q488" s="72"/>
      <c r="R488" s="93"/>
      <c r="T488" s="77"/>
    </row>
    <row r="489" spans="1:20" s="92" customFormat="1" ht="12.75" customHeight="1" x14ac:dyDescent="0.3">
      <c r="A489" s="72"/>
      <c r="C489" s="93"/>
      <c r="D489" s="93"/>
      <c r="E489" s="93"/>
      <c r="F489" s="93"/>
      <c r="G489" s="93"/>
      <c r="H489" s="93"/>
      <c r="I489" s="93"/>
      <c r="J489" s="93"/>
      <c r="K489" s="93"/>
      <c r="L489" s="77"/>
      <c r="M489" s="93"/>
      <c r="N489" s="77"/>
      <c r="O489" s="77"/>
      <c r="P489" s="77"/>
      <c r="Q489" s="72"/>
      <c r="R489" s="93"/>
      <c r="T489" s="77"/>
    </row>
    <row r="490" spans="1:20" s="92" customFormat="1" ht="12.75" customHeight="1" x14ac:dyDescent="0.3">
      <c r="A490" s="72"/>
      <c r="C490" s="93"/>
      <c r="D490" s="93"/>
      <c r="E490" s="93"/>
      <c r="F490" s="93"/>
      <c r="G490" s="93"/>
      <c r="H490" s="93"/>
      <c r="I490" s="93"/>
      <c r="J490" s="93"/>
      <c r="K490" s="93"/>
      <c r="L490" s="77"/>
      <c r="M490" s="93"/>
      <c r="N490" s="77"/>
      <c r="O490" s="77"/>
      <c r="P490" s="77"/>
      <c r="Q490" s="72"/>
      <c r="R490" s="93"/>
      <c r="T490" s="77"/>
    </row>
    <row r="491" spans="1:20" s="92" customFormat="1" ht="12.75" customHeight="1" x14ac:dyDescent="0.3">
      <c r="A491" s="72"/>
      <c r="C491" s="93"/>
      <c r="D491" s="93"/>
      <c r="E491" s="93"/>
      <c r="F491" s="93"/>
      <c r="G491" s="93"/>
      <c r="H491" s="93"/>
      <c r="I491" s="93"/>
      <c r="J491" s="93"/>
      <c r="K491" s="93"/>
      <c r="L491" s="77"/>
      <c r="M491" s="93"/>
      <c r="N491" s="77"/>
      <c r="O491" s="77"/>
      <c r="P491" s="77"/>
      <c r="Q491" s="72"/>
      <c r="R491" s="93"/>
      <c r="T491" s="77"/>
    </row>
    <row r="492" spans="1:20" s="92" customFormat="1" ht="12.75" customHeight="1" x14ac:dyDescent="0.3">
      <c r="A492" s="72"/>
      <c r="C492" s="93"/>
      <c r="D492" s="93"/>
      <c r="E492" s="93"/>
      <c r="F492" s="93"/>
      <c r="G492" s="93"/>
      <c r="H492" s="93"/>
      <c r="I492" s="93"/>
      <c r="J492" s="93"/>
      <c r="K492" s="93"/>
      <c r="L492" s="77"/>
      <c r="M492" s="93"/>
      <c r="N492" s="77"/>
      <c r="O492" s="77"/>
      <c r="P492" s="77"/>
      <c r="Q492" s="72"/>
      <c r="R492" s="93"/>
      <c r="T492" s="77"/>
    </row>
    <row r="493" spans="1:20" s="92" customFormat="1" ht="12.75" customHeight="1" x14ac:dyDescent="0.3">
      <c r="A493" s="72"/>
      <c r="C493" s="93"/>
      <c r="D493" s="93"/>
      <c r="E493" s="93"/>
      <c r="F493" s="93"/>
      <c r="G493" s="93"/>
      <c r="H493" s="93"/>
      <c r="I493" s="93"/>
      <c r="J493" s="93"/>
      <c r="K493" s="93"/>
      <c r="L493" s="77"/>
      <c r="M493" s="93"/>
      <c r="N493" s="77"/>
      <c r="O493" s="77"/>
      <c r="P493" s="77"/>
      <c r="Q493" s="72"/>
      <c r="R493" s="93"/>
      <c r="T493" s="77"/>
    </row>
    <row r="494" spans="1:20" s="92" customFormat="1" ht="12.75" customHeight="1" x14ac:dyDescent="0.3">
      <c r="A494" s="72"/>
      <c r="C494" s="93"/>
      <c r="D494" s="93"/>
      <c r="E494" s="93"/>
      <c r="F494" s="93"/>
      <c r="G494" s="93"/>
      <c r="H494" s="93"/>
      <c r="I494" s="93"/>
      <c r="J494" s="93"/>
      <c r="K494" s="93"/>
      <c r="L494" s="77"/>
      <c r="M494" s="93"/>
      <c r="N494" s="77"/>
      <c r="O494" s="77"/>
      <c r="P494" s="77"/>
      <c r="Q494" s="72"/>
      <c r="R494" s="93"/>
      <c r="T494" s="77"/>
    </row>
    <row r="495" spans="1:20" s="92" customFormat="1" ht="12.75" customHeight="1" x14ac:dyDescent="0.3">
      <c r="A495" s="72"/>
      <c r="C495" s="93"/>
      <c r="D495" s="93"/>
      <c r="E495" s="93"/>
      <c r="F495" s="93"/>
      <c r="G495" s="93"/>
      <c r="H495" s="93"/>
      <c r="I495" s="93"/>
      <c r="J495" s="93"/>
      <c r="K495" s="93"/>
      <c r="L495" s="77"/>
      <c r="M495" s="93"/>
      <c r="N495" s="77"/>
      <c r="O495" s="77"/>
      <c r="P495" s="77"/>
      <c r="Q495" s="72"/>
      <c r="R495" s="93"/>
      <c r="T495" s="77"/>
    </row>
    <row r="496" spans="1:20" s="92" customFormat="1" ht="12.75" customHeight="1" x14ac:dyDescent="0.3">
      <c r="A496" s="72"/>
      <c r="C496" s="93"/>
      <c r="D496" s="93"/>
      <c r="E496" s="93"/>
      <c r="F496" s="93"/>
      <c r="G496" s="93"/>
      <c r="H496" s="93"/>
      <c r="I496" s="93"/>
      <c r="J496" s="93"/>
      <c r="K496" s="93"/>
      <c r="L496" s="77"/>
      <c r="M496" s="93"/>
      <c r="N496" s="77"/>
      <c r="O496" s="77"/>
      <c r="P496" s="77"/>
      <c r="Q496" s="72"/>
      <c r="R496" s="93"/>
      <c r="T496" s="77"/>
    </row>
    <row r="497" spans="1:20" s="92" customFormat="1" ht="12.75" customHeight="1" x14ac:dyDescent="0.3">
      <c r="A497" s="72"/>
      <c r="C497" s="93"/>
      <c r="D497" s="93"/>
      <c r="E497" s="93"/>
      <c r="F497" s="93"/>
      <c r="G497" s="93"/>
      <c r="H497" s="93"/>
      <c r="I497" s="93"/>
      <c r="J497" s="93"/>
      <c r="K497" s="93"/>
      <c r="L497" s="77"/>
      <c r="M497" s="93"/>
      <c r="N497" s="77"/>
      <c r="O497" s="77"/>
      <c r="P497" s="77"/>
      <c r="Q497" s="72"/>
      <c r="R497" s="93"/>
      <c r="T497" s="77"/>
    </row>
    <row r="498" spans="1:20" s="92" customFormat="1" ht="12.75" customHeight="1" x14ac:dyDescent="0.3">
      <c r="A498" s="72"/>
      <c r="C498" s="93"/>
      <c r="D498" s="93"/>
      <c r="E498" s="93"/>
      <c r="F498" s="93"/>
      <c r="G498" s="93"/>
      <c r="H498" s="93"/>
      <c r="I498" s="93"/>
      <c r="J498" s="93"/>
      <c r="K498" s="93"/>
      <c r="L498" s="77"/>
      <c r="M498" s="93"/>
      <c r="N498" s="77"/>
      <c r="O498" s="77"/>
      <c r="P498" s="77"/>
      <c r="Q498" s="72"/>
      <c r="R498" s="93"/>
      <c r="T498" s="77"/>
    </row>
    <row r="499" spans="1:20" s="92" customFormat="1" ht="12.75" customHeight="1" x14ac:dyDescent="0.3">
      <c r="A499" s="72"/>
      <c r="C499" s="93"/>
      <c r="D499" s="93"/>
      <c r="E499" s="93"/>
      <c r="F499" s="93"/>
      <c r="G499" s="93"/>
      <c r="H499" s="93"/>
      <c r="I499" s="93"/>
      <c r="J499" s="93"/>
      <c r="K499" s="93"/>
      <c r="L499" s="77"/>
      <c r="M499" s="93"/>
      <c r="N499" s="77"/>
      <c r="O499" s="77"/>
      <c r="P499" s="77"/>
      <c r="Q499" s="72"/>
      <c r="R499" s="93"/>
      <c r="T499" s="77"/>
    </row>
    <row r="500" spans="1:20" s="92" customFormat="1" ht="12.75" customHeight="1" x14ac:dyDescent="0.3">
      <c r="A500" s="72"/>
      <c r="C500" s="93"/>
      <c r="D500" s="93"/>
      <c r="E500" s="93"/>
      <c r="F500" s="93"/>
      <c r="G500" s="93"/>
      <c r="H500" s="93"/>
      <c r="I500" s="93"/>
      <c r="J500" s="93"/>
      <c r="K500" s="93"/>
      <c r="L500" s="77"/>
      <c r="M500" s="93"/>
      <c r="N500" s="77"/>
      <c r="O500" s="77"/>
      <c r="P500" s="77"/>
      <c r="Q500" s="72"/>
      <c r="R500" s="93"/>
      <c r="T500" s="77"/>
    </row>
    <row r="501" spans="1:20" s="92" customFormat="1" ht="12.75" customHeight="1" x14ac:dyDescent="0.3">
      <c r="A501" s="72"/>
      <c r="C501" s="93"/>
      <c r="D501" s="93"/>
      <c r="E501" s="93"/>
      <c r="F501" s="93"/>
      <c r="G501" s="93"/>
      <c r="H501" s="93"/>
      <c r="I501" s="93"/>
      <c r="J501" s="93"/>
      <c r="K501" s="93"/>
      <c r="L501" s="77"/>
      <c r="M501" s="93"/>
      <c r="N501" s="77"/>
      <c r="O501" s="77"/>
      <c r="P501" s="77"/>
      <c r="Q501" s="72"/>
      <c r="R501" s="93"/>
      <c r="T501" s="77"/>
    </row>
    <row r="502" spans="1:20" s="92" customFormat="1" ht="12.75" customHeight="1" x14ac:dyDescent="0.3">
      <c r="A502" s="72"/>
      <c r="C502" s="93"/>
      <c r="D502" s="93"/>
      <c r="E502" s="93"/>
      <c r="F502" s="93"/>
      <c r="G502" s="93"/>
      <c r="H502" s="93"/>
      <c r="I502" s="93"/>
      <c r="J502" s="93"/>
      <c r="K502" s="93"/>
      <c r="L502" s="77"/>
      <c r="M502" s="93"/>
      <c r="N502" s="77"/>
      <c r="O502" s="77"/>
      <c r="P502" s="77"/>
      <c r="Q502" s="72"/>
      <c r="R502" s="93"/>
      <c r="T502" s="77"/>
    </row>
    <row r="503" spans="1:20" s="92" customFormat="1" ht="12.75" customHeight="1" x14ac:dyDescent="0.3">
      <c r="A503" s="72"/>
      <c r="C503" s="93"/>
      <c r="D503" s="93"/>
      <c r="E503" s="93"/>
      <c r="F503" s="93"/>
      <c r="G503" s="93"/>
      <c r="H503" s="93"/>
      <c r="I503" s="93"/>
      <c r="J503" s="93"/>
      <c r="K503" s="93"/>
      <c r="L503" s="77"/>
      <c r="M503" s="93"/>
      <c r="N503" s="77"/>
      <c r="O503" s="77"/>
      <c r="P503" s="77"/>
      <c r="Q503" s="72"/>
      <c r="R503" s="93"/>
      <c r="T503" s="77"/>
    </row>
    <row r="504" spans="1:20" s="92" customFormat="1" ht="12.75" customHeight="1" x14ac:dyDescent="0.3">
      <c r="A504" s="72"/>
      <c r="C504" s="93"/>
      <c r="D504" s="93"/>
      <c r="E504" s="93"/>
      <c r="F504" s="93"/>
      <c r="G504" s="93"/>
      <c r="H504" s="93"/>
      <c r="I504" s="93"/>
      <c r="J504" s="93"/>
      <c r="K504" s="93"/>
      <c r="L504" s="77"/>
      <c r="M504" s="93"/>
      <c r="N504" s="77"/>
      <c r="O504" s="77"/>
      <c r="P504" s="77"/>
      <c r="Q504" s="72"/>
      <c r="R504" s="93"/>
      <c r="T504" s="77"/>
    </row>
    <row r="505" spans="1:20" s="92" customFormat="1" ht="12.75" customHeight="1" x14ac:dyDescent="0.3">
      <c r="A505" s="72"/>
      <c r="C505" s="93"/>
      <c r="D505" s="93"/>
      <c r="E505" s="93"/>
      <c r="F505" s="93"/>
      <c r="G505" s="93"/>
      <c r="H505" s="93"/>
      <c r="I505" s="93"/>
      <c r="J505" s="93"/>
      <c r="K505" s="93"/>
      <c r="L505" s="77"/>
      <c r="M505" s="93"/>
      <c r="N505" s="77"/>
      <c r="O505" s="77"/>
      <c r="P505" s="77"/>
      <c r="Q505" s="72"/>
      <c r="R505" s="93"/>
      <c r="T505" s="77"/>
    </row>
    <row r="506" spans="1:20" s="92" customFormat="1" ht="12.75" customHeight="1" x14ac:dyDescent="0.3">
      <c r="A506" s="72"/>
      <c r="C506" s="93"/>
      <c r="D506" s="93"/>
      <c r="E506" s="93"/>
      <c r="F506" s="93"/>
      <c r="G506" s="93"/>
      <c r="H506" s="93"/>
      <c r="I506" s="93"/>
      <c r="J506" s="93"/>
      <c r="K506" s="93"/>
      <c r="L506" s="77"/>
      <c r="M506" s="93"/>
      <c r="N506" s="77"/>
      <c r="O506" s="77"/>
      <c r="P506" s="77"/>
      <c r="Q506" s="72"/>
      <c r="R506" s="93"/>
      <c r="T506" s="77"/>
    </row>
    <row r="507" spans="1:20" s="92" customFormat="1" ht="12.75" customHeight="1" x14ac:dyDescent="0.3">
      <c r="A507" s="72"/>
      <c r="C507" s="93"/>
      <c r="D507" s="93"/>
      <c r="E507" s="93"/>
      <c r="F507" s="93"/>
      <c r="G507" s="93"/>
      <c r="H507" s="93"/>
      <c r="I507" s="93"/>
      <c r="J507" s="93"/>
      <c r="K507" s="93"/>
      <c r="L507" s="77"/>
      <c r="M507" s="93"/>
      <c r="N507" s="77"/>
      <c r="O507" s="77"/>
      <c r="P507" s="77"/>
      <c r="Q507" s="72"/>
      <c r="R507" s="93"/>
      <c r="T507" s="77"/>
    </row>
    <row r="508" spans="1:20" s="92" customFormat="1" ht="12.75" customHeight="1" x14ac:dyDescent="0.3">
      <c r="A508" s="72"/>
      <c r="C508" s="93"/>
      <c r="D508" s="93"/>
      <c r="E508" s="93"/>
      <c r="F508" s="93"/>
      <c r="G508" s="93"/>
      <c r="H508" s="93"/>
      <c r="I508" s="93"/>
      <c r="J508" s="93"/>
      <c r="K508" s="93"/>
      <c r="L508" s="77"/>
      <c r="M508" s="93"/>
      <c r="N508" s="77"/>
      <c r="O508" s="77"/>
      <c r="P508" s="77"/>
      <c r="Q508" s="72"/>
      <c r="R508" s="93"/>
      <c r="T508" s="77"/>
    </row>
    <row r="509" spans="1:20" s="92" customFormat="1" ht="12.75" customHeight="1" x14ac:dyDescent="0.3">
      <c r="A509" s="72"/>
      <c r="C509" s="93"/>
      <c r="D509" s="93"/>
      <c r="E509" s="93"/>
      <c r="F509" s="93"/>
      <c r="G509" s="93"/>
      <c r="H509" s="93"/>
      <c r="I509" s="93"/>
      <c r="J509" s="93"/>
      <c r="K509" s="93"/>
      <c r="L509" s="77"/>
      <c r="M509" s="93"/>
      <c r="N509" s="77"/>
      <c r="O509" s="77"/>
      <c r="P509" s="77"/>
      <c r="Q509" s="72"/>
      <c r="R509" s="93"/>
      <c r="T509" s="77"/>
    </row>
    <row r="510" spans="1:20" s="92" customFormat="1" ht="12.75" customHeight="1" x14ac:dyDescent="0.3">
      <c r="A510" s="72"/>
      <c r="C510" s="93"/>
      <c r="D510" s="93"/>
      <c r="E510" s="93"/>
      <c r="F510" s="93"/>
      <c r="G510" s="93"/>
      <c r="H510" s="93"/>
      <c r="I510" s="93"/>
      <c r="J510" s="93"/>
      <c r="K510" s="93"/>
      <c r="L510" s="77"/>
      <c r="M510" s="93"/>
      <c r="N510" s="77"/>
      <c r="O510" s="77"/>
      <c r="P510" s="77"/>
      <c r="Q510" s="72"/>
      <c r="R510" s="93"/>
      <c r="T510" s="77"/>
    </row>
    <row r="511" spans="1:20" s="92" customFormat="1" ht="12.75" customHeight="1" x14ac:dyDescent="0.3">
      <c r="A511" s="72"/>
      <c r="C511" s="93"/>
      <c r="D511" s="93"/>
      <c r="E511" s="93"/>
      <c r="F511" s="93"/>
      <c r="G511" s="93"/>
      <c r="H511" s="93"/>
      <c r="I511" s="93"/>
      <c r="J511" s="93"/>
      <c r="K511" s="93"/>
      <c r="L511" s="77"/>
      <c r="M511" s="93"/>
      <c r="N511" s="77"/>
      <c r="O511" s="77"/>
      <c r="P511" s="77"/>
      <c r="Q511" s="72"/>
      <c r="R511" s="93"/>
      <c r="T511" s="77"/>
    </row>
    <row r="512" spans="1:20" s="92" customFormat="1" ht="12.75" customHeight="1" x14ac:dyDescent="0.3">
      <c r="A512" s="72"/>
      <c r="C512" s="93"/>
      <c r="D512" s="93"/>
      <c r="E512" s="93"/>
      <c r="F512" s="93"/>
      <c r="G512" s="93"/>
      <c r="H512" s="93"/>
      <c r="I512" s="93"/>
      <c r="J512" s="93"/>
      <c r="K512" s="93"/>
      <c r="L512" s="77"/>
      <c r="M512" s="93"/>
      <c r="N512" s="77"/>
      <c r="O512" s="77"/>
      <c r="P512" s="77"/>
      <c r="Q512" s="72"/>
      <c r="R512" s="93"/>
      <c r="T512" s="77"/>
    </row>
    <row r="513" spans="1:20" s="92" customFormat="1" ht="12.75" customHeight="1" x14ac:dyDescent="0.3">
      <c r="A513" s="72"/>
      <c r="C513" s="93"/>
      <c r="D513" s="93"/>
      <c r="E513" s="93"/>
      <c r="F513" s="93"/>
      <c r="G513" s="93"/>
      <c r="H513" s="93"/>
      <c r="I513" s="93"/>
      <c r="J513" s="93"/>
      <c r="K513" s="93"/>
      <c r="L513" s="77"/>
      <c r="M513" s="93"/>
      <c r="N513" s="77"/>
      <c r="O513" s="77"/>
      <c r="P513" s="77"/>
      <c r="Q513" s="72"/>
      <c r="R513" s="93"/>
      <c r="T513" s="77"/>
    </row>
    <row r="514" spans="1:20" s="92" customFormat="1" ht="12.75" customHeight="1" x14ac:dyDescent="0.3">
      <c r="A514" s="72"/>
      <c r="C514" s="93"/>
      <c r="D514" s="93"/>
      <c r="E514" s="93"/>
      <c r="F514" s="93"/>
      <c r="G514" s="93"/>
      <c r="H514" s="93"/>
      <c r="I514" s="93"/>
      <c r="J514" s="93"/>
      <c r="K514" s="93"/>
      <c r="L514" s="77"/>
      <c r="M514" s="93"/>
      <c r="N514" s="77"/>
      <c r="O514" s="77"/>
      <c r="P514" s="77"/>
      <c r="Q514" s="72"/>
      <c r="R514" s="93"/>
      <c r="T514" s="77"/>
    </row>
    <row r="515" spans="1:20" s="92" customFormat="1" ht="12.75" customHeight="1" x14ac:dyDescent="0.3">
      <c r="A515" s="72"/>
      <c r="C515" s="93"/>
      <c r="D515" s="93"/>
      <c r="E515" s="93"/>
      <c r="F515" s="93"/>
      <c r="G515" s="93"/>
      <c r="H515" s="93"/>
      <c r="I515" s="93"/>
      <c r="J515" s="93"/>
      <c r="K515" s="93"/>
      <c r="L515" s="77"/>
      <c r="M515" s="93"/>
      <c r="N515" s="77"/>
      <c r="O515" s="77"/>
      <c r="P515" s="77"/>
      <c r="Q515" s="72"/>
      <c r="R515" s="93"/>
      <c r="T515" s="77"/>
    </row>
    <row r="516" spans="1:20" s="92" customFormat="1" ht="12.75" customHeight="1" x14ac:dyDescent="0.3">
      <c r="A516" s="72"/>
      <c r="C516" s="93"/>
      <c r="D516" s="93"/>
      <c r="E516" s="93"/>
      <c r="F516" s="93"/>
      <c r="G516" s="93"/>
      <c r="H516" s="93"/>
      <c r="I516" s="93"/>
      <c r="J516" s="93"/>
      <c r="K516" s="93"/>
      <c r="L516" s="77"/>
      <c r="M516" s="93"/>
      <c r="N516" s="77"/>
      <c r="O516" s="77"/>
      <c r="P516" s="77"/>
      <c r="Q516" s="72"/>
      <c r="R516" s="93"/>
      <c r="T516" s="77"/>
    </row>
    <row r="517" spans="1:20" s="92" customFormat="1" ht="12.75" customHeight="1" x14ac:dyDescent="0.3">
      <c r="A517" s="72"/>
      <c r="C517" s="93"/>
      <c r="D517" s="93"/>
      <c r="E517" s="93"/>
      <c r="F517" s="93"/>
      <c r="G517" s="93"/>
      <c r="H517" s="93"/>
      <c r="I517" s="93"/>
      <c r="J517" s="93"/>
      <c r="K517" s="93"/>
      <c r="L517" s="77"/>
      <c r="M517" s="93"/>
      <c r="N517" s="77"/>
      <c r="O517" s="77"/>
      <c r="P517" s="77"/>
      <c r="Q517" s="72"/>
      <c r="R517" s="93"/>
      <c r="T517" s="77"/>
    </row>
    <row r="518" spans="1:20" s="92" customFormat="1" ht="12.75" customHeight="1" x14ac:dyDescent="0.3">
      <c r="A518" s="72"/>
      <c r="C518" s="93"/>
      <c r="D518" s="93"/>
      <c r="E518" s="93"/>
      <c r="F518" s="93"/>
      <c r="G518" s="93"/>
      <c r="H518" s="93"/>
      <c r="I518" s="93"/>
      <c r="J518" s="93"/>
      <c r="K518" s="93"/>
      <c r="L518" s="77"/>
      <c r="M518" s="93"/>
      <c r="N518" s="77"/>
      <c r="O518" s="77"/>
      <c r="P518" s="77"/>
      <c r="Q518" s="72"/>
      <c r="R518" s="93"/>
      <c r="T518" s="77"/>
    </row>
    <row r="519" spans="1:20" s="92" customFormat="1" ht="12.75" customHeight="1" x14ac:dyDescent="0.3">
      <c r="A519" s="72"/>
      <c r="C519" s="93"/>
      <c r="D519" s="93"/>
      <c r="E519" s="93"/>
      <c r="F519" s="93"/>
      <c r="G519" s="93"/>
      <c r="H519" s="93"/>
      <c r="I519" s="93"/>
      <c r="J519" s="93"/>
      <c r="K519" s="93"/>
      <c r="L519" s="77"/>
      <c r="M519" s="93"/>
      <c r="N519" s="77"/>
      <c r="O519" s="77"/>
      <c r="P519" s="77"/>
      <c r="Q519" s="72"/>
      <c r="R519" s="93"/>
      <c r="T519" s="77"/>
    </row>
    <row r="520" spans="1:20" s="92" customFormat="1" ht="12.75" customHeight="1" x14ac:dyDescent="0.3">
      <c r="A520" s="72"/>
      <c r="C520" s="93"/>
      <c r="D520" s="93"/>
      <c r="E520" s="93"/>
      <c r="F520" s="93"/>
      <c r="G520" s="93"/>
      <c r="H520" s="93"/>
      <c r="I520" s="93"/>
      <c r="J520" s="93"/>
      <c r="K520" s="93"/>
      <c r="L520" s="77"/>
      <c r="M520" s="93"/>
      <c r="N520" s="77"/>
      <c r="O520" s="77"/>
      <c r="P520" s="77"/>
      <c r="Q520" s="72"/>
      <c r="R520" s="93"/>
      <c r="T520" s="77"/>
    </row>
    <row r="521" spans="1:20" s="92" customFormat="1" ht="12.75" customHeight="1" x14ac:dyDescent="0.3">
      <c r="A521" s="72"/>
      <c r="C521" s="93"/>
      <c r="D521" s="93"/>
      <c r="E521" s="93"/>
      <c r="F521" s="93"/>
      <c r="G521" s="93"/>
      <c r="H521" s="93"/>
      <c r="I521" s="93"/>
      <c r="J521" s="93"/>
      <c r="K521" s="93"/>
      <c r="L521" s="77"/>
      <c r="M521" s="93"/>
      <c r="N521" s="77"/>
      <c r="O521" s="77"/>
      <c r="P521" s="77"/>
      <c r="Q521" s="72"/>
      <c r="R521" s="93"/>
      <c r="T521" s="77"/>
    </row>
    <row r="522" spans="1:20" s="92" customFormat="1" ht="12.75" customHeight="1" x14ac:dyDescent="0.3">
      <c r="A522" s="72"/>
      <c r="C522" s="93"/>
      <c r="D522" s="93"/>
      <c r="E522" s="93"/>
      <c r="F522" s="93"/>
      <c r="G522" s="93"/>
      <c r="H522" s="93"/>
      <c r="I522" s="93"/>
      <c r="J522" s="93"/>
      <c r="K522" s="93"/>
      <c r="L522" s="77"/>
      <c r="M522" s="93"/>
      <c r="N522" s="77"/>
      <c r="O522" s="77"/>
      <c r="P522" s="77"/>
      <c r="Q522" s="72"/>
      <c r="R522" s="93"/>
      <c r="T522" s="77"/>
    </row>
    <row r="523" spans="1:20" s="92" customFormat="1" ht="12.75" customHeight="1" x14ac:dyDescent="0.3">
      <c r="A523" s="72"/>
      <c r="C523" s="93"/>
      <c r="D523" s="93"/>
      <c r="E523" s="93"/>
      <c r="F523" s="93"/>
      <c r="G523" s="93"/>
      <c r="H523" s="93"/>
      <c r="I523" s="93"/>
      <c r="J523" s="93"/>
      <c r="K523" s="93"/>
      <c r="L523" s="77"/>
      <c r="M523" s="93"/>
      <c r="N523" s="77"/>
      <c r="O523" s="77"/>
      <c r="P523" s="77"/>
      <c r="Q523" s="72"/>
      <c r="R523" s="93"/>
      <c r="T523" s="77"/>
    </row>
    <row r="524" spans="1:20" s="92" customFormat="1" ht="12.75" customHeight="1" x14ac:dyDescent="0.3">
      <c r="A524" s="72"/>
      <c r="C524" s="93"/>
      <c r="D524" s="93"/>
      <c r="E524" s="93"/>
      <c r="F524" s="93"/>
      <c r="G524" s="93"/>
      <c r="H524" s="93"/>
      <c r="I524" s="93"/>
      <c r="J524" s="93"/>
      <c r="K524" s="93"/>
      <c r="L524" s="77"/>
      <c r="M524" s="93"/>
      <c r="N524" s="77"/>
      <c r="O524" s="77"/>
      <c r="P524" s="77"/>
      <c r="Q524" s="72"/>
      <c r="R524" s="93"/>
      <c r="T524" s="77"/>
    </row>
    <row r="525" spans="1:20" s="92" customFormat="1" ht="12.75" customHeight="1" x14ac:dyDescent="0.3">
      <c r="A525" s="72"/>
      <c r="C525" s="93"/>
      <c r="D525" s="93"/>
      <c r="E525" s="93"/>
      <c r="F525" s="93"/>
      <c r="G525" s="93"/>
      <c r="H525" s="93"/>
      <c r="I525" s="93"/>
      <c r="J525" s="93"/>
      <c r="K525" s="93"/>
      <c r="L525" s="77"/>
      <c r="M525" s="93"/>
      <c r="N525" s="77"/>
      <c r="O525" s="77"/>
      <c r="P525" s="77"/>
      <c r="Q525" s="72"/>
      <c r="R525" s="93"/>
      <c r="T525" s="77"/>
    </row>
    <row r="526" spans="1:20" s="92" customFormat="1" ht="12.75" customHeight="1" x14ac:dyDescent="0.3">
      <c r="A526" s="72"/>
      <c r="C526" s="93"/>
      <c r="D526" s="93"/>
      <c r="E526" s="93"/>
      <c r="F526" s="93"/>
      <c r="G526" s="93"/>
      <c r="H526" s="93"/>
      <c r="I526" s="93"/>
      <c r="J526" s="93"/>
      <c r="K526" s="93"/>
      <c r="L526" s="77"/>
      <c r="M526" s="93"/>
      <c r="N526" s="77"/>
      <c r="O526" s="77"/>
      <c r="P526" s="77"/>
      <c r="Q526" s="72"/>
      <c r="R526" s="93"/>
      <c r="T526" s="77"/>
    </row>
    <row r="527" spans="1:20" s="92" customFormat="1" ht="12.75" customHeight="1" x14ac:dyDescent="0.3">
      <c r="A527" s="72"/>
      <c r="C527" s="93"/>
      <c r="D527" s="93"/>
      <c r="E527" s="93"/>
      <c r="F527" s="93"/>
      <c r="G527" s="93"/>
      <c r="H527" s="93"/>
      <c r="I527" s="93"/>
      <c r="J527" s="93"/>
      <c r="K527" s="93"/>
      <c r="L527" s="77"/>
      <c r="M527" s="93"/>
      <c r="N527" s="77"/>
      <c r="O527" s="77"/>
      <c r="P527" s="77"/>
      <c r="Q527" s="72"/>
      <c r="R527" s="93"/>
      <c r="T527" s="77"/>
    </row>
    <row r="528" spans="1:20" s="92" customFormat="1" ht="12.75" customHeight="1" x14ac:dyDescent="0.3">
      <c r="A528" s="72"/>
      <c r="C528" s="93"/>
      <c r="D528" s="93"/>
      <c r="E528" s="93"/>
      <c r="F528" s="93"/>
      <c r="G528" s="93"/>
      <c r="H528" s="93"/>
      <c r="I528" s="93"/>
      <c r="J528" s="93"/>
      <c r="K528" s="93"/>
      <c r="L528" s="77"/>
      <c r="M528" s="93"/>
      <c r="N528" s="77"/>
      <c r="O528" s="77"/>
      <c r="P528" s="77"/>
      <c r="Q528" s="72"/>
      <c r="R528" s="93"/>
      <c r="T528" s="77"/>
    </row>
    <row r="529" spans="1:20" s="92" customFormat="1" ht="12.75" customHeight="1" x14ac:dyDescent="0.3">
      <c r="A529" s="72"/>
      <c r="C529" s="93"/>
      <c r="D529" s="93"/>
      <c r="E529" s="93"/>
      <c r="F529" s="93"/>
      <c r="G529" s="93"/>
      <c r="H529" s="93"/>
      <c r="I529" s="93"/>
      <c r="J529" s="93"/>
      <c r="K529" s="93"/>
      <c r="L529" s="77"/>
      <c r="M529" s="93"/>
      <c r="N529" s="77"/>
      <c r="O529" s="77"/>
      <c r="P529" s="77"/>
      <c r="Q529" s="72"/>
      <c r="R529" s="93"/>
      <c r="T529" s="77"/>
    </row>
    <row r="530" spans="1:20" s="92" customFormat="1" ht="12.75" customHeight="1" x14ac:dyDescent="0.3">
      <c r="A530" s="72"/>
      <c r="C530" s="93"/>
      <c r="D530" s="93"/>
      <c r="E530" s="93"/>
      <c r="F530" s="93"/>
      <c r="G530" s="93"/>
      <c r="H530" s="93"/>
      <c r="I530" s="93"/>
      <c r="J530" s="93"/>
      <c r="K530" s="93"/>
      <c r="L530" s="77"/>
      <c r="M530" s="93"/>
      <c r="N530" s="77"/>
      <c r="O530" s="77"/>
      <c r="P530" s="77"/>
      <c r="Q530" s="72"/>
      <c r="R530" s="93"/>
      <c r="T530" s="77"/>
    </row>
    <row r="531" spans="1:20" s="92" customFormat="1" ht="12.75" customHeight="1" x14ac:dyDescent="0.3">
      <c r="A531" s="72"/>
      <c r="C531" s="93"/>
      <c r="D531" s="93"/>
      <c r="E531" s="93"/>
      <c r="F531" s="93"/>
      <c r="G531" s="93"/>
      <c r="H531" s="93"/>
      <c r="I531" s="93"/>
      <c r="J531" s="93"/>
      <c r="K531" s="93"/>
      <c r="L531" s="77"/>
      <c r="M531" s="93"/>
      <c r="N531" s="77"/>
      <c r="O531" s="77"/>
      <c r="P531" s="77"/>
      <c r="Q531" s="72"/>
      <c r="R531" s="93"/>
      <c r="T531" s="77"/>
    </row>
    <row r="532" spans="1:20" s="92" customFormat="1" ht="12.75" customHeight="1" x14ac:dyDescent="0.3">
      <c r="A532" s="72"/>
      <c r="C532" s="93"/>
      <c r="D532" s="93"/>
      <c r="E532" s="93"/>
      <c r="F532" s="93"/>
      <c r="G532" s="93"/>
      <c r="H532" s="93"/>
      <c r="I532" s="93"/>
      <c r="J532" s="93"/>
      <c r="K532" s="93"/>
      <c r="L532" s="77"/>
      <c r="M532" s="93"/>
      <c r="N532" s="77"/>
      <c r="O532" s="77"/>
      <c r="P532" s="77"/>
      <c r="Q532" s="72"/>
      <c r="R532" s="93"/>
      <c r="T532" s="77"/>
    </row>
    <row r="533" spans="1:20" s="92" customFormat="1" ht="12.75" customHeight="1" x14ac:dyDescent="0.3">
      <c r="A533" s="72"/>
      <c r="C533" s="93"/>
      <c r="D533" s="93"/>
      <c r="E533" s="93"/>
      <c r="F533" s="93"/>
      <c r="G533" s="93"/>
      <c r="H533" s="93"/>
      <c r="I533" s="93"/>
      <c r="J533" s="93"/>
      <c r="K533" s="93"/>
      <c r="L533" s="77"/>
      <c r="M533" s="93"/>
      <c r="N533" s="77"/>
      <c r="O533" s="77"/>
      <c r="P533" s="77"/>
      <c r="Q533" s="72"/>
      <c r="R533" s="93"/>
      <c r="T533" s="77"/>
    </row>
    <row r="534" spans="1:20" s="92" customFormat="1" ht="12.75" customHeight="1" x14ac:dyDescent="0.3">
      <c r="A534" s="72"/>
      <c r="C534" s="93"/>
      <c r="D534" s="93"/>
      <c r="E534" s="93"/>
      <c r="F534" s="93"/>
      <c r="G534" s="93"/>
      <c r="H534" s="93"/>
      <c r="I534" s="93"/>
      <c r="J534" s="93"/>
      <c r="K534" s="93"/>
      <c r="L534" s="77"/>
      <c r="M534" s="93"/>
      <c r="N534" s="77"/>
      <c r="O534" s="77"/>
      <c r="P534" s="77"/>
      <c r="Q534" s="72"/>
      <c r="R534" s="93"/>
      <c r="T534" s="77"/>
    </row>
    <row r="535" spans="1:20" s="92" customFormat="1" ht="12.75" customHeight="1" x14ac:dyDescent="0.3">
      <c r="A535" s="72"/>
      <c r="C535" s="93"/>
      <c r="D535" s="93"/>
      <c r="E535" s="93"/>
      <c r="F535" s="93"/>
      <c r="G535" s="93"/>
      <c r="H535" s="93"/>
      <c r="I535" s="93"/>
      <c r="J535" s="93"/>
      <c r="K535" s="93"/>
      <c r="L535" s="77"/>
      <c r="M535" s="93"/>
      <c r="N535" s="77"/>
      <c r="O535" s="77"/>
      <c r="P535" s="77"/>
      <c r="Q535" s="72"/>
      <c r="R535" s="93"/>
      <c r="T535" s="77"/>
    </row>
    <row r="536" spans="1:20" s="92" customFormat="1" ht="12.75" customHeight="1" x14ac:dyDescent="0.3">
      <c r="A536" s="72"/>
      <c r="C536" s="93"/>
      <c r="D536" s="93"/>
      <c r="E536" s="93"/>
      <c r="F536" s="93"/>
      <c r="G536" s="93"/>
      <c r="H536" s="93"/>
      <c r="I536" s="93"/>
      <c r="J536" s="93"/>
      <c r="K536" s="93"/>
      <c r="L536" s="77"/>
      <c r="M536" s="93"/>
      <c r="N536" s="77"/>
      <c r="O536" s="77"/>
      <c r="P536" s="77"/>
      <c r="Q536" s="72"/>
      <c r="R536" s="93"/>
      <c r="T536" s="77"/>
    </row>
    <row r="537" spans="1:20" s="92" customFormat="1" ht="12.75" customHeight="1" x14ac:dyDescent="0.3">
      <c r="A537" s="72"/>
      <c r="C537" s="93"/>
      <c r="D537" s="93"/>
      <c r="E537" s="93"/>
      <c r="F537" s="93"/>
      <c r="G537" s="93"/>
      <c r="H537" s="93"/>
      <c r="I537" s="93"/>
      <c r="J537" s="93"/>
      <c r="K537" s="93"/>
      <c r="L537" s="77"/>
      <c r="M537" s="93"/>
      <c r="N537" s="77"/>
      <c r="O537" s="77"/>
      <c r="P537" s="77"/>
      <c r="Q537" s="72"/>
      <c r="R537" s="93"/>
      <c r="T537" s="77"/>
    </row>
    <row r="538" spans="1:20" s="92" customFormat="1" ht="12.75" customHeight="1" x14ac:dyDescent="0.3">
      <c r="A538" s="72"/>
      <c r="C538" s="93"/>
      <c r="D538" s="93"/>
      <c r="E538" s="93"/>
      <c r="F538" s="93"/>
      <c r="G538" s="93"/>
      <c r="H538" s="93"/>
      <c r="I538" s="93"/>
      <c r="J538" s="93"/>
      <c r="K538" s="93"/>
      <c r="L538" s="77"/>
      <c r="M538" s="93"/>
      <c r="N538" s="77"/>
      <c r="O538" s="77"/>
      <c r="P538" s="77"/>
      <c r="Q538" s="72"/>
      <c r="R538" s="93"/>
      <c r="T538" s="77"/>
    </row>
    <row r="539" spans="1:20" s="92" customFormat="1" ht="12.75" customHeight="1" x14ac:dyDescent="0.3">
      <c r="A539" s="72"/>
      <c r="C539" s="93"/>
      <c r="D539" s="93"/>
      <c r="E539" s="93"/>
      <c r="F539" s="93"/>
      <c r="G539" s="93"/>
      <c r="H539" s="93"/>
      <c r="I539" s="93"/>
      <c r="J539" s="93"/>
      <c r="K539" s="93"/>
      <c r="L539" s="77"/>
      <c r="M539" s="93"/>
      <c r="N539" s="77"/>
      <c r="O539" s="77"/>
      <c r="P539" s="77"/>
      <c r="Q539" s="72"/>
      <c r="R539" s="93"/>
      <c r="T539" s="77"/>
    </row>
    <row r="540" spans="1:20" s="92" customFormat="1" ht="12.75" customHeight="1" x14ac:dyDescent="0.3">
      <c r="A540" s="72"/>
      <c r="C540" s="93"/>
      <c r="D540" s="93"/>
      <c r="E540" s="93"/>
      <c r="F540" s="93"/>
      <c r="G540" s="93"/>
      <c r="H540" s="93"/>
      <c r="I540" s="93"/>
      <c r="J540" s="93"/>
      <c r="K540" s="93"/>
      <c r="L540" s="77"/>
      <c r="M540" s="93"/>
      <c r="N540" s="77"/>
      <c r="O540" s="77"/>
      <c r="P540" s="77"/>
      <c r="Q540" s="72"/>
      <c r="R540" s="93"/>
      <c r="T540" s="77"/>
    </row>
    <row r="541" spans="1:20" s="92" customFormat="1" ht="12.75" customHeight="1" x14ac:dyDescent="0.3">
      <c r="A541" s="72"/>
      <c r="C541" s="93"/>
      <c r="D541" s="93"/>
      <c r="E541" s="93"/>
      <c r="F541" s="93"/>
      <c r="G541" s="93"/>
      <c r="H541" s="93"/>
      <c r="I541" s="93"/>
      <c r="J541" s="93"/>
      <c r="K541" s="93"/>
      <c r="L541" s="77"/>
      <c r="M541" s="93"/>
      <c r="N541" s="77"/>
      <c r="O541" s="77"/>
      <c r="P541" s="77"/>
      <c r="Q541" s="72"/>
      <c r="R541" s="93"/>
      <c r="T541" s="77"/>
    </row>
    <row r="542" spans="1:20" s="92" customFormat="1" ht="12.75" customHeight="1" x14ac:dyDescent="0.3">
      <c r="A542" s="72"/>
      <c r="C542" s="93"/>
      <c r="D542" s="93"/>
      <c r="E542" s="93"/>
      <c r="F542" s="93"/>
      <c r="G542" s="93"/>
      <c r="H542" s="93"/>
      <c r="I542" s="93"/>
      <c r="J542" s="93"/>
      <c r="K542" s="93"/>
      <c r="L542" s="77"/>
      <c r="M542" s="93"/>
      <c r="N542" s="77"/>
      <c r="O542" s="77"/>
      <c r="P542" s="77"/>
      <c r="Q542" s="72"/>
      <c r="R542" s="93"/>
      <c r="T542" s="77"/>
    </row>
    <row r="543" spans="1:20" s="92" customFormat="1" ht="12.75" customHeight="1" x14ac:dyDescent="0.3">
      <c r="A543" s="72"/>
      <c r="C543" s="93"/>
      <c r="D543" s="93"/>
      <c r="E543" s="93"/>
      <c r="F543" s="93"/>
      <c r="G543" s="93"/>
      <c r="H543" s="93"/>
      <c r="I543" s="93"/>
      <c r="J543" s="93"/>
      <c r="K543" s="93"/>
      <c r="L543" s="77"/>
      <c r="M543" s="93"/>
      <c r="N543" s="77"/>
      <c r="O543" s="77"/>
      <c r="P543" s="77"/>
      <c r="Q543" s="72"/>
      <c r="R543" s="93"/>
      <c r="T543" s="77"/>
    </row>
    <row r="544" spans="1:20" s="92" customFormat="1" ht="12.75" customHeight="1" x14ac:dyDescent="0.3">
      <c r="A544" s="72"/>
      <c r="C544" s="93"/>
      <c r="D544" s="93"/>
      <c r="E544" s="93"/>
      <c r="F544" s="93"/>
      <c r="G544" s="93"/>
      <c r="H544" s="93"/>
      <c r="I544" s="93"/>
      <c r="J544" s="93"/>
      <c r="K544" s="93"/>
      <c r="L544" s="77"/>
      <c r="M544" s="93"/>
      <c r="N544" s="77"/>
      <c r="O544" s="77"/>
      <c r="P544" s="77"/>
      <c r="Q544" s="72"/>
      <c r="R544" s="93"/>
      <c r="T544" s="77"/>
    </row>
    <row r="545" spans="1:20" s="92" customFormat="1" ht="12.75" customHeight="1" x14ac:dyDescent="0.3">
      <c r="A545" s="72"/>
      <c r="C545" s="93"/>
      <c r="D545" s="93"/>
      <c r="E545" s="93"/>
      <c r="F545" s="93"/>
      <c r="G545" s="93"/>
      <c r="H545" s="93"/>
      <c r="I545" s="93"/>
      <c r="J545" s="93"/>
      <c r="K545" s="93"/>
      <c r="L545" s="77"/>
      <c r="M545" s="93"/>
      <c r="N545" s="77"/>
      <c r="O545" s="77"/>
      <c r="P545" s="77"/>
      <c r="Q545" s="72"/>
      <c r="R545" s="93"/>
      <c r="T545" s="77"/>
    </row>
    <row r="546" spans="1:20" s="92" customFormat="1" ht="12.75" customHeight="1" x14ac:dyDescent="0.3">
      <c r="A546" s="72"/>
      <c r="C546" s="93"/>
      <c r="D546" s="93"/>
      <c r="E546" s="93"/>
      <c r="F546" s="93"/>
      <c r="G546" s="93"/>
      <c r="H546" s="93"/>
      <c r="I546" s="93"/>
      <c r="J546" s="93"/>
      <c r="K546" s="93"/>
      <c r="L546" s="77"/>
      <c r="M546" s="93"/>
      <c r="N546" s="77"/>
      <c r="O546" s="77"/>
      <c r="P546" s="77"/>
      <c r="Q546" s="72"/>
      <c r="R546" s="93"/>
      <c r="T546" s="77"/>
    </row>
    <row r="547" spans="1:20" s="92" customFormat="1" ht="12.75" customHeight="1" x14ac:dyDescent="0.3">
      <c r="A547" s="72"/>
      <c r="C547" s="93"/>
      <c r="D547" s="93"/>
      <c r="E547" s="93"/>
      <c r="F547" s="93"/>
      <c r="G547" s="93"/>
      <c r="H547" s="93"/>
      <c r="I547" s="93"/>
      <c r="J547" s="93"/>
      <c r="K547" s="93"/>
      <c r="L547" s="77"/>
      <c r="M547" s="93"/>
      <c r="N547" s="77"/>
      <c r="O547" s="77"/>
      <c r="P547" s="77"/>
      <c r="Q547" s="72"/>
      <c r="R547" s="93"/>
      <c r="T547" s="77"/>
    </row>
    <row r="548" spans="1:20" s="92" customFormat="1" ht="12.75" customHeight="1" x14ac:dyDescent="0.3">
      <c r="A548" s="72"/>
      <c r="C548" s="93"/>
      <c r="D548" s="93"/>
      <c r="E548" s="93"/>
      <c r="F548" s="93"/>
      <c r="G548" s="93"/>
      <c r="H548" s="93"/>
      <c r="I548" s="93"/>
      <c r="J548" s="93"/>
      <c r="K548" s="93"/>
      <c r="L548" s="77"/>
      <c r="M548" s="93"/>
      <c r="N548" s="77"/>
      <c r="O548" s="77"/>
      <c r="P548" s="77"/>
      <c r="Q548" s="72"/>
      <c r="R548" s="93"/>
      <c r="T548" s="77"/>
    </row>
    <row r="549" spans="1:20" s="92" customFormat="1" ht="12.75" customHeight="1" x14ac:dyDescent="0.3">
      <c r="A549" s="72"/>
      <c r="C549" s="93"/>
      <c r="D549" s="93"/>
      <c r="E549" s="93"/>
      <c r="F549" s="93"/>
      <c r="G549" s="93"/>
      <c r="H549" s="93"/>
      <c r="I549" s="93"/>
      <c r="J549" s="93"/>
      <c r="K549" s="93"/>
      <c r="L549" s="77"/>
      <c r="M549" s="93"/>
      <c r="N549" s="77"/>
      <c r="O549" s="77"/>
      <c r="P549" s="77"/>
      <c r="Q549" s="72"/>
      <c r="R549" s="93"/>
      <c r="T549" s="77"/>
    </row>
    <row r="550" spans="1:20" s="92" customFormat="1" ht="12.75" customHeight="1" x14ac:dyDescent="0.3">
      <c r="A550" s="72"/>
      <c r="C550" s="93"/>
      <c r="D550" s="93"/>
      <c r="E550" s="93"/>
      <c r="F550" s="93"/>
      <c r="G550" s="93"/>
      <c r="H550" s="93"/>
      <c r="I550" s="93"/>
      <c r="J550" s="93"/>
      <c r="K550" s="93"/>
      <c r="L550" s="77"/>
      <c r="M550" s="93"/>
      <c r="N550" s="77"/>
      <c r="O550" s="77"/>
      <c r="P550" s="77"/>
      <c r="Q550" s="72"/>
      <c r="R550" s="93"/>
      <c r="T550" s="77"/>
    </row>
    <row r="551" spans="1:20" s="92" customFormat="1" ht="12.75" customHeight="1" x14ac:dyDescent="0.3">
      <c r="A551" s="72"/>
      <c r="C551" s="93"/>
      <c r="D551" s="93"/>
      <c r="E551" s="93"/>
      <c r="F551" s="93"/>
      <c r="G551" s="93"/>
      <c r="H551" s="93"/>
      <c r="I551" s="93"/>
      <c r="J551" s="93"/>
      <c r="K551" s="93"/>
      <c r="L551" s="77"/>
      <c r="M551" s="93"/>
      <c r="N551" s="77"/>
      <c r="O551" s="77"/>
      <c r="P551" s="77"/>
      <c r="Q551" s="72"/>
      <c r="R551" s="93"/>
      <c r="T551" s="77"/>
    </row>
    <row r="552" spans="1:20" s="92" customFormat="1" ht="12.75" customHeight="1" x14ac:dyDescent="0.3">
      <c r="A552" s="72"/>
      <c r="C552" s="93"/>
      <c r="D552" s="93"/>
      <c r="E552" s="93"/>
      <c r="F552" s="93"/>
      <c r="G552" s="93"/>
      <c r="H552" s="93"/>
      <c r="I552" s="93"/>
      <c r="J552" s="93"/>
      <c r="K552" s="93"/>
      <c r="L552" s="77"/>
      <c r="M552" s="93"/>
      <c r="N552" s="77"/>
      <c r="O552" s="77"/>
      <c r="P552" s="77"/>
      <c r="Q552" s="72"/>
      <c r="R552" s="93"/>
      <c r="T552" s="77"/>
    </row>
    <row r="553" spans="1:20" s="92" customFormat="1" ht="12.75" customHeight="1" x14ac:dyDescent="0.3">
      <c r="A553" s="72"/>
      <c r="C553" s="93"/>
      <c r="D553" s="93"/>
      <c r="E553" s="93"/>
      <c r="F553" s="93"/>
      <c r="G553" s="93"/>
      <c r="H553" s="93"/>
      <c r="I553" s="93"/>
      <c r="J553" s="93"/>
      <c r="K553" s="93"/>
      <c r="L553" s="77"/>
      <c r="M553" s="93"/>
      <c r="N553" s="77"/>
      <c r="O553" s="77"/>
      <c r="P553" s="77"/>
      <c r="Q553" s="72"/>
      <c r="R553" s="93"/>
      <c r="T553" s="77"/>
    </row>
    <row r="554" spans="1:20" s="92" customFormat="1" ht="12.75" customHeight="1" x14ac:dyDescent="0.3">
      <c r="A554" s="72"/>
      <c r="C554" s="93"/>
      <c r="D554" s="93"/>
      <c r="E554" s="93"/>
      <c r="F554" s="93"/>
      <c r="G554" s="93"/>
      <c r="H554" s="93"/>
      <c r="I554" s="93"/>
      <c r="J554" s="93"/>
      <c r="K554" s="93"/>
      <c r="L554" s="77"/>
      <c r="M554" s="93"/>
      <c r="N554" s="77"/>
      <c r="O554" s="77"/>
      <c r="P554" s="77"/>
      <c r="Q554" s="72"/>
      <c r="R554" s="93"/>
      <c r="T554" s="77"/>
    </row>
    <row r="555" spans="1:20" s="92" customFormat="1" ht="12.75" customHeight="1" x14ac:dyDescent="0.3">
      <c r="A555" s="72"/>
      <c r="C555" s="93"/>
      <c r="D555" s="93"/>
      <c r="E555" s="93"/>
      <c r="F555" s="93"/>
      <c r="G555" s="93"/>
      <c r="H555" s="93"/>
      <c r="I555" s="93"/>
      <c r="J555" s="93"/>
      <c r="K555" s="93"/>
      <c r="L555" s="77"/>
      <c r="M555" s="93"/>
      <c r="N555" s="77"/>
      <c r="O555" s="77"/>
      <c r="P555" s="77"/>
      <c r="Q555" s="72"/>
      <c r="R555" s="93"/>
      <c r="T555" s="77"/>
    </row>
    <row r="556" spans="1:20" s="92" customFormat="1" ht="12.75" customHeight="1" x14ac:dyDescent="0.3">
      <c r="A556" s="72"/>
      <c r="C556" s="93"/>
      <c r="D556" s="93"/>
      <c r="E556" s="93"/>
      <c r="F556" s="93"/>
      <c r="G556" s="93"/>
      <c r="H556" s="93"/>
      <c r="I556" s="93"/>
      <c r="J556" s="93"/>
      <c r="K556" s="93"/>
      <c r="L556" s="77"/>
      <c r="M556" s="93"/>
      <c r="N556" s="77"/>
      <c r="O556" s="77"/>
      <c r="P556" s="77"/>
      <c r="Q556" s="72"/>
      <c r="R556" s="93"/>
      <c r="T556" s="77"/>
    </row>
    <row r="557" spans="1:20" s="92" customFormat="1" ht="12.75" customHeight="1" x14ac:dyDescent="0.3">
      <c r="A557" s="72"/>
      <c r="C557" s="93"/>
      <c r="D557" s="93"/>
      <c r="E557" s="93"/>
      <c r="F557" s="93"/>
      <c r="G557" s="93"/>
      <c r="H557" s="93"/>
      <c r="I557" s="93"/>
      <c r="J557" s="93"/>
      <c r="K557" s="93"/>
      <c r="L557" s="77"/>
      <c r="M557" s="93"/>
      <c r="N557" s="77"/>
      <c r="O557" s="77"/>
      <c r="P557" s="77"/>
      <c r="Q557" s="72"/>
      <c r="R557" s="93"/>
      <c r="T557" s="77"/>
    </row>
    <row r="558" spans="1:20" s="92" customFormat="1" ht="12.75" customHeight="1" x14ac:dyDescent="0.3">
      <c r="A558" s="72"/>
      <c r="C558" s="93"/>
      <c r="D558" s="93"/>
      <c r="E558" s="93"/>
      <c r="F558" s="93"/>
      <c r="G558" s="93"/>
      <c r="H558" s="93"/>
      <c r="I558" s="93"/>
      <c r="J558" s="93"/>
      <c r="K558" s="93"/>
      <c r="L558" s="77"/>
      <c r="M558" s="93"/>
      <c r="N558" s="77"/>
      <c r="O558" s="77"/>
      <c r="P558" s="77"/>
      <c r="Q558" s="72"/>
      <c r="R558" s="93"/>
      <c r="T558" s="77"/>
    </row>
    <row r="559" spans="1:20" s="92" customFormat="1" ht="12.75" customHeight="1" x14ac:dyDescent="0.3">
      <c r="A559" s="72"/>
      <c r="C559" s="93"/>
      <c r="D559" s="93"/>
      <c r="E559" s="93"/>
      <c r="F559" s="93"/>
      <c r="G559" s="93"/>
      <c r="H559" s="93"/>
      <c r="I559" s="93"/>
      <c r="J559" s="93"/>
      <c r="K559" s="93"/>
      <c r="L559" s="77"/>
      <c r="M559" s="93"/>
      <c r="N559" s="77"/>
      <c r="O559" s="77"/>
      <c r="P559" s="77"/>
      <c r="Q559" s="72"/>
      <c r="R559" s="93"/>
      <c r="T559" s="77"/>
    </row>
    <row r="560" spans="1:20" s="92" customFormat="1" ht="12.75" customHeight="1" x14ac:dyDescent="0.3">
      <c r="A560" s="72"/>
      <c r="C560" s="93"/>
      <c r="D560" s="93"/>
      <c r="E560" s="93"/>
      <c r="F560" s="93"/>
      <c r="G560" s="93"/>
      <c r="H560" s="93"/>
      <c r="I560" s="93"/>
      <c r="J560" s="93"/>
      <c r="K560" s="93"/>
      <c r="L560" s="77"/>
      <c r="M560" s="93"/>
      <c r="N560" s="77"/>
      <c r="O560" s="77"/>
      <c r="P560" s="77"/>
      <c r="Q560" s="72"/>
      <c r="R560" s="93"/>
      <c r="T560" s="77"/>
    </row>
    <row r="561" spans="1:20" s="92" customFormat="1" ht="12.75" customHeight="1" x14ac:dyDescent="0.3">
      <c r="A561" s="72"/>
      <c r="C561" s="93"/>
      <c r="D561" s="93"/>
      <c r="E561" s="93"/>
      <c r="F561" s="93"/>
      <c r="G561" s="93"/>
      <c r="H561" s="93"/>
      <c r="I561" s="93"/>
      <c r="J561" s="93"/>
      <c r="K561" s="93"/>
      <c r="L561" s="77"/>
      <c r="M561" s="93"/>
      <c r="N561" s="77"/>
      <c r="O561" s="77"/>
      <c r="P561" s="77"/>
      <c r="Q561" s="72"/>
      <c r="R561" s="93"/>
      <c r="T561" s="77"/>
    </row>
    <row r="562" spans="1:20" s="92" customFormat="1" ht="12.75" customHeight="1" x14ac:dyDescent="0.3">
      <c r="A562" s="72"/>
      <c r="C562" s="93"/>
      <c r="D562" s="93"/>
      <c r="E562" s="93"/>
      <c r="F562" s="93"/>
      <c r="G562" s="93"/>
      <c r="H562" s="93"/>
      <c r="I562" s="93"/>
      <c r="J562" s="93"/>
      <c r="K562" s="93"/>
      <c r="L562" s="77"/>
      <c r="M562" s="93"/>
      <c r="N562" s="77"/>
      <c r="O562" s="77"/>
      <c r="P562" s="77"/>
      <c r="Q562" s="72"/>
      <c r="R562" s="93"/>
      <c r="T562" s="77"/>
    </row>
    <row r="563" spans="1:20" s="92" customFormat="1" ht="12.75" customHeight="1" x14ac:dyDescent="0.3">
      <c r="A563" s="72"/>
      <c r="C563" s="93"/>
      <c r="D563" s="93"/>
      <c r="E563" s="93"/>
      <c r="F563" s="93"/>
      <c r="G563" s="93"/>
      <c r="H563" s="93"/>
      <c r="I563" s="93"/>
      <c r="J563" s="93"/>
      <c r="K563" s="93"/>
      <c r="L563" s="77"/>
      <c r="M563" s="93"/>
      <c r="N563" s="77"/>
      <c r="O563" s="77"/>
      <c r="P563" s="77"/>
      <c r="Q563" s="72"/>
      <c r="R563" s="93"/>
      <c r="T563" s="77"/>
    </row>
    <row r="564" spans="1:20" s="92" customFormat="1" ht="12.75" customHeight="1" x14ac:dyDescent="0.3">
      <c r="A564" s="72"/>
      <c r="C564" s="93"/>
      <c r="D564" s="93"/>
      <c r="E564" s="93"/>
      <c r="F564" s="93"/>
      <c r="G564" s="93"/>
      <c r="H564" s="93"/>
      <c r="I564" s="93"/>
      <c r="J564" s="93"/>
      <c r="K564" s="93"/>
      <c r="L564" s="77"/>
      <c r="M564" s="93"/>
      <c r="N564" s="77"/>
      <c r="O564" s="77"/>
      <c r="P564" s="77"/>
      <c r="Q564" s="72"/>
      <c r="R564" s="93"/>
      <c r="T564" s="77"/>
    </row>
    <row r="565" spans="1:20" s="92" customFormat="1" ht="12.75" customHeight="1" x14ac:dyDescent="0.3">
      <c r="A565" s="72"/>
      <c r="C565" s="93"/>
      <c r="D565" s="93"/>
      <c r="E565" s="93"/>
      <c r="F565" s="93"/>
      <c r="G565" s="93"/>
      <c r="H565" s="93"/>
      <c r="I565" s="93"/>
      <c r="J565" s="93"/>
      <c r="K565" s="93"/>
      <c r="L565" s="77"/>
      <c r="M565" s="93"/>
      <c r="N565" s="77"/>
      <c r="O565" s="77"/>
      <c r="P565" s="77"/>
      <c r="Q565" s="72"/>
      <c r="R565" s="93"/>
      <c r="T565" s="77"/>
    </row>
    <row r="566" spans="1:20" s="92" customFormat="1" ht="12.75" customHeight="1" x14ac:dyDescent="0.3">
      <c r="A566" s="72"/>
      <c r="C566" s="93"/>
      <c r="D566" s="93"/>
      <c r="E566" s="93"/>
      <c r="F566" s="93"/>
      <c r="G566" s="93"/>
      <c r="H566" s="93"/>
      <c r="I566" s="93"/>
      <c r="J566" s="93"/>
      <c r="K566" s="93"/>
      <c r="L566" s="77"/>
      <c r="M566" s="93"/>
      <c r="N566" s="77"/>
      <c r="O566" s="77"/>
      <c r="P566" s="77"/>
      <c r="Q566" s="72"/>
      <c r="R566" s="93"/>
      <c r="T566" s="77"/>
    </row>
    <row r="567" spans="1:20" s="92" customFormat="1" ht="12.75" customHeight="1" x14ac:dyDescent="0.3">
      <c r="A567" s="72"/>
      <c r="C567" s="93"/>
      <c r="D567" s="93"/>
      <c r="E567" s="93"/>
      <c r="F567" s="93"/>
      <c r="G567" s="93"/>
      <c r="H567" s="93"/>
      <c r="I567" s="93"/>
      <c r="J567" s="93"/>
      <c r="K567" s="93"/>
      <c r="L567" s="77"/>
      <c r="M567" s="93"/>
      <c r="N567" s="77"/>
      <c r="O567" s="77"/>
      <c r="P567" s="77"/>
      <c r="Q567" s="72"/>
      <c r="R567" s="93"/>
      <c r="T567" s="77"/>
    </row>
    <row r="568" spans="1:20" s="92" customFormat="1" ht="12.75" customHeight="1" x14ac:dyDescent="0.3">
      <c r="A568" s="72"/>
      <c r="C568" s="93"/>
      <c r="D568" s="93"/>
      <c r="E568" s="93"/>
      <c r="F568" s="93"/>
      <c r="G568" s="93"/>
      <c r="H568" s="93"/>
      <c r="I568" s="93"/>
      <c r="J568" s="93"/>
      <c r="K568" s="93"/>
      <c r="L568" s="77"/>
      <c r="M568" s="93"/>
      <c r="N568" s="77"/>
      <c r="O568" s="77"/>
      <c r="P568" s="77"/>
      <c r="Q568" s="72"/>
      <c r="R568" s="93"/>
      <c r="T568" s="77"/>
    </row>
    <row r="569" spans="1:20" s="92" customFormat="1" ht="12.75" customHeight="1" x14ac:dyDescent="0.3">
      <c r="A569" s="72"/>
      <c r="C569" s="93"/>
      <c r="D569" s="93"/>
      <c r="E569" s="93"/>
      <c r="F569" s="93"/>
      <c r="G569" s="93"/>
      <c r="H569" s="93"/>
      <c r="I569" s="93"/>
      <c r="J569" s="93"/>
      <c r="K569" s="93"/>
      <c r="L569" s="77"/>
      <c r="M569" s="93"/>
      <c r="N569" s="77"/>
      <c r="O569" s="77"/>
      <c r="P569" s="77"/>
      <c r="Q569" s="72"/>
      <c r="R569" s="93"/>
      <c r="T569" s="77"/>
    </row>
    <row r="570" spans="1:20" s="92" customFormat="1" ht="12.75" customHeight="1" x14ac:dyDescent="0.3">
      <c r="A570" s="72"/>
      <c r="C570" s="93"/>
      <c r="D570" s="93"/>
      <c r="E570" s="93"/>
      <c r="F570" s="93"/>
      <c r="G570" s="93"/>
      <c r="H570" s="93"/>
      <c r="I570" s="93"/>
      <c r="J570" s="93"/>
      <c r="K570" s="93"/>
      <c r="L570" s="77"/>
      <c r="M570" s="93"/>
      <c r="N570" s="77"/>
      <c r="O570" s="77"/>
      <c r="P570" s="77"/>
      <c r="Q570" s="72"/>
      <c r="R570" s="93"/>
      <c r="T570" s="77"/>
    </row>
    <row r="571" spans="1:20" s="92" customFormat="1" ht="12.75" customHeight="1" x14ac:dyDescent="0.3">
      <c r="A571" s="72"/>
      <c r="C571" s="93"/>
      <c r="D571" s="93"/>
      <c r="E571" s="93"/>
      <c r="F571" s="93"/>
      <c r="G571" s="93"/>
      <c r="H571" s="93"/>
      <c r="I571" s="93"/>
      <c r="J571" s="93"/>
      <c r="K571" s="93"/>
      <c r="L571" s="77"/>
      <c r="M571" s="93"/>
      <c r="N571" s="77"/>
      <c r="O571" s="77"/>
      <c r="P571" s="77"/>
      <c r="Q571" s="72"/>
      <c r="R571" s="93"/>
      <c r="T571" s="77"/>
    </row>
    <row r="572" spans="1:20" s="92" customFormat="1" ht="12.75" customHeight="1" x14ac:dyDescent="0.3">
      <c r="A572" s="72"/>
      <c r="C572" s="93"/>
      <c r="D572" s="93"/>
      <c r="E572" s="93"/>
      <c r="F572" s="93"/>
      <c r="G572" s="93"/>
      <c r="H572" s="93"/>
      <c r="I572" s="93"/>
      <c r="J572" s="93"/>
      <c r="K572" s="93"/>
      <c r="L572" s="77"/>
      <c r="M572" s="93"/>
      <c r="N572" s="77"/>
      <c r="O572" s="77"/>
      <c r="P572" s="77"/>
      <c r="Q572" s="72"/>
      <c r="R572" s="93"/>
      <c r="T572" s="77"/>
    </row>
    <row r="573" spans="1:20" s="92" customFormat="1" ht="12.75" customHeight="1" x14ac:dyDescent="0.3">
      <c r="A573" s="72"/>
      <c r="C573" s="93"/>
      <c r="D573" s="93"/>
      <c r="E573" s="93"/>
      <c r="F573" s="93"/>
      <c r="G573" s="93"/>
      <c r="H573" s="93"/>
      <c r="I573" s="93"/>
      <c r="J573" s="93"/>
      <c r="K573" s="93"/>
      <c r="L573" s="77"/>
      <c r="M573" s="93"/>
      <c r="N573" s="77"/>
      <c r="O573" s="77"/>
      <c r="P573" s="77"/>
      <c r="Q573" s="72"/>
      <c r="R573" s="93"/>
      <c r="T573" s="77"/>
    </row>
    <row r="574" spans="1:20" s="92" customFormat="1" ht="12.75" customHeight="1" x14ac:dyDescent="0.3">
      <c r="A574" s="72"/>
      <c r="C574" s="93"/>
      <c r="D574" s="93"/>
      <c r="E574" s="93"/>
      <c r="F574" s="93"/>
      <c r="G574" s="93"/>
      <c r="H574" s="93"/>
      <c r="I574" s="93"/>
      <c r="J574" s="93"/>
      <c r="K574" s="93"/>
      <c r="L574" s="77"/>
      <c r="M574" s="93"/>
      <c r="N574" s="77"/>
      <c r="O574" s="77"/>
      <c r="P574" s="77"/>
      <c r="Q574" s="72"/>
      <c r="R574" s="93"/>
      <c r="T574" s="77"/>
    </row>
    <row r="575" spans="1:20" s="92" customFormat="1" ht="12.75" customHeight="1" x14ac:dyDescent="0.3">
      <c r="A575" s="72"/>
      <c r="C575" s="93"/>
      <c r="D575" s="93"/>
      <c r="E575" s="93"/>
      <c r="F575" s="93"/>
      <c r="G575" s="93"/>
      <c r="H575" s="93"/>
      <c r="I575" s="93"/>
      <c r="J575" s="93"/>
      <c r="K575" s="93"/>
      <c r="L575" s="77"/>
      <c r="M575" s="93"/>
      <c r="N575" s="77"/>
      <c r="O575" s="77"/>
      <c r="P575" s="77"/>
      <c r="Q575" s="72"/>
      <c r="R575" s="93"/>
      <c r="T575" s="77"/>
    </row>
    <row r="576" spans="1:20" s="92" customFormat="1" ht="12.75" customHeight="1" x14ac:dyDescent="0.3">
      <c r="A576" s="72"/>
      <c r="C576" s="93"/>
      <c r="D576" s="93"/>
      <c r="E576" s="93"/>
      <c r="F576" s="93"/>
      <c r="G576" s="93"/>
      <c r="H576" s="93"/>
      <c r="I576" s="93"/>
      <c r="J576" s="93"/>
      <c r="K576" s="93"/>
      <c r="L576" s="77"/>
      <c r="M576" s="93"/>
      <c r="N576" s="77"/>
      <c r="O576" s="77"/>
      <c r="P576" s="77"/>
      <c r="Q576" s="72"/>
      <c r="R576" s="93"/>
      <c r="T576" s="77"/>
    </row>
    <row r="577" spans="1:20" s="92" customFormat="1" ht="12.75" customHeight="1" x14ac:dyDescent="0.3">
      <c r="A577" s="72"/>
      <c r="C577" s="93"/>
      <c r="D577" s="93"/>
      <c r="E577" s="93"/>
      <c r="F577" s="93"/>
      <c r="G577" s="93"/>
      <c r="H577" s="93"/>
      <c r="I577" s="93"/>
      <c r="J577" s="93"/>
      <c r="K577" s="93"/>
      <c r="L577" s="77"/>
      <c r="M577" s="93"/>
      <c r="N577" s="77"/>
      <c r="O577" s="77"/>
      <c r="P577" s="77"/>
      <c r="Q577" s="72"/>
      <c r="R577" s="93"/>
      <c r="T577" s="77"/>
    </row>
    <row r="578" spans="1:20" s="92" customFormat="1" ht="12.75" customHeight="1" x14ac:dyDescent="0.3">
      <c r="A578" s="72"/>
      <c r="C578" s="93"/>
      <c r="D578" s="93"/>
      <c r="E578" s="93"/>
      <c r="F578" s="93"/>
      <c r="G578" s="93"/>
      <c r="H578" s="93"/>
      <c r="I578" s="93"/>
      <c r="J578" s="93"/>
      <c r="K578" s="93"/>
      <c r="L578" s="77"/>
      <c r="M578" s="93"/>
      <c r="N578" s="77"/>
      <c r="O578" s="77"/>
      <c r="P578" s="77"/>
      <c r="Q578" s="72"/>
      <c r="R578" s="93"/>
      <c r="T578" s="77"/>
    </row>
    <row r="579" spans="1:20" s="92" customFormat="1" ht="12.75" customHeight="1" x14ac:dyDescent="0.3">
      <c r="A579" s="72"/>
      <c r="C579" s="93"/>
      <c r="D579" s="93"/>
      <c r="E579" s="93"/>
      <c r="F579" s="93"/>
      <c r="G579" s="93"/>
      <c r="H579" s="93"/>
      <c r="I579" s="93"/>
      <c r="J579" s="93"/>
      <c r="K579" s="93"/>
      <c r="L579" s="77"/>
      <c r="M579" s="93"/>
      <c r="N579" s="77"/>
      <c r="O579" s="77"/>
      <c r="P579" s="77"/>
      <c r="Q579" s="72"/>
      <c r="R579" s="93"/>
      <c r="T579" s="77"/>
    </row>
    <row r="580" spans="1:20" s="92" customFormat="1" ht="12.75" customHeight="1" x14ac:dyDescent="0.3">
      <c r="A580" s="72"/>
      <c r="C580" s="93"/>
      <c r="D580" s="93"/>
      <c r="E580" s="93"/>
      <c r="F580" s="93"/>
      <c r="G580" s="93"/>
      <c r="H580" s="93"/>
      <c r="I580" s="93"/>
      <c r="J580" s="93"/>
      <c r="K580" s="93"/>
      <c r="L580" s="77"/>
      <c r="M580" s="93"/>
      <c r="N580" s="77"/>
      <c r="O580" s="77"/>
      <c r="P580" s="77"/>
      <c r="Q580" s="72"/>
      <c r="R580" s="93"/>
      <c r="T580" s="77"/>
    </row>
    <row r="581" spans="1:20" s="92" customFormat="1" ht="12.75" customHeight="1" x14ac:dyDescent="0.3">
      <c r="A581" s="72"/>
      <c r="C581" s="93"/>
      <c r="D581" s="93"/>
      <c r="E581" s="93"/>
      <c r="F581" s="93"/>
      <c r="G581" s="93"/>
      <c r="H581" s="93"/>
      <c r="I581" s="93"/>
      <c r="J581" s="93"/>
      <c r="K581" s="93"/>
      <c r="L581" s="77"/>
      <c r="M581" s="93"/>
      <c r="N581" s="77"/>
      <c r="O581" s="77"/>
      <c r="P581" s="77"/>
      <c r="Q581" s="72"/>
      <c r="R581" s="93"/>
      <c r="T581" s="77"/>
    </row>
    <row r="582" spans="1:20" s="92" customFormat="1" ht="12.75" customHeight="1" x14ac:dyDescent="0.3">
      <c r="A582" s="72"/>
      <c r="C582" s="93"/>
      <c r="D582" s="93"/>
      <c r="E582" s="93"/>
      <c r="F582" s="93"/>
      <c r="G582" s="93"/>
      <c r="H582" s="93"/>
      <c r="I582" s="93"/>
      <c r="J582" s="93"/>
      <c r="K582" s="93"/>
      <c r="L582" s="77"/>
      <c r="M582" s="93"/>
      <c r="N582" s="77"/>
      <c r="O582" s="77"/>
      <c r="P582" s="77"/>
      <c r="Q582" s="72"/>
      <c r="R582" s="93"/>
      <c r="T582" s="77"/>
    </row>
    <row r="583" spans="1:20" s="92" customFormat="1" ht="12.75" customHeight="1" x14ac:dyDescent="0.3">
      <c r="A583" s="72"/>
      <c r="C583" s="93"/>
      <c r="D583" s="93"/>
      <c r="E583" s="93"/>
      <c r="F583" s="93"/>
      <c r="G583" s="93"/>
      <c r="H583" s="93"/>
      <c r="I583" s="93"/>
      <c r="J583" s="93"/>
      <c r="K583" s="93"/>
      <c r="L583" s="77"/>
      <c r="M583" s="93"/>
      <c r="N583" s="77"/>
      <c r="O583" s="77"/>
      <c r="P583" s="77"/>
      <c r="Q583" s="72"/>
      <c r="R583" s="93"/>
      <c r="T583" s="77"/>
    </row>
    <row r="584" spans="1:20" s="92" customFormat="1" ht="12.75" customHeight="1" x14ac:dyDescent="0.3">
      <c r="A584" s="72"/>
      <c r="C584" s="93"/>
      <c r="D584" s="93"/>
      <c r="E584" s="93"/>
      <c r="F584" s="93"/>
      <c r="G584" s="93"/>
      <c r="H584" s="93"/>
      <c r="I584" s="93"/>
      <c r="J584" s="93"/>
      <c r="K584" s="93"/>
      <c r="L584" s="77"/>
      <c r="M584" s="93"/>
      <c r="N584" s="77"/>
      <c r="O584" s="77"/>
      <c r="P584" s="77"/>
      <c r="Q584" s="72"/>
      <c r="R584" s="93"/>
      <c r="T584" s="77"/>
    </row>
    <row r="585" spans="1:20" s="92" customFormat="1" ht="12.75" customHeight="1" x14ac:dyDescent="0.3">
      <c r="A585" s="72"/>
      <c r="C585" s="93"/>
      <c r="D585" s="93"/>
      <c r="E585" s="93"/>
      <c r="F585" s="93"/>
      <c r="G585" s="93"/>
      <c r="H585" s="93"/>
      <c r="I585" s="93"/>
      <c r="J585" s="93"/>
      <c r="K585" s="93"/>
      <c r="L585" s="77"/>
      <c r="M585" s="93"/>
      <c r="N585" s="77"/>
      <c r="O585" s="77"/>
      <c r="P585" s="77"/>
      <c r="Q585" s="72"/>
      <c r="R585" s="93"/>
      <c r="T585" s="77"/>
    </row>
    <row r="586" spans="1:20" s="92" customFormat="1" ht="12.75" customHeight="1" x14ac:dyDescent="0.3">
      <c r="A586" s="72"/>
      <c r="C586" s="93"/>
      <c r="D586" s="93"/>
      <c r="E586" s="93"/>
      <c r="F586" s="93"/>
      <c r="G586" s="93"/>
      <c r="H586" s="93"/>
      <c r="I586" s="93"/>
      <c r="J586" s="93"/>
      <c r="K586" s="93"/>
      <c r="L586" s="77"/>
      <c r="M586" s="93"/>
      <c r="N586" s="77"/>
      <c r="O586" s="77"/>
      <c r="P586" s="77"/>
      <c r="Q586" s="72"/>
      <c r="R586" s="93"/>
      <c r="T586" s="77"/>
    </row>
    <row r="587" spans="1:20" s="92" customFormat="1" ht="12.75" customHeight="1" x14ac:dyDescent="0.3">
      <c r="A587" s="72"/>
      <c r="C587" s="93"/>
      <c r="D587" s="93"/>
      <c r="E587" s="93"/>
      <c r="F587" s="93"/>
      <c r="G587" s="93"/>
      <c r="H587" s="93"/>
      <c r="I587" s="93"/>
      <c r="J587" s="93"/>
      <c r="K587" s="93"/>
      <c r="L587" s="77"/>
      <c r="M587" s="93"/>
      <c r="N587" s="77"/>
      <c r="O587" s="77"/>
      <c r="P587" s="77"/>
      <c r="Q587" s="72"/>
      <c r="R587" s="93"/>
      <c r="T587" s="77"/>
    </row>
    <row r="588" spans="1:20" s="92" customFormat="1" ht="12.75" customHeight="1" x14ac:dyDescent="0.3">
      <c r="A588" s="72"/>
      <c r="C588" s="93"/>
      <c r="D588" s="93"/>
      <c r="E588" s="93"/>
      <c r="F588" s="93"/>
      <c r="G588" s="93"/>
      <c r="H588" s="93"/>
      <c r="I588" s="93"/>
      <c r="J588" s="93"/>
      <c r="K588" s="93"/>
      <c r="L588" s="77"/>
      <c r="M588" s="93"/>
      <c r="N588" s="77"/>
      <c r="O588" s="77"/>
      <c r="P588" s="77"/>
      <c r="Q588" s="72"/>
      <c r="R588" s="93"/>
      <c r="T588" s="77"/>
    </row>
    <row r="589" spans="1:20" s="92" customFormat="1" ht="12.75" customHeight="1" x14ac:dyDescent="0.3">
      <c r="A589" s="72"/>
      <c r="C589" s="93"/>
      <c r="D589" s="93"/>
      <c r="E589" s="93"/>
      <c r="F589" s="93"/>
      <c r="G589" s="93"/>
      <c r="H589" s="93"/>
      <c r="I589" s="93"/>
      <c r="J589" s="93"/>
      <c r="K589" s="93"/>
      <c r="L589" s="77"/>
      <c r="M589" s="93"/>
      <c r="N589" s="77"/>
      <c r="O589" s="77"/>
      <c r="P589" s="77"/>
      <c r="Q589" s="72"/>
      <c r="R589" s="93"/>
      <c r="T589" s="77"/>
    </row>
    <row r="590" spans="1:20" s="92" customFormat="1" ht="12.75" customHeight="1" x14ac:dyDescent="0.3">
      <c r="A590" s="72"/>
      <c r="C590" s="93"/>
      <c r="D590" s="93"/>
      <c r="E590" s="93"/>
      <c r="F590" s="93"/>
      <c r="G590" s="93"/>
      <c r="H590" s="93"/>
      <c r="I590" s="93"/>
      <c r="J590" s="93"/>
      <c r="K590" s="93"/>
      <c r="L590" s="77"/>
      <c r="M590" s="93"/>
      <c r="N590" s="77"/>
      <c r="O590" s="77"/>
      <c r="P590" s="77"/>
      <c r="Q590" s="72"/>
      <c r="R590" s="93"/>
      <c r="T590" s="77"/>
    </row>
    <row r="591" spans="1:20" s="92" customFormat="1" ht="12.75" customHeight="1" x14ac:dyDescent="0.3">
      <c r="A591" s="72"/>
      <c r="C591" s="93"/>
      <c r="D591" s="93"/>
      <c r="E591" s="93"/>
      <c r="F591" s="93"/>
      <c r="G591" s="93"/>
      <c r="H591" s="93"/>
      <c r="I591" s="93"/>
      <c r="J591" s="93"/>
      <c r="K591" s="93"/>
      <c r="L591" s="77"/>
      <c r="M591" s="93"/>
      <c r="N591" s="77"/>
      <c r="O591" s="77"/>
      <c r="P591" s="77"/>
      <c r="Q591" s="72"/>
      <c r="R591" s="93"/>
      <c r="T591" s="77"/>
    </row>
    <row r="592" spans="1:20" s="92" customFormat="1" ht="12.75" customHeight="1" x14ac:dyDescent="0.3">
      <c r="A592" s="72"/>
      <c r="C592" s="93"/>
      <c r="D592" s="93"/>
      <c r="E592" s="93"/>
      <c r="F592" s="93"/>
      <c r="G592" s="93"/>
      <c r="H592" s="93"/>
      <c r="I592" s="93"/>
      <c r="J592" s="93"/>
      <c r="K592" s="93"/>
      <c r="L592" s="77"/>
      <c r="M592" s="93"/>
      <c r="N592" s="77"/>
      <c r="O592" s="77"/>
      <c r="P592" s="77"/>
      <c r="Q592" s="72"/>
      <c r="R592" s="93"/>
      <c r="T592" s="77"/>
    </row>
    <row r="593" spans="1:20" s="92" customFormat="1" ht="12.75" customHeight="1" x14ac:dyDescent="0.3">
      <c r="A593" s="72"/>
      <c r="C593" s="93"/>
      <c r="D593" s="93"/>
      <c r="E593" s="93"/>
      <c r="F593" s="93"/>
      <c r="G593" s="93"/>
      <c r="H593" s="93"/>
      <c r="I593" s="93"/>
      <c r="J593" s="93"/>
      <c r="K593" s="93"/>
      <c r="L593" s="77"/>
      <c r="M593" s="93"/>
      <c r="N593" s="77"/>
      <c r="O593" s="77"/>
      <c r="P593" s="77"/>
      <c r="Q593" s="72"/>
      <c r="R593" s="93"/>
      <c r="T593" s="77"/>
    </row>
    <row r="594" spans="1:20" s="92" customFormat="1" ht="12.75" customHeight="1" x14ac:dyDescent="0.3">
      <c r="A594" s="72"/>
      <c r="C594" s="93"/>
      <c r="D594" s="93"/>
      <c r="E594" s="93"/>
      <c r="F594" s="93"/>
      <c r="G594" s="93"/>
      <c r="H594" s="93"/>
      <c r="I594" s="93"/>
      <c r="J594" s="93"/>
      <c r="K594" s="93"/>
      <c r="L594" s="77"/>
      <c r="M594" s="93"/>
      <c r="N594" s="77"/>
      <c r="O594" s="77"/>
      <c r="P594" s="77"/>
      <c r="Q594" s="72"/>
      <c r="R594" s="93"/>
      <c r="T594" s="77"/>
    </row>
    <row r="595" spans="1:20" s="92" customFormat="1" ht="12.75" customHeight="1" x14ac:dyDescent="0.3">
      <c r="A595" s="72"/>
      <c r="C595" s="93"/>
      <c r="D595" s="93"/>
      <c r="E595" s="93"/>
      <c r="F595" s="93"/>
      <c r="G595" s="93"/>
      <c r="H595" s="93"/>
      <c r="I595" s="93"/>
      <c r="J595" s="93"/>
      <c r="K595" s="93"/>
      <c r="L595" s="77"/>
      <c r="M595" s="93"/>
      <c r="N595" s="77"/>
      <c r="O595" s="77"/>
      <c r="P595" s="77"/>
      <c r="Q595" s="72"/>
      <c r="R595" s="93"/>
      <c r="T595" s="77"/>
    </row>
    <row r="596" spans="1:20" s="92" customFormat="1" ht="12.75" customHeight="1" x14ac:dyDescent="0.3">
      <c r="A596" s="72"/>
      <c r="C596" s="93"/>
      <c r="D596" s="93"/>
      <c r="E596" s="93"/>
      <c r="F596" s="93"/>
      <c r="G596" s="93"/>
      <c r="H596" s="93"/>
      <c r="I596" s="93"/>
      <c r="J596" s="93"/>
      <c r="K596" s="93"/>
      <c r="L596" s="77"/>
      <c r="M596" s="93"/>
      <c r="N596" s="77"/>
      <c r="O596" s="77"/>
      <c r="P596" s="77"/>
      <c r="Q596" s="72"/>
      <c r="R596" s="93"/>
      <c r="T596" s="77"/>
    </row>
    <row r="597" spans="1:20" s="92" customFormat="1" ht="12.75" customHeight="1" x14ac:dyDescent="0.3">
      <c r="A597" s="72"/>
      <c r="C597" s="93"/>
      <c r="D597" s="93"/>
      <c r="E597" s="93"/>
      <c r="F597" s="93"/>
      <c r="G597" s="93"/>
      <c r="H597" s="93"/>
      <c r="I597" s="93"/>
      <c r="J597" s="93"/>
      <c r="K597" s="93"/>
      <c r="L597" s="77"/>
      <c r="M597" s="93"/>
      <c r="N597" s="77"/>
      <c r="O597" s="77"/>
      <c r="P597" s="77"/>
      <c r="Q597" s="72"/>
      <c r="R597" s="93"/>
      <c r="T597" s="77"/>
    </row>
    <row r="598" spans="1:20" s="92" customFormat="1" ht="12.75" customHeight="1" x14ac:dyDescent="0.3">
      <c r="A598" s="72"/>
      <c r="C598" s="93"/>
      <c r="D598" s="93"/>
      <c r="E598" s="93"/>
      <c r="F598" s="93"/>
      <c r="G598" s="93"/>
      <c r="H598" s="93"/>
      <c r="I598" s="93"/>
      <c r="J598" s="93"/>
      <c r="K598" s="93"/>
      <c r="L598" s="77"/>
      <c r="M598" s="93"/>
      <c r="N598" s="77"/>
      <c r="O598" s="77"/>
      <c r="P598" s="77"/>
      <c r="Q598" s="72"/>
      <c r="R598" s="93"/>
      <c r="T598" s="77"/>
    </row>
    <row r="599" spans="1:20" s="92" customFormat="1" ht="12.75" customHeight="1" x14ac:dyDescent="0.3">
      <c r="A599" s="72"/>
      <c r="C599" s="93"/>
      <c r="D599" s="93"/>
      <c r="E599" s="93"/>
      <c r="F599" s="93"/>
      <c r="G599" s="93"/>
      <c r="H599" s="93"/>
      <c r="I599" s="93"/>
      <c r="J599" s="93"/>
      <c r="K599" s="93"/>
      <c r="L599" s="77"/>
      <c r="M599" s="93"/>
      <c r="N599" s="77"/>
      <c r="O599" s="77"/>
      <c r="P599" s="77"/>
      <c r="Q599" s="72"/>
      <c r="R599" s="93"/>
      <c r="T599" s="77"/>
    </row>
    <row r="600" spans="1:20" s="92" customFormat="1" ht="12.75" customHeight="1" x14ac:dyDescent="0.3">
      <c r="A600" s="72"/>
      <c r="C600" s="93"/>
      <c r="D600" s="93"/>
      <c r="E600" s="93"/>
      <c r="F600" s="93"/>
      <c r="G600" s="93"/>
      <c r="H600" s="93"/>
      <c r="I600" s="93"/>
      <c r="J600" s="93"/>
      <c r="K600" s="93"/>
      <c r="L600" s="77"/>
      <c r="M600" s="93"/>
      <c r="N600" s="77"/>
      <c r="O600" s="77"/>
      <c r="P600" s="77"/>
      <c r="Q600" s="72"/>
      <c r="R600" s="93"/>
      <c r="T600" s="77"/>
    </row>
    <row r="601" spans="1:20" s="92" customFormat="1" ht="12.75" customHeight="1" x14ac:dyDescent="0.3">
      <c r="A601" s="72"/>
      <c r="C601" s="93"/>
      <c r="D601" s="93"/>
      <c r="E601" s="93"/>
      <c r="F601" s="93"/>
      <c r="G601" s="93"/>
      <c r="H601" s="93"/>
      <c r="I601" s="93"/>
      <c r="J601" s="93"/>
      <c r="K601" s="93"/>
      <c r="L601" s="77"/>
      <c r="M601" s="93"/>
      <c r="N601" s="77"/>
      <c r="O601" s="77"/>
      <c r="P601" s="77"/>
      <c r="Q601" s="72"/>
      <c r="R601" s="93"/>
      <c r="T601" s="77"/>
    </row>
    <row r="602" spans="1:20" s="92" customFormat="1" ht="12.75" customHeight="1" x14ac:dyDescent="0.3">
      <c r="A602" s="72"/>
      <c r="C602" s="93"/>
      <c r="D602" s="93"/>
      <c r="E602" s="93"/>
      <c r="F602" s="93"/>
      <c r="G602" s="93"/>
      <c r="H602" s="93"/>
      <c r="I602" s="93"/>
      <c r="J602" s="93"/>
      <c r="K602" s="93"/>
      <c r="L602" s="77"/>
      <c r="M602" s="93"/>
      <c r="N602" s="77"/>
      <c r="O602" s="77"/>
      <c r="P602" s="77"/>
      <c r="Q602" s="72"/>
      <c r="R602" s="93"/>
      <c r="T602" s="77"/>
    </row>
    <row r="603" spans="1:20" s="92" customFormat="1" ht="12.75" customHeight="1" x14ac:dyDescent="0.3">
      <c r="A603" s="72"/>
      <c r="C603" s="93"/>
      <c r="D603" s="93"/>
      <c r="E603" s="93"/>
      <c r="F603" s="93"/>
      <c r="G603" s="93"/>
      <c r="H603" s="93"/>
      <c r="I603" s="93"/>
      <c r="J603" s="93"/>
      <c r="K603" s="93"/>
      <c r="L603" s="77"/>
      <c r="M603" s="93"/>
      <c r="N603" s="77"/>
      <c r="O603" s="77"/>
      <c r="P603" s="77"/>
      <c r="Q603" s="72"/>
      <c r="R603" s="93"/>
      <c r="T603" s="77"/>
    </row>
    <row r="604" spans="1:20" s="92" customFormat="1" ht="12.75" customHeight="1" x14ac:dyDescent="0.3">
      <c r="A604" s="72"/>
      <c r="C604" s="93"/>
      <c r="D604" s="93"/>
      <c r="E604" s="93"/>
      <c r="F604" s="93"/>
      <c r="G604" s="93"/>
      <c r="H604" s="93"/>
      <c r="I604" s="93"/>
      <c r="J604" s="93"/>
      <c r="K604" s="93"/>
      <c r="L604" s="77"/>
      <c r="M604" s="93"/>
      <c r="N604" s="77"/>
      <c r="O604" s="77"/>
      <c r="P604" s="77"/>
      <c r="Q604" s="72"/>
      <c r="R604" s="93"/>
      <c r="T604" s="77"/>
    </row>
    <row r="605" spans="1:20" s="92" customFormat="1" ht="12.75" customHeight="1" x14ac:dyDescent="0.3">
      <c r="A605" s="72"/>
      <c r="C605" s="93"/>
      <c r="D605" s="93"/>
      <c r="E605" s="93"/>
      <c r="F605" s="93"/>
      <c r="G605" s="93"/>
      <c r="H605" s="93"/>
      <c r="I605" s="93"/>
      <c r="J605" s="93"/>
      <c r="K605" s="93"/>
      <c r="L605" s="77"/>
      <c r="M605" s="93"/>
      <c r="N605" s="77"/>
      <c r="O605" s="77"/>
      <c r="P605" s="77"/>
      <c r="Q605" s="72"/>
      <c r="R605" s="93"/>
      <c r="T605" s="77"/>
    </row>
    <row r="606" spans="1:20" s="92" customFormat="1" ht="12.75" customHeight="1" x14ac:dyDescent="0.3">
      <c r="A606" s="72"/>
      <c r="C606" s="93"/>
      <c r="D606" s="93"/>
      <c r="E606" s="93"/>
      <c r="F606" s="93"/>
      <c r="G606" s="93"/>
      <c r="H606" s="93"/>
      <c r="I606" s="93"/>
      <c r="J606" s="93"/>
      <c r="K606" s="93"/>
      <c r="L606" s="77"/>
      <c r="M606" s="93"/>
      <c r="N606" s="77"/>
      <c r="O606" s="77"/>
      <c r="P606" s="77"/>
      <c r="Q606" s="72"/>
      <c r="R606" s="93"/>
      <c r="T606" s="77"/>
    </row>
    <row r="607" spans="1:20" s="92" customFormat="1" ht="12.75" customHeight="1" x14ac:dyDescent="0.3">
      <c r="A607" s="72"/>
      <c r="C607" s="93"/>
      <c r="D607" s="93"/>
      <c r="E607" s="93"/>
      <c r="F607" s="93"/>
      <c r="G607" s="93"/>
      <c r="H607" s="93"/>
      <c r="I607" s="93"/>
      <c r="J607" s="93"/>
      <c r="K607" s="93"/>
      <c r="L607" s="77"/>
      <c r="M607" s="93"/>
      <c r="N607" s="77"/>
      <c r="O607" s="77"/>
      <c r="P607" s="77"/>
      <c r="Q607" s="72"/>
      <c r="R607" s="93"/>
      <c r="T607" s="77"/>
    </row>
    <row r="608" spans="1:20" s="92" customFormat="1" ht="12.75" customHeight="1" x14ac:dyDescent="0.3">
      <c r="A608" s="72"/>
      <c r="C608" s="93"/>
      <c r="D608" s="93"/>
      <c r="E608" s="93"/>
      <c r="F608" s="93"/>
      <c r="G608" s="93"/>
      <c r="H608" s="93"/>
      <c r="I608" s="93"/>
      <c r="J608" s="93"/>
      <c r="K608" s="93"/>
      <c r="L608" s="77"/>
      <c r="M608" s="93"/>
      <c r="N608" s="77"/>
      <c r="O608" s="77"/>
      <c r="P608" s="77"/>
      <c r="Q608" s="72"/>
      <c r="R608" s="93"/>
      <c r="T608" s="77"/>
    </row>
    <row r="609" spans="1:20" s="92" customFormat="1" ht="12.75" customHeight="1" x14ac:dyDescent="0.3">
      <c r="A609" s="72"/>
      <c r="C609" s="93"/>
      <c r="D609" s="93"/>
      <c r="E609" s="93"/>
      <c r="F609" s="93"/>
      <c r="G609" s="93"/>
      <c r="H609" s="93"/>
      <c r="I609" s="93"/>
      <c r="J609" s="93"/>
      <c r="K609" s="93"/>
      <c r="L609" s="77"/>
      <c r="M609" s="93"/>
      <c r="N609" s="77"/>
      <c r="O609" s="77"/>
      <c r="P609" s="77"/>
      <c r="Q609" s="72"/>
      <c r="R609" s="93"/>
      <c r="T609" s="77"/>
    </row>
    <row r="610" spans="1:20" s="92" customFormat="1" ht="12.75" customHeight="1" x14ac:dyDescent="0.3">
      <c r="A610" s="72"/>
      <c r="C610" s="93"/>
      <c r="D610" s="93"/>
      <c r="E610" s="93"/>
      <c r="F610" s="93"/>
      <c r="G610" s="93"/>
      <c r="H610" s="93"/>
      <c r="I610" s="93"/>
      <c r="J610" s="93"/>
      <c r="K610" s="93"/>
      <c r="L610" s="77"/>
      <c r="M610" s="93"/>
      <c r="N610" s="77"/>
      <c r="O610" s="77"/>
      <c r="P610" s="77"/>
      <c r="Q610" s="72"/>
      <c r="R610" s="93"/>
      <c r="T610" s="77"/>
    </row>
    <row r="611" spans="1:20" s="92" customFormat="1" ht="12.75" customHeight="1" x14ac:dyDescent="0.3">
      <c r="A611" s="72"/>
      <c r="C611" s="93"/>
      <c r="D611" s="93"/>
      <c r="E611" s="93"/>
      <c r="F611" s="93"/>
      <c r="G611" s="93"/>
      <c r="H611" s="93"/>
      <c r="I611" s="93"/>
      <c r="J611" s="93"/>
      <c r="K611" s="93"/>
      <c r="L611" s="77"/>
      <c r="M611" s="93"/>
      <c r="N611" s="77"/>
      <c r="O611" s="77"/>
      <c r="P611" s="77"/>
      <c r="Q611" s="72"/>
      <c r="R611" s="93"/>
      <c r="T611" s="77"/>
    </row>
    <row r="612" spans="1:20" s="92" customFormat="1" ht="12.75" customHeight="1" x14ac:dyDescent="0.3">
      <c r="A612" s="72"/>
      <c r="C612" s="93"/>
      <c r="D612" s="93"/>
      <c r="E612" s="93"/>
      <c r="F612" s="93"/>
      <c r="G612" s="93"/>
      <c r="H612" s="93"/>
      <c r="I612" s="93"/>
      <c r="J612" s="93"/>
      <c r="K612" s="93"/>
      <c r="L612" s="77"/>
      <c r="M612" s="93"/>
      <c r="N612" s="77"/>
      <c r="O612" s="77"/>
      <c r="P612" s="77"/>
      <c r="Q612" s="72"/>
      <c r="R612" s="93"/>
      <c r="T612" s="77"/>
    </row>
    <row r="613" spans="1:20" s="92" customFormat="1" ht="12.75" customHeight="1" x14ac:dyDescent="0.3">
      <c r="A613" s="72"/>
      <c r="C613" s="93"/>
      <c r="D613" s="93"/>
      <c r="E613" s="93"/>
      <c r="F613" s="93"/>
      <c r="G613" s="93"/>
      <c r="H613" s="93"/>
      <c r="I613" s="93"/>
      <c r="J613" s="93"/>
      <c r="K613" s="93"/>
      <c r="L613" s="77"/>
      <c r="M613" s="93"/>
      <c r="N613" s="77"/>
      <c r="O613" s="77"/>
      <c r="P613" s="77"/>
      <c r="Q613" s="72"/>
      <c r="R613" s="93"/>
      <c r="T613" s="77"/>
    </row>
    <row r="614" spans="1:20" s="92" customFormat="1" ht="12.75" customHeight="1" x14ac:dyDescent="0.3">
      <c r="A614" s="72"/>
      <c r="C614" s="93"/>
      <c r="D614" s="93"/>
      <c r="E614" s="93"/>
      <c r="F614" s="93"/>
      <c r="G614" s="93"/>
      <c r="H614" s="93"/>
      <c r="I614" s="93"/>
      <c r="J614" s="93"/>
      <c r="K614" s="93"/>
      <c r="L614" s="77"/>
      <c r="M614" s="93"/>
      <c r="N614" s="77"/>
      <c r="O614" s="77"/>
      <c r="P614" s="77"/>
      <c r="Q614" s="72"/>
      <c r="R614" s="93"/>
      <c r="T614" s="77"/>
    </row>
    <row r="615" spans="1:20" s="92" customFormat="1" ht="12.75" customHeight="1" x14ac:dyDescent="0.3">
      <c r="A615" s="72"/>
      <c r="C615" s="93"/>
      <c r="D615" s="93"/>
      <c r="E615" s="93"/>
      <c r="F615" s="93"/>
      <c r="G615" s="93"/>
      <c r="H615" s="93"/>
      <c r="I615" s="93"/>
      <c r="J615" s="93"/>
      <c r="K615" s="93"/>
      <c r="L615" s="77"/>
      <c r="M615" s="93"/>
      <c r="N615" s="77"/>
      <c r="O615" s="77"/>
      <c r="P615" s="77"/>
      <c r="Q615" s="72"/>
      <c r="R615" s="93"/>
      <c r="T615" s="77"/>
    </row>
    <row r="616" spans="1:20" s="92" customFormat="1" ht="12.75" customHeight="1" x14ac:dyDescent="0.3">
      <c r="A616" s="72"/>
      <c r="C616" s="93"/>
      <c r="D616" s="93"/>
      <c r="E616" s="93"/>
      <c r="F616" s="93"/>
      <c r="G616" s="93"/>
      <c r="H616" s="93"/>
      <c r="I616" s="93"/>
      <c r="J616" s="93"/>
      <c r="K616" s="93"/>
      <c r="L616" s="77"/>
      <c r="M616" s="93"/>
      <c r="N616" s="77"/>
      <c r="O616" s="77"/>
      <c r="P616" s="77"/>
      <c r="Q616" s="72"/>
      <c r="R616" s="93"/>
      <c r="T616" s="77"/>
    </row>
    <row r="617" spans="1:20" s="92" customFormat="1" ht="12.75" customHeight="1" x14ac:dyDescent="0.3">
      <c r="A617" s="72"/>
      <c r="C617" s="93"/>
      <c r="D617" s="93"/>
      <c r="E617" s="93"/>
      <c r="F617" s="93"/>
      <c r="G617" s="93"/>
      <c r="H617" s="93"/>
      <c r="I617" s="93"/>
      <c r="J617" s="93"/>
      <c r="K617" s="93"/>
      <c r="L617" s="77"/>
      <c r="M617" s="93"/>
      <c r="N617" s="77"/>
      <c r="O617" s="77"/>
      <c r="P617" s="77"/>
      <c r="Q617" s="72"/>
      <c r="R617" s="93"/>
      <c r="T617" s="77"/>
    </row>
    <row r="618" spans="1:20" s="92" customFormat="1" ht="12.75" customHeight="1" x14ac:dyDescent="0.3">
      <c r="A618" s="72"/>
      <c r="C618" s="93"/>
      <c r="D618" s="93"/>
      <c r="E618" s="93"/>
      <c r="F618" s="93"/>
      <c r="G618" s="93"/>
      <c r="H618" s="93"/>
      <c r="I618" s="93"/>
      <c r="J618" s="93"/>
      <c r="K618" s="93"/>
      <c r="L618" s="77"/>
      <c r="M618" s="93"/>
      <c r="N618" s="77"/>
      <c r="O618" s="77"/>
      <c r="P618" s="77"/>
      <c r="Q618" s="72"/>
      <c r="R618" s="93"/>
      <c r="T618" s="77"/>
    </row>
    <row r="619" spans="1:20" s="92" customFormat="1" ht="12.75" customHeight="1" x14ac:dyDescent="0.3">
      <c r="A619" s="72"/>
      <c r="C619" s="93"/>
      <c r="D619" s="93"/>
      <c r="E619" s="93"/>
      <c r="F619" s="93"/>
      <c r="G619" s="93"/>
      <c r="H619" s="93"/>
      <c r="I619" s="93"/>
      <c r="J619" s="93"/>
      <c r="K619" s="93"/>
      <c r="L619" s="77"/>
      <c r="M619" s="93"/>
      <c r="N619" s="77"/>
      <c r="O619" s="77"/>
      <c r="P619" s="77"/>
      <c r="Q619" s="72"/>
      <c r="R619" s="93"/>
      <c r="T619" s="77"/>
    </row>
    <row r="620" spans="1:20" s="92" customFormat="1" ht="12.75" customHeight="1" x14ac:dyDescent="0.3">
      <c r="A620" s="72"/>
      <c r="C620" s="93"/>
      <c r="D620" s="93"/>
      <c r="E620" s="93"/>
      <c r="F620" s="93"/>
      <c r="G620" s="93"/>
      <c r="H620" s="93"/>
      <c r="I620" s="93"/>
      <c r="J620" s="93"/>
      <c r="K620" s="93"/>
      <c r="L620" s="77"/>
      <c r="M620" s="93"/>
      <c r="N620" s="77"/>
      <c r="O620" s="77"/>
      <c r="P620" s="77"/>
      <c r="Q620" s="72"/>
      <c r="R620" s="93"/>
      <c r="T620" s="77"/>
    </row>
    <row r="621" spans="1:20" s="92" customFormat="1" ht="12.75" customHeight="1" x14ac:dyDescent="0.3">
      <c r="A621" s="72"/>
      <c r="C621" s="93"/>
      <c r="D621" s="93"/>
      <c r="E621" s="93"/>
      <c r="F621" s="93"/>
      <c r="G621" s="93"/>
      <c r="H621" s="93"/>
      <c r="I621" s="93"/>
      <c r="J621" s="93"/>
      <c r="K621" s="93"/>
      <c r="L621" s="77"/>
      <c r="M621" s="93"/>
      <c r="N621" s="77"/>
      <c r="O621" s="77"/>
      <c r="P621" s="77"/>
      <c r="Q621" s="72"/>
      <c r="R621" s="93"/>
      <c r="T621" s="77"/>
    </row>
    <row r="622" spans="1:20" s="92" customFormat="1" ht="12.75" customHeight="1" x14ac:dyDescent="0.3">
      <c r="A622" s="72"/>
      <c r="C622" s="93"/>
      <c r="D622" s="93"/>
      <c r="E622" s="93"/>
      <c r="F622" s="93"/>
      <c r="G622" s="93"/>
      <c r="H622" s="93"/>
      <c r="I622" s="93"/>
      <c r="J622" s="93"/>
      <c r="K622" s="93"/>
      <c r="L622" s="77"/>
      <c r="M622" s="93"/>
      <c r="N622" s="77"/>
      <c r="O622" s="77"/>
      <c r="P622" s="77"/>
      <c r="Q622" s="72"/>
      <c r="R622" s="93"/>
      <c r="T622" s="77"/>
    </row>
    <row r="623" spans="1:20" s="92" customFormat="1" ht="12.75" customHeight="1" x14ac:dyDescent="0.3">
      <c r="A623" s="72"/>
      <c r="C623" s="93"/>
      <c r="D623" s="93"/>
      <c r="E623" s="93"/>
      <c r="F623" s="93"/>
      <c r="G623" s="93"/>
      <c r="H623" s="93"/>
      <c r="I623" s="93"/>
      <c r="J623" s="93"/>
      <c r="K623" s="93"/>
      <c r="L623" s="77"/>
      <c r="M623" s="93"/>
      <c r="N623" s="77"/>
      <c r="O623" s="77"/>
      <c r="P623" s="77"/>
      <c r="Q623" s="72"/>
      <c r="R623" s="93"/>
      <c r="T623" s="77"/>
    </row>
    <row r="624" spans="1:20" s="92" customFormat="1" ht="12.75" customHeight="1" x14ac:dyDescent="0.3">
      <c r="A624" s="72"/>
      <c r="C624" s="93"/>
      <c r="D624" s="93"/>
      <c r="E624" s="93"/>
      <c r="F624" s="93"/>
      <c r="G624" s="93"/>
      <c r="H624" s="93"/>
      <c r="I624" s="93"/>
      <c r="J624" s="93"/>
      <c r="K624" s="93"/>
      <c r="L624" s="77"/>
      <c r="M624" s="93"/>
      <c r="N624" s="77"/>
      <c r="O624" s="77"/>
      <c r="P624" s="77"/>
      <c r="Q624" s="72"/>
      <c r="R624" s="93"/>
      <c r="T624" s="77"/>
    </row>
    <row r="625" spans="1:20" s="92" customFormat="1" ht="12.75" customHeight="1" x14ac:dyDescent="0.3">
      <c r="A625" s="72"/>
      <c r="C625" s="93"/>
      <c r="D625" s="93"/>
      <c r="E625" s="93"/>
      <c r="F625" s="93"/>
      <c r="G625" s="93"/>
      <c r="H625" s="93"/>
      <c r="I625" s="93"/>
      <c r="J625" s="93"/>
      <c r="K625" s="93"/>
      <c r="L625" s="77"/>
      <c r="M625" s="93"/>
      <c r="N625" s="77"/>
      <c r="O625" s="77"/>
      <c r="P625" s="77"/>
      <c r="Q625" s="72"/>
      <c r="R625" s="93"/>
      <c r="T625" s="77"/>
    </row>
    <row r="626" spans="1:20" s="92" customFormat="1" ht="12.75" customHeight="1" x14ac:dyDescent="0.3">
      <c r="A626" s="72"/>
      <c r="C626" s="93"/>
      <c r="D626" s="93"/>
      <c r="E626" s="93"/>
      <c r="F626" s="93"/>
      <c r="G626" s="93"/>
      <c r="H626" s="93"/>
      <c r="I626" s="93"/>
      <c r="J626" s="93"/>
      <c r="K626" s="93"/>
      <c r="L626" s="77"/>
      <c r="M626" s="93"/>
      <c r="N626" s="77"/>
      <c r="O626" s="77"/>
      <c r="P626" s="77"/>
      <c r="Q626" s="72"/>
      <c r="R626" s="93"/>
      <c r="T626" s="77"/>
    </row>
    <row r="627" spans="1:20" s="92" customFormat="1" ht="12.75" customHeight="1" x14ac:dyDescent="0.3">
      <c r="A627" s="72"/>
      <c r="C627" s="93"/>
      <c r="D627" s="93"/>
      <c r="E627" s="93"/>
      <c r="F627" s="93"/>
      <c r="G627" s="93"/>
      <c r="H627" s="93"/>
      <c r="I627" s="93"/>
      <c r="J627" s="93"/>
      <c r="K627" s="93"/>
      <c r="L627" s="77"/>
      <c r="M627" s="93"/>
      <c r="N627" s="77"/>
      <c r="O627" s="77"/>
      <c r="P627" s="77"/>
      <c r="Q627" s="72"/>
      <c r="R627" s="93"/>
      <c r="T627" s="77"/>
    </row>
    <row r="628" spans="1:20" s="92" customFormat="1" ht="12.75" customHeight="1" x14ac:dyDescent="0.3">
      <c r="A628" s="72"/>
      <c r="C628" s="93"/>
      <c r="D628" s="93"/>
      <c r="E628" s="93"/>
      <c r="F628" s="93"/>
      <c r="G628" s="93"/>
      <c r="H628" s="93"/>
      <c r="I628" s="93"/>
      <c r="J628" s="93"/>
      <c r="K628" s="93"/>
      <c r="L628" s="77"/>
      <c r="M628" s="93"/>
      <c r="N628" s="77"/>
      <c r="O628" s="77"/>
      <c r="P628" s="77"/>
      <c r="Q628" s="72"/>
      <c r="R628" s="93"/>
      <c r="T628" s="77"/>
    </row>
    <row r="629" spans="1:20" s="92" customFormat="1" ht="12.75" customHeight="1" x14ac:dyDescent="0.3">
      <c r="A629" s="72"/>
      <c r="C629" s="93"/>
      <c r="D629" s="93"/>
      <c r="E629" s="93"/>
      <c r="F629" s="93"/>
      <c r="G629" s="93"/>
      <c r="H629" s="93"/>
      <c r="I629" s="93"/>
      <c r="J629" s="93"/>
      <c r="K629" s="93"/>
      <c r="L629" s="77"/>
      <c r="M629" s="93"/>
      <c r="N629" s="77"/>
      <c r="O629" s="77"/>
      <c r="P629" s="77"/>
      <c r="Q629" s="72"/>
      <c r="R629" s="93"/>
      <c r="T629" s="77"/>
    </row>
    <row r="630" spans="1:20" s="92" customFormat="1" ht="12.75" customHeight="1" x14ac:dyDescent="0.3">
      <c r="A630" s="72"/>
      <c r="C630" s="93"/>
      <c r="D630" s="93"/>
      <c r="E630" s="93"/>
      <c r="F630" s="93"/>
      <c r="G630" s="93"/>
      <c r="H630" s="93"/>
      <c r="I630" s="93"/>
      <c r="J630" s="93"/>
      <c r="K630" s="93"/>
      <c r="L630" s="77"/>
      <c r="M630" s="93"/>
      <c r="N630" s="77"/>
      <c r="O630" s="77"/>
      <c r="P630" s="77"/>
      <c r="Q630" s="72"/>
      <c r="R630" s="93"/>
      <c r="T630" s="77"/>
    </row>
    <row r="631" spans="1:20" s="92" customFormat="1" ht="12.75" customHeight="1" x14ac:dyDescent="0.3">
      <c r="A631" s="72"/>
      <c r="C631" s="93"/>
      <c r="D631" s="93"/>
      <c r="E631" s="93"/>
      <c r="F631" s="93"/>
      <c r="G631" s="93"/>
      <c r="H631" s="93"/>
      <c r="I631" s="93"/>
      <c r="J631" s="93"/>
      <c r="K631" s="93"/>
      <c r="L631" s="77"/>
      <c r="M631" s="93"/>
      <c r="N631" s="77"/>
      <c r="O631" s="77"/>
      <c r="P631" s="77"/>
      <c r="Q631" s="72"/>
      <c r="R631" s="93"/>
      <c r="T631" s="77"/>
    </row>
    <row r="632" spans="1:20" s="92" customFormat="1" ht="12.75" customHeight="1" x14ac:dyDescent="0.3">
      <c r="A632" s="72"/>
      <c r="C632" s="93"/>
      <c r="D632" s="93"/>
      <c r="E632" s="93"/>
      <c r="F632" s="93"/>
      <c r="G632" s="93"/>
      <c r="H632" s="93"/>
      <c r="I632" s="93"/>
      <c r="J632" s="93"/>
      <c r="K632" s="93"/>
      <c r="L632" s="77"/>
      <c r="M632" s="93"/>
      <c r="N632" s="77"/>
      <c r="O632" s="77"/>
      <c r="P632" s="77"/>
      <c r="Q632" s="72"/>
      <c r="R632" s="93"/>
      <c r="T632" s="77"/>
    </row>
    <row r="633" spans="1:20" s="92" customFormat="1" ht="12.75" customHeight="1" x14ac:dyDescent="0.3">
      <c r="A633" s="72"/>
      <c r="C633" s="93"/>
      <c r="D633" s="93"/>
      <c r="E633" s="93"/>
      <c r="F633" s="93"/>
      <c r="G633" s="93"/>
      <c r="H633" s="93"/>
      <c r="I633" s="93"/>
      <c r="J633" s="93"/>
      <c r="K633" s="93"/>
      <c r="L633" s="77"/>
      <c r="M633" s="93"/>
      <c r="N633" s="77"/>
      <c r="O633" s="77"/>
      <c r="P633" s="77"/>
      <c r="Q633" s="72"/>
      <c r="R633" s="93"/>
      <c r="T633" s="77"/>
    </row>
    <row r="634" spans="1:20" s="92" customFormat="1" ht="12.75" customHeight="1" x14ac:dyDescent="0.3">
      <c r="A634" s="72"/>
      <c r="C634" s="93"/>
      <c r="D634" s="93"/>
      <c r="E634" s="93"/>
      <c r="F634" s="93"/>
      <c r="G634" s="93"/>
      <c r="H634" s="93"/>
      <c r="I634" s="93"/>
      <c r="J634" s="93"/>
      <c r="K634" s="93"/>
      <c r="L634" s="77"/>
      <c r="M634" s="93"/>
      <c r="N634" s="77"/>
      <c r="O634" s="77"/>
      <c r="P634" s="77"/>
      <c r="Q634" s="72"/>
      <c r="R634" s="93"/>
      <c r="T634" s="77"/>
    </row>
    <row r="635" spans="1:20" s="92" customFormat="1" ht="12.75" customHeight="1" x14ac:dyDescent="0.3">
      <c r="A635" s="72"/>
      <c r="C635" s="93"/>
      <c r="D635" s="93"/>
      <c r="E635" s="93"/>
      <c r="F635" s="93"/>
      <c r="G635" s="93"/>
      <c r="H635" s="93"/>
      <c r="I635" s="93"/>
      <c r="J635" s="93"/>
      <c r="K635" s="93"/>
      <c r="L635" s="77"/>
      <c r="M635" s="93"/>
      <c r="N635" s="77"/>
      <c r="O635" s="77"/>
      <c r="P635" s="77"/>
      <c r="Q635" s="72"/>
      <c r="R635" s="93"/>
      <c r="T635" s="77"/>
    </row>
    <row r="636" spans="1:20" s="92" customFormat="1" ht="12.75" customHeight="1" x14ac:dyDescent="0.3">
      <c r="A636" s="72"/>
      <c r="C636" s="93"/>
      <c r="D636" s="93"/>
      <c r="E636" s="93"/>
      <c r="F636" s="93"/>
      <c r="G636" s="93"/>
      <c r="H636" s="93"/>
      <c r="I636" s="93"/>
      <c r="J636" s="93"/>
      <c r="K636" s="93"/>
      <c r="L636" s="77"/>
      <c r="M636" s="93"/>
      <c r="N636" s="77"/>
      <c r="O636" s="77"/>
      <c r="P636" s="77"/>
      <c r="Q636" s="72"/>
      <c r="R636" s="93"/>
      <c r="T636" s="77"/>
    </row>
    <row r="637" spans="1:20" s="92" customFormat="1" ht="12.75" customHeight="1" x14ac:dyDescent="0.3">
      <c r="A637" s="72"/>
      <c r="C637" s="93"/>
      <c r="D637" s="93"/>
      <c r="E637" s="93"/>
      <c r="F637" s="93"/>
      <c r="G637" s="93"/>
      <c r="H637" s="93"/>
      <c r="I637" s="93"/>
      <c r="J637" s="93"/>
      <c r="K637" s="93"/>
      <c r="L637" s="77"/>
      <c r="M637" s="93"/>
      <c r="N637" s="77"/>
      <c r="O637" s="77"/>
      <c r="P637" s="77"/>
      <c r="Q637" s="72"/>
      <c r="R637" s="93"/>
      <c r="T637" s="77"/>
    </row>
    <row r="638" spans="1:20" s="92" customFormat="1" ht="12.75" customHeight="1" x14ac:dyDescent="0.3">
      <c r="A638" s="72"/>
      <c r="C638" s="93"/>
      <c r="D638" s="93"/>
      <c r="E638" s="93"/>
      <c r="F638" s="93"/>
      <c r="G638" s="93"/>
      <c r="H638" s="93"/>
      <c r="I638" s="93"/>
      <c r="J638" s="93"/>
      <c r="K638" s="93"/>
      <c r="L638" s="77"/>
      <c r="M638" s="93"/>
      <c r="N638" s="77"/>
      <c r="O638" s="77"/>
      <c r="P638" s="77"/>
      <c r="Q638" s="72"/>
      <c r="R638" s="93"/>
      <c r="T638" s="77"/>
    </row>
    <row r="639" spans="1:20" s="92" customFormat="1" ht="12.75" customHeight="1" x14ac:dyDescent="0.3">
      <c r="A639" s="72"/>
      <c r="C639" s="93"/>
      <c r="D639" s="93"/>
      <c r="E639" s="93"/>
      <c r="F639" s="93"/>
      <c r="G639" s="93"/>
      <c r="H639" s="93"/>
      <c r="I639" s="93"/>
      <c r="J639" s="93"/>
      <c r="K639" s="93"/>
      <c r="L639" s="77"/>
      <c r="M639" s="93"/>
      <c r="N639" s="77"/>
      <c r="O639" s="77"/>
      <c r="P639" s="77"/>
      <c r="Q639" s="72"/>
      <c r="R639" s="93"/>
      <c r="T639" s="77"/>
    </row>
    <row r="640" spans="1:20" s="92" customFormat="1" ht="12.75" customHeight="1" x14ac:dyDescent="0.3">
      <c r="A640" s="72"/>
      <c r="C640" s="93"/>
      <c r="D640" s="93"/>
      <c r="E640" s="93"/>
      <c r="F640" s="93"/>
      <c r="G640" s="93"/>
      <c r="H640" s="93"/>
      <c r="I640" s="93"/>
      <c r="J640" s="93"/>
      <c r="K640" s="93"/>
      <c r="L640" s="77"/>
      <c r="M640" s="93"/>
      <c r="N640" s="77"/>
      <c r="O640" s="77"/>
      <c r="P640" s="77"/>
      <c r="Q640" s="72"/>
      <c r="R640" s="93"/>
      <c r="T640" s="77"/>
    </row>
    <row r="641" spans="1:20" s="92" customFormat="1" ht="12.75" customHeight="1" x14ac:dyDescent="0.3">
      <c r="A641" s="72"/>
      <c r="C641" s="93"/>
      <c r="D641" s="93"/>
      <c r="E641" s="93"/>
      <c r="F641" s="93"/>
      <c r="G641" s="93"/>
      <c r="H641" s="93"/>
      <c r="I641" s="93"/>
      <c r="J641" s="93"/>
      <c r="K641" s="93"/>
      <c r="L641" s="77"/>
      <c r="M641" s="93"/>
      <c r="N641" s="77"/>
      <c r="O641" s="77"/>
      <c r="P641" s="77"/>
      <c r="Q641" s="72"/>
      <c r="R641" s="93"/>
      <c r="T641" s="77"/>
    </row>
    <row r="642" spans="1:20" s="92" customFormat="1" ht="12.75" customHeight="1" x14ac:dyDescent="0.3">
      <c r="A642" s="72"/>
      <c r="C642" s="93"/>
      <c r="D642" s="93"/>
      <c r="E642" s="93"/>
      <c r="F642" s="93"/>
      <c r="G642" s="93"/>
      <c r="H642" s="93"/>
      <c r="I642" s="93"/>
      <c r="J642" s="93"/>
      <c r="K642" s="93"/>
      <c r="L642" s="77"/>
      <c r="M642" s="93"/>
      <c r="N642" s="77"/>
      <c r="O642" s="77"/>
      <c r="P642" s="77"/>
      <c r="Q642" s="72"/>
      <c r="R642" s="93"/>
      <c r="T642" s="77"/>
    </row>
    <row r="643" spans="1:20" s="92" customFormat="1" ht="12.75" customHeight="1" x14ac:dyDescent="0.3">
      <c r="A643" s="72"/>
      <c r="C643" s="93"/>
      <c r="D643" s="93"/>
      <c r="E643" s="93"/>
      <c r="F643" s="93"/>
      <c r="G643" s="93"/>
      <c r="H643" s="93"/>
      <c r="I643" s="93"/>
      <c r="J643" s="93"/>
      <c r="K643" s="93"/>
      <c r="L643" s="77"/>
      <c r="M643" s="93"/>
      <c r="N643" s="77"/>
      <c r="O643" s="77"/>
      <c r="P643" s="77"/>
      <c r="Q643" s="72"/>
      <c r="R643" s="93"/>
      <c r="T643" s="77"/>
    </row>
    <row r="644" spans="1:20" s="92" customFormat="1" ht="12.75" customHeight="1" x14ac:dyDescent="0.3">
      <c r="A644" s="72"/>
      <c r="C644" s="93"/>
      <c r="D644" s="93"/>
      <c r="E644" s="93"/>
      <c r="F644" s="93"/>
      <c r="G644" s="93"/>
      <c r="H644" s="93"/>
      <c r="I644" s="93"/>
      <c r="J644" s="93"/>
      <c r="K644" s="93"/>
      <c r="L644" s="77"/>
      <c r="M644" s="93"/>
      <c r="N644" s="77"/>
      <c r="O644" s="77"/>
      <c r="P644" s="77"/>
      <c r="Q644" s="72"/>
      <c r="R644" s="93"/>
      <c r="T644" s="77"/>
    </row>
    <row r="645" spans="1:20" s="92" customFormat="1" ht="12.75" customHeight="1" x14ac:dyDescent="0.3">
      <c r="A645" s="72"/>
      <c r="C645" s="93"/>
      <c r="D645" s="93"/>
      <c r="E645" s="93"/>
      <c r="F645" s="93"/>
      <c r="G645" s="93"/>
      <c r="H645" s="93"/>
      <c r="I645" s="93"/>
      <c r="J645" s="93"/>
      <c r="K645" s="93"/>
      <c r="L645" s="77"/>
      <c r="M645" s="93"/>
      <c r="N645" s="77"/>
      <c r="O645" s="77"/>
      <c r="P645" s="77"/>
      <c r="Q645" s="72"/>
      <c r="R645" s="93"/>
      <c r="T645" s="77"/>
    </row>
    <row r="646" spans="1:20" s="92" customFormat="1" ht="12.75" customHeight="1" x14ac:dyDescent="0.3">
      <c r="A646" s="72"/>
      <c r="C646" s="93"/>
      <c r="D646" s="93"/>
      <c r="E646" s="93"/>
      <c r="F646" s="93"/>
      <c r="G646" s="93"/>
      <c r="H646" s="93"/>
      <c r="I646" s="93"/>
      <c r="J646" s="93"/>
      <c r="K646" s="93"/>
      <c r="L646" s="77"/>
      <c r="M646" s="93"/>
      <c r="N646" s="77"/>
      <c r="O646" s="77"/>
      <c r="P646" s="77"/>
      <c r="Q646" s="72"/>
      <c r="R646" s="93"/>
      <c r="T646" s="77"/>
    </row>
    <row r="647" spans="1:20" s="92" customFormat="1" ht="12.75" customHeight="1" x14ac:dyDescent="0.3">
      <c r="A647" s="72"/>
      <c r="C647" s="93"/>
      <c r="D647" s="93"/>
      <c r="E647" s="93"/>
      <c r="F647" s="93"/>
      <c r="G647" s="93"/>
      <c r="H647" s="93"/>
      <c r="I647" s="93"/>
      <c r="J647" s="93"/>
      <c r="K647" s="93"/>
      <c r="L647" s="77"/>
      <c r="M647" s="93"/>
      <c r="N647" s="77"/>
      <c r="O647" s="77"/>
      <c r="P647" s="77"/>
      <c r="Q647" s="72"/>
      <c r="R647" s="93"/>
      <c r="T647" s="77"/>
    </row>
    <row r="648" spans="1:20" s="92" customFormat="1" ht="12.75" customHeight="1" x14ac:dyDescent="0.3">
      <c r="A648" s="72"/>
      <c r="C648" s="93"/>
      <c r="D648" s="93"/>
      <c r="E648" s="93"/>
      <c r="F648" s="93"/>
      <c r="G648" s="93"/>
      <c r="H648" s="93"/>
      <c r="I648" s="93"/>
      <c r="J648" s="93"/>
      <c r="K648" s="93"/>
      <c r="L648" s="77"/>
      <c r="M648" s="93"/>
      <c r="N648" s="77"/>
      <c r="O648" s="77"/>
      <c r="P648" s="77"/>
      <c r="Q648" s="72"/>
      <c r="R648" s="93"/>
      <c r="T648" s="77"/>
    </row>
    <row r="649" spans="1:20" s="92" customFormat="1" ht="12.75" customHeight="1" x14ac:dyDescent="0.3">
      <c r="A649" s="72"/>
      <c r="C649" s="93"/>
      <c r="D649" s="93"/>
      <c r="E649" s="93"/>
      <c r="F649" s="93"/>
      <c r="G649" s="93"/>
      <c r="H649" s="93"/>
      <c r="I649" s="93"/>
      <c r="J649" s="93"/>
      <c r="K649" s="93"/>
      <c r="L649" s="77"/>
      <c r="M649" s="93"/>
      <c r="N649" s="77"/>
      <c r="O649" s="77"/>
      <c r="P649" s="77"/>
      <c r="Q649" s="72"/>
      <c r="R649" s="93"/>
      <c r="T649" s="77"/>
    </row>
    <row r="650" spans="1:20" s="92" customFormat="1" ht="12.75" customHeight="1" x14ac:dyDescent="0.3">
      <c r="A650" s="72"/>
      <c r="C650" s="93"/>
      <c r="D650" s="93"/>
      <c r="E650" s="93"/>
      <c r="F650" s="93"/>
      <c r="G650" s="93"/>
      <c r="H650" s="93"/>
      <c r="I650" s="93"/>
      <c r="J650" s="93"/>
      <c r="K650" s="93"/>
      <c r="L650" s="77"/>
      <c r="M650" s="93"/>
      <c r="N650" s="77"/>
      <c r="O650" s="77"/>
      <c r="P650" s="77"/>
      <c r="Q650" s="72"/>
      <c r="R650" s="93"/>
      <c r="T650" s="77"/>
    </row>
    <row r="651" spans="1:20" s="92" customFormat="1" ht="12.75" customHeight="1" x14ac:dyDescent="0.3">
      <c r="A651" s="72"/>
      <c r="C651" s="93"/>
      <c r="D651" s="93"/>
      <c r="E651" s="93"/>
      <c r="F651" s="93"/>
      <c r="G651" s="93"/>
      <c r="H651" s="93"/>
      <c r="I651" s="93"/>
      <c r="J651" s="93"/>
      <c r="K651" s="93"/>
      <c r="L651" s="77"/>
      <c r="M651" s="93"/>
      <c r="N651" s="77"/>
      <c r="O651" s="77"/>
      <c r="P651" s="77"/>
      <c r="Q651" s="72"/>
      <c r="R651" s="93"/>
      <c r="T651" s="77"/>
    </row>
    <row r="652" spans="1:20" s="92" customFormat="1" ht="12.75" customHeight="1" x14ac:dyDescent="0.3">
      <c r="A652" s="72"/>
      <c r="C652" s="93"/>
      <c r="D652" s="93"/>
      <c r="E652" s="93"/>
      <c r="F652" s="93"/>
      <c r="G652" s="93"/>
      <c r="H652" s="93"/>
      <c r="I652" s="93"/>
      <c r="J652" s="93"/>
      <c r="K652" s="93"/>
      <c r="L652" s="77"/>
      <c r="M652" s="93"/>
      <c r="N652" s="77"/>
      <c r="O652" s="77"/>
      <c r="P652" s="77"/>
      <c r="Q652" s="72"/>
      <c r="R652" s="93"/>
      <c r="T652" s="77"/>
    </row>
    <row r="653" spans="1:20" s="92" customFormat="1" ht="12.75" customHeight="1" x14ac:dyDescent="0.3">
      <c r="A653" s="72"/>
      <c r="C653" s="93"/>
      <c r="D653" s="93"/>
      <c r="E653" s="93"/>
      <c r="F653" s="93"/>
      <c r="G653" s="93"/>
      <c r="H653" s="93"/>
      <c r="I653" s="93"/>
      <c r="J653" s="93"/>
      <c r="K653" s="93"/>
      <c r="L653" s="77"/>
      <c r="M653" s="93"/>
      <c r="N653" s="77"/>
      <c r="O653" s="77"/>
      <c r="P653" s="77"/>
      <c r="Q653" s="72"/>
      <c r="R653" s="93"/>
      <c r="T653" s="77"/>
    </row>
    <row r="654" spans="1:20" s="92" customFormat="1" ht="12.75" customHeight="1" x14ac:dyDescent="0.3">
      <c r="A654" s="72"/>
      <c r="C654" s="93"/>
      <c r="D654" s="93"/>
      <c r="E654" s="93"/>
      <c r="F654" s="93"/>
      <c r="G654" s="93"/>
      <c r="H654" s="93"/>
      <c r="I654" s="93"/>
      <c r="J654" s="93"/>
      <c r="K654" s="93"/>
      <c r="L654" s="77"/>
      <c r="M654" s="93"/>
      <c r="N654" s="77"/>
      <c r="O654" s="77"/>
      <c r="P654" s="77"/>
      <c r="Q654" s="72"/>
      <c r="R654" s="93"/>
      <c r="T654" s="77"/>
    </row>
    <row r="655" spans="1:20" s="92" customFormat="1" ht="12.75" customHeight="1" x14ac:dyDescent="0.3">
      <c r="A655" s="72"/>
      <c r="C655" s="93"/>
      <c r="D655" s="93"/>
      <c r="E655" s="93"/>
      <c r="F655" s="93"/>
      <c r="G655" s="93"/>
      <c r="H655" s="93"/>
      <c r="I655" s="93"/>
      <c r="J655" s="93"/>
      <c r="K655" s="93"/>
      <c r="L655" s="77"/>
      <c r="M655" s="93"/>
      <c r="N655" s="77"/>
      <c r="O655" s="77"/>
      <c r="P655" s="77"/>
      <c r="Q655" s="72"/>
      <c r="R655" s="93"/>
      <c r="T655" s="77"/>
    </row>
    <row r="656" spans="1:20" s="92" customFormat="1" ht="12.75" customHeight="1" x14ac:dyDescent="0.3">
      <c r="A656" s="72"/>
      <c r="C656" s="93"/>
      <c r="D656" s="93"/>
      <c r="E656" s="93"/>
      <c r="F656" s="93"/>
      <c r="G656" s="93"/>
      <c r="H656" s="93"/>
      <c r="I656" s="93"/>
      <c r="J656" s="93"/>
      <c r="K656" s="93"/>
      <c r="L656" s="77"/>
      <c r="M656" s="93"/>
      <c r="N656" s="77"/>
      <c r="O656" s="77"/>
      <c r="P656" s="77"/>
      <c r="Q656" s="72"/>
      <c r="R656" s="93"/>
      <c r="T656" s="77"/>
    </row>
    <row r="657" spans="1:20" s="92" customFormat="1" ht="12.75" customHeight="1" x14ac:dyDescent="0.3">
      <c r="A657" s="72"/>
      <c r="C657" s="93"/>
      <c r="D657" s="93"/>
      <c r="E657" s="93"/>
      <c r="F657" s="93"/>
      <c r="G657" s="93"/>
      <c r="H657" s="93"/>
      <c r="I657" s="93"/>
      <c r="J657" s="93"/>
      <c r="K657" s="93"/>
      <c r="L657" s="77"/>
      <c r="M657" s="93"/>
      <c r="N657" s="77"/>
      <c r="O657" s="77"/>
      <c r="P657" s="77"/>
      <c r="Q657" s="72"/>
      <c r="R657" s="93"/>
      <c r="T657" s="77"/>
    </row>
    <row r="658" spans="1:20" s="92" customFormat="1" ht="12.75" customHeight="1" x14ac:dyDescent="0.3">
      <c r="A658" s="72"/>
      <c r="C658" s="93"/>
      <c r="D658" s="93"/>
      <c r="E658" s="93"/>
      <c r="F658" s="93"/>
      <c r="G658" s="93"/>
      <c r="H658" s="93"/>
      <c r="I658" s="93"/>
      <c r="J658" s="93"/>
      <c r="K658" s="93"/>
      <c r="L658" s="77"/>
      <c r="M658" s="93"/>
      <c r="N658" s="77"/>
      <c r="O658" s="77"/>
      <c r="P658" s="77"/>
      <c r="Q658" s="72"/>
      <c r="R658" s="93"/>
      <c r="T658" s="77"/>
    </row>
    <row r="659" spans="1:20" s="92" customFormat="1" ht="12.75" customHeight="1" x14ac:dyDescent="0.3">
      <c r="A659" s="72"/>
      <c r="C659" s="93"/>
      <c r="D659" s="93"/>
      <c r="E659" s="93"/>
      <c r="F659" s="93"/>
      <c r="G659" s="93"/>
      <c r="H659" s="93"/>
      <c r="I659" s="93"/>
      <c r="J659" s="93"/>
      <c r="K659" s="93"/>
      <c r="L659" s="77"/>
      <c r="M659" s="93"/>
      <c r="N659" s="77"/>
      <c r="O659" s="77"/>
      <c r="P659" s="77"/>
      <c r="Q659" s="72"/>
      <c r="R659" s="93"/>
      <c r="T659" s="77"/>
    </row>
    <row r="660" spans="1:20" s="92" customFormat="1" ht="12.75" customHeight="1" x14ac:dyDescent="0.3">
      <c r="A660" s="72"/>
      <c r="C660" s="93"/>
      <c r="D660" s="93"/>
      <c r="E660" s="93"/>
      <c r="F660" s="93"/>
      <c r="G660" s="93"/>
      <c r="H660" s="93"/>
      <c r="I660" s="93"/>
      <c r="J660" s="93"/>
      <c r="K660" s="93"/>
      <c r="L660" s="77"/>
      <c r="M660" s="93"/>
      <c r="N660" s="77"/>
      <c r="O660" s="77"/>
      <c r="P660" s="77"/>
      <c r="Q660" s="72"/>
      <c r="R660" s="93"/>
      <c r="T660" s="77"/>
    </row>
    <row r="661" spans="1:20" s="92" customFormat="1" ht="12.75" customHeight="1" x14ac:dyDescent="0.3">
      <c r="A661" s="72"/>
      <c r="C661" s="93"/>
      <c r="D661" s="93"/>
      <c r="E661" s="93"/>
      <c r="F661" s="93"/>
      <c r="G661" s="93"/>
      <c r="H661" s="93"/>
      <c r="I661" s="93"/>
      <c r="J661" s="93"/>
      <c r="K661" s="93"/>
      <c r="L661" s="77"/>
      <c r="M661" s="93"/>
      <c r="N661" s="77"/>
      <c r="O661" s="77"/>
      <c r="P661" s="77"/>
      <c r="Q661" s="72"/>
      <c r="R661" s="93"/>
      <c r="T661" s="77"/>
    </row>
    <row r="662" spans="1:20" s="92" customFormat="1" ht="12.75" customHeight="1" x14ac:dyDescent="0.3">
      <c r="A662" s="72"/>
      <c r="C662" s="93"/>
      <c r="D662" s="93"/>
      <c r="E662" s="93"/>
      <c r="F662" s="93"/>
      <c r="G662" s="93"/>
      <c r="H662" s="93"/>
      <c r="I662" s="93"/>
      <c r="J662" s="93"/>
      <c r="K662" s="93"/>
      <c r="L662" s="77"/>
      <c r="M662" s="93"/>
      <c r="N662" s="77"/>
      <c r="O662" s="77"/>
      <c r="P662" s="77"/>
      <c r="Q662" s="72"/>
      <c r="R662" s="93"/>
      <c r="T662" s="77"/>
    </row>
    <row r="663" spans="1:20" s="92" customFormat="1" ht="12.75" customHeight="1" x14ac:dyDescent="0.3">
      <c r="A663" s="72"/>
      <c r="C663" s="93"/>
      <c r="D663" s="93"/>
      <c r="E663" s="93"/>
      <c r="F663" s="93"/>
      <c r="G663" s="93"/>
      <c r="H663" s="93"/>
      <c r="I663" s="93"/>
      <c r="J663" s="93"/>
      <c r="K663" s="93"/>
      <c r="L663" s="77"/>
      <c r="M663" s="93"/>
      <c r="N663" s="77"/>
      <c r="O663" s="77"/>
      <c r="P663" s="77"/>
      <c r="Q663" s="72"/>
      <c r="R663" s="93"/>
      <c r="T663" s="77"/>
    </row>
    <row r="664" spans="1:20" s="92" customFormat="1" ht="12.75" customHeight="1" x14ac:dyDescent="0.3">
      <c r="A664" s="72"/>
      <c r="C664" s="93"/>
      <c r="D664" s="93"/>
      <c r="E664" s="93"/>
      <c r="F664" s="93"/>
      <c r="G664" s="93"/>
      <c r="H664" s="93"/>
      <c r="I664" s="93"/>
      <c r="J664" s="93"/>
      <c r="K664" s="93"/>
      <c r="L664" s="77"/>
      <c r="M664" s="93"/>
      <c r="N664" s="77"/>
      <c r="O664" s="77"/>
      <c r="P664" s="77"/>
      <c r="Q664" s="72"/>
      <c r="R664" s="93"/>
      <c r="T664" s="77"/>
    </row>
    <row r="665" spans="1:20" s="92" customFormat="1" ht="12.75" customHeight="1" x14ac:dyDescent="0.3">
      <c r="A665" s="72"/>
      <c r="C665" s="93"/>
      <c r="D665" s="93"/>
      <c r="E665" s="93"/>
      <c r="F665" s="93"/>
      <c r="G665" s="93"/>
      <c r="H665" s="93"/>
      <c r="I665" s="93"/>
      <c r="J665" s="93"/>
      <c r="K665" s="93"/>
      <c r="L665" s="77"/>
      <c r="M665" s="93"/>
      <c r="N665" s="77"/>
      <c r="O665" s="77"/>
      <c r="P665" s="77"/>
      <c r="Q665" s="72"/>
      <c r="R665" s="93"/>
      <c r="T665" s="77"/>
    </row>
    <row r="666" spans="1:20" s="92" customFormat="1" ht="12.75" customHeight="1" x14ac:dyDescent="0.3">
      <c r="A666" s="72"/>
      <c r="C666" s="93"/>
      <c r="D666" s="93"/>
      <c r="E666" s="93"/>
      <c r="F666" s="93"/>
      <c r="G666" s="93"/>
      <c r="H666" s="93"/>
      <c r="I666" s="93"/>
      <c r="J666" s="93"/>
      <c r="K666" s="93"/>
      <c r="L666" s="77"/>
      <c r="M666" s="93"/>
      <c r="N666" s="77"/>
      <c r="O666" s="77"/>
      <c r="P666" s="77"/>
      <c r="Q666" s="72"/>
      <c r="R666" s="93"/>
      <c r="T666" s="77"/>
    </row>
    <row r="667" spans="1:20" s="92" customFormat="1" ht="12.75" customHeight="1" x14ac:dyDescent="0.3">
      <c r="A667" s="72"/>
      <c r="C667" s="93"/>
      <c r="D667" s="93"/>
      <c r="E667" s="93"/>
      <c r="F667" s="93"/>
      <c r="G667" s="93"/>
      <c r="H667" s="93"/>
      <c r="I667" s="93"/>
      <c r="J667" s="93"/>
      <c r="K667" s="93"/>
      <c r="L667" s="77"/>
      <c r="M667" s="93"/>
      <c r="N667" s="77"/>
      <c r="O667" s="77"/>
      <c r="P667" s="77"/>
      <c r="Q667" s="72"/>
      <c r="R667" s="93"/>
      <c r="T667" s="77"/>
    </row>
    <row r="668" spans="1:20" s="92" customFormat="1" ht="12.75" customHeight="1" x14ac:dyDescent="0.3">
      <c r="A668" s="72"/>
      <c r="C668" s="93"/>
      <c r="D668" s="93"/>
      <c r="E668" s="93"/>
      <c r="F668" s="93"/>
      <c r="G668" s="93"/>
      <c r="H668" s="93"/>
      <c r="I668" s="93"/>
      <c r="J668" s="93"/>
      <c r="K668" s="93"/>
      <c r="L668" s="77"/>
      <c r="M668" s="93"/>
      <c r="N668" s="77"/>
      <c r="O668" s="77"/>
      <c r="P668" s="77"/>
      <c r="Q668" s="72"/>
      <c r="R668" s="93"/>
      <c r="T668" s="77"/>
    </row>
    <row r="669" spans="1:20" s="92" customFormat="1" ht="12.75" customHeight="1" x14ac:dyDescent="0.3">
      <c r="A669" s="72"/>
      <c r="C669" s="93"/>
      <c r="D669" s="93"/>
      <c r="E669" s="93"/>
      <c r="F669" s="93"/>
      <c r="G669" s="93"/>
      <c r="H669" s="93"/>
      <c r="I669" s="93"/>
      <c r="J669" s="93"/>
      <c r="K669" s="93"/>
      <c r="L669" s="77"/>
      <c r="M669" s="93"/>
      <c r="N669" s="77"/>
      <c r="O669" s="77"/>
      <c r="P669" s="77"/>
      <c r="Q669" s="72"/>
      <c r="R669" s="93"/>
      <c r="T669" s="77"/>
    </row>
    <row r="670" spans="1:20" s="92" customFormat="1" ht="12.75" customHeight="1" x14ac:dyDescent="0.3">
      <c r="A670" s="72"/>
      <c r="C670" s="93"/>
      <c r="D670" s="93"/>
      <c r="E670" s="93"/>
      <c r="F670" s="93"/>
      <c r="G670" s="93"/>
      <c r="H670" s="93"/>
      <c r="I670" s="93"/>
      <c r="J670" s="93"/>
      <c r="K670" s="93"/>
      <c r="L670" s="77"/>
      <c r="M670" s="93"/>
      <c r="N670" s="77"/>
      <c r="O670" s="77"/>
      <c r="P670" s="77"/>
      <c r="Q670" s="72"/>
      <c r="R670" s="93"/>
      <c r="T670" s="77"/>
    </row>
    <row r="671" spans="1:20" s="92" customFormat="1" ht="12.75" customHeight="1" x14ac:dyDescent="0.3">
      <c r="A671" s="72"/>
      <c r="C671" s="93"/>
      <c r="D671" s="93"/>
      <c r="E671" s="93"/>
      <c r="F671" s="93"/>
      <c r="G671" s="93"/>
      <c r="H671" s="93"/>
      <c r="I671" s="93"/>
      <c r="J671" s="93"/>
      <c r="K671" s="93"/>
      <c r="L671" s="77"/>
      <c r="M671" s="93"/>
      <c r="N671" s="77"/>
      <c r="O671" s="77"/>
      <c r="P671" s="77"/>
      <c r="Q671" s="72"/>
      <c r="R671" s="93"/>
      <c r="T671" s="77"/>
    </row>
    <row r="672" spans="1:20" s="92" customFormat="1" ht="12.75" customHeight="1" x14ac:dyDescent="0.3">
      <c r="A672" s="72"/>
      <c r="C672" s="93"/>
      <c r="D672" s="93"/>
      <c r="E672" s="93"/>
      <c r="F672" s="93"/>
      <c r="G672" s="93"/>
      <c r="H672" s="93"/>
      <c r="I672" s="93"/>
      <c r="J672" s="93"/>
      <c r="K672" s="93"/>
      <c r="L672" s="77"/>
      <c r="M672" s="93"/>
      <c r="N672" s="77"/>
      <c r="O672" s="77"/>
      <c r="P672" s="77"/>
      <c r="Q672" s="72"/>
      <c r="R672" s="93"/>
      <c r="T672" s="77"/>
    </row>
    <row r="673" spans="1:20" s="92" customFormat="1" ht="12.75" customHeight="1" x14ac:dyDescent="0.3">
      <c r="A673" s="72"/>
      <c r="C673" s="93"/>
      <c r="D673" s="93"/>
      <c r="E673" s="93"/>
      <c r="F673" s="93"/>
      <c r="G673" s="93"/>
      <c r="H673" s="93"/>
      <c r="I673" s="93"/>
      <c r="J673" s="93"/>
      <c r="K673" s="93"/>
      <c r="L673" s="77"/>
      <c r="M673" s="93"/>
      <c r="N673" s="77"/>
      <c r="O673" s="77"/>
      <c r="P673" s="77"/>
      <c r="Q673" s="72"/>
      <c r="R673" s="93"/>
      <c r="T673" s="77"/>
    </row>
    <row r="674" spans="1:20" s="92" customFormat="1" ht="12.75" customHeight="1" x14ac:dyDescent="0.3">
      <c r="A674" s="72"/>
      <c r="C674" s="93"/>
      <c r="D674" s="93"/>
      <c r="E674" s="93"/>
      <c r="F674" s="93"/>
      <c r="G674" s="93"/>
      <c r="H674" s="93"/>
      <c r="I674" s="93"/>
      <c r="J674" s="93"/>
      <c r="K674" s="93"/>
      <c r="L674" s="77"/>
      <c r="M674" s="93"/>
      <c r="N674" s="77"/>
      <c r="O674" s="77"/>
      <c r="P674" s="77"/>
      <c r="Q674" s="72"/>
      <c r="R674" s="93"/>
      <c r="T674" s="77"/>
    </row>
    <row r="675" spans="1:20" s="92" customFormat="1" ht="12.75" customHeight="1" x14ac:dyDescent="0.3">
      <c r="A675" s="72"/>
      <c r="C675" s="93"/>
      <c r="D675" s="93"/>
      <c r="E675" s="93"/>
      <c r="F675" s="93"/>
      <c r="G675" s="93"/>
      <c r="H675" s="93"/>
      <c r="I675" s="93"/>
      <c r="J675" s="93"/>
      <c r="K675" s="93"/>
      <c r="L675" s="77"/>
      <c r="M675" s="93"/>
      <c r="N675" s="77"/>
      <c r="O675" s="77"/>
      <c r="P675" s="77"/>
      <c r="Q675" s="72"/>
      <c r="R675" s="93"/>
      <c r="T675" s="77"/>
    </row>
    <row r="676" spans="1:20" s="92" customFormat="1" ht="12.75" customHeight="1" x14ac:dyDescent="0.3">
      <c r="A676" s="72"/>
      <c r="C676" s="93"/>
      <c r="D676" s="93"/>
      <c r="E676" s="93"/>
      <c r="F676" s="93"/>
      <c r="G676" s="93"/>
      <c r="H676" s="93"/>
      <c r="I676" s="93"/>
      <c r="J676" s="93"/>
      <c r="K676" s="93"/>
      <c r="L676" s="77"/>
      <c r="M676" s="93"/>
      <c r="N676" s="77"/>
      <c r="O676" s="77"/>
      <c r="P676" s="77"/>
      <c r="Q676" s="72"/>
      <c r="R676" s="93"/>
      <c r="T676" s="77"/>
    </row>
    <row r="677" spans="1:20" s="92" customFormat="1" ht="12.75" customHeight="1" x14ac:dyDescent="0.3">
      <c r="A677" s="72"/>
      <c r="C677" s="93"/>
      <c r="D677" s="93"/>
      <c r="E677" s="93"/>
      <c r="F677" s="93"/>
      <c r="G677" s="93"/>
      <c r="H677" s="93"/>
      <c r="I677" s="93"/>
      <c r="J677" s="93"/>
      <c r="K677" s="93"/>
      <c r="L677" s="77"/>
      <c r="M677" s="93"/>
      <c r="N677" s="77"/>
      <c r="O677" s="77"/>
      <c r="P677" s="77"/>
      <c r="Q677" s="72"/>
      <c r="R677" s="93"/>
      <c r="T677" s="77"/>
    </row>
    <row r="678" spans="1:20" s="92" customFormat="1" ht="12.75" customHeight="1" x14ac:dyDescent="0.3">
      <c r="A678" s="72"/>
      <c r="C678" s="93"/>
      <c r="D678" s="93"/>
      <c r="E678" s="93"/>
      <c r="F678" s="93"/>
      <c r="G678" s="93"/>
      <c r="H678" s="93"/>
      <c r="I678" s="93"/>
      <c r="J678" s="93"/>
      <c r="K678" s="93"/>
      <c r="L678" s="77"/>
      <c r="M678" s="93"/>
      <c r="N678" s="77"/>
      <c r="O678" s="77"/>
      <c r="P678" s="77"/>
      <c r="Q678" s="72"/>
      <c r="R678" s="93"/>
      <c r="T678" s="77"/>
    </row>
    <row r="679" spans="1:20" s="92" customFormat="1" ht="12.75" customHeight="1" x14ac:dyDescent="0.3">
      <c r="A679" s="72"/>
      <c r="C679" s="93"/>
      <c r="D679" s="93"/>
      <c r="E679" s="93"/>
      <c r="F679" s="93"/>
      <c r="G679" s="93"/>
      <c r="H679" s="93"/>
      <c r="I679" s="93"/>
      <c r="J679" s="93"/>
      <c r="K679" s="93"/>
      <c r="L679" s="77"/>
      <c r="M679" s="93"/>
      <c r="N679" s="77"/>
      <c r="O679" s="77"/>
      <c r="P679" s="77"/>
      <c r="Q679" s="72"/>
      <c r="R679" s="93"/>
      <c r="T679" s="77"/>
    </row>
    <row r="680" spans="1:20" s="92" customFormat="1" ht="12.75" customHeight="1" x14ac:dyDescent="0.3">
      <c r="A680" s="72"/>
      <c r="C680" s="93"/>
      <c r="D680" s="93"/>
      <c r="E680" s="93"/>
      <c r="F680" s="93"/>
      <c r="G680" s="93"/>
      <c r="H680" s="93"/>
      <c r="I680" s="93"/>
      <c r="J680" s="93"/>
      <c r="K680" s="93"/>
      <c r="L680" s="77"/>
      <c r="M680" s="93"/>
      <c r="N680" s="77"/>
      <c r="O680" s="77"/>
      <c r="P680" s="77"/>
      <c r="Q680" s="72"/>
      <c r="R680" s="93"/>
      <c r="T680" s="77"/>
    </row>
    <row r="681" spans="1:20" s="92" customFormat="1" ht="12.75" customHeight="1" x14ac:dyDescent="0.3">
      <c r="A681" s="72"/>
      <c r="C681" s="93"/>
      <c r="D681" s="93"/>
      <c r="E681" s="93"/>
      <c r="F681" s="93"/>
      <c r="G681" s="93"/>
      <c r="H681" s="93"/>
      <c r="I681" s="93"/>
      <c r="J681" s="93"/>
      <c r="K681" s="93"/>
      <c r="L681" s="77"/>
      <c r="M681" s="93"/>
      <c r="N681" s="77"/>
      <c r="O681" s="77"/>
      <c r="P681" s="77"/>
      <c r="Q681" s="72"/>
      <c r="R681" s="93"/>
      <c r="T681" s="77"/>
    </row>
    <row r="682" spans="1:20" s="92" customFormat="1" ht="12.75" customHeight="1" x14ac:dyDescent="0.3">
      <c r="A682" s="72"/>
      <c r="C682" s="93"/>
      <c r="D682" s="93"/>
      <c r="E682" s="93"/>
      <c r="F682" s="93"/>
      <c r="G682" s="93"/>
      <c r="H682" s="93"/>
      <c r="I682" s="93"/>
      <c r="J682" s="93"/>
      <c r="K682" s="93"/>
      <c r="L682" s="77"/>
      <c r="M682" s="93"/>
      <c r="N682" s="77"/>
      <c r="O682" s="77"/>
      <c r="P682" s="77"/>
      <c r="Q682" s="72"/>
      <c r="R682" s="93"/>
      <c r="T682" s="77"/>
    </row>
    <row r="683" spans="1:20" s="92" customFormat="1" ht="12.75" customHeight="1" x14ac:dyDescent="0.3">
      <c r="A683" s="72"/>
      <c r="C683" s="93"/>
      <c r="D683" s="93"/>
      <c r="E683" s="93"/>
      <c r="F683" s="93"/>
      <c r="G683" s="93"/>
      <c r="H683" s="93"/>
      <c r="I683" s="93"/>
      <c r="J683" s="93"/>
      <c r="K683" s="93"/>
      <c r="L683" s="77"/>
      <c r="M683" s="93"/>
      <c r="N683" s="77"/>
      <c r="O683" s="77"/>
      <c r="P683" s="77"/>
      <c r="Q683" s="72"/>
      <c r="R683" s="93"/>
      <c r="T683" s="77"/>
    </row>
    <row r="684" spans="1:20" s="92" customFormat="1" ht="12.75" customHeight="1" x14ac:dyDescent="0.3">
      <c r="A684" s="72"/>
      <c r="C684" s="93"/>
      <c r="D684" s="93"/>
      <c r="E684" s="93"/>
      <c r="F684" s="93"/>
      <c r="G684" s="93"/>
      <c r="H684" s="93"/>
      <c r="I684" s="93"/>
      <c r="J684" s="93"/>
      <c r="K684" s="93"/>
      <c r="L684" s="77"/>
      <c r="M684" s="93"/>
      <c r="N684" s="77"/>
      <c r="O684" s="77"/>
      <c r="P684" s="77"/>
      <c r="Q684" s="72"/>
      <c r="R684" s="93"/>
      <c r="T684" s="77"/>
    </row>
    <row r="685" spans="1:20" s="92" customFormat="1" ht="12.75" customHeight="1" x14ac:dyDescent="0.3">
      <c r="A685" s="72"/>
      <c r="C685" s="93"/>
      <c r="D685" s="93"/>
      <c r="E685" s="93"/>
      <c r="F685" s="93"/>
      <c r="G685" s="93"/>
      <c r="H685" s="93"/>
      <c r="I685" s="93"/>
      <c r="J685" s="93"/>
      <c r="K685" s="93"/>
      <c r="L685" s="77"/>
      <c r="M685" s="93"/>
      <c r="N685" s="77"/>
      <c r="O685" s="77"/>
      <c r="P685" s="77"/>
      <c r="Q685" s="72"/>
      <c r="R685" s="93"/>
      <c r="T685" s="77"/>
    </row>
    <row r="686" spans="1:20" s="92" customFormat="1" ht="12.75" customHeight="1" x14ac:dyDescent="0.3">
      <c r="A686" s="72"/>
      <c r="C686" s="93"/>
      <c r="D686" s="93"/>
      <c r="E686" s="93"/>
      <c r="F686" s="93"/>
      <c r="G686" s="93"/>
      <c r="H686" s="93"/>
      <c r="I686" s="93"/>
      <c r="J686" s="93"/>
      <c r="K686" s="93"/>
      <c r="L686" s="77"/>
      <c r="M686" s="93"/>
      <c r="N686" s="77"/>
      <c r="O686" s="77"/>
      <c r="P686" s="77"/>
      <c r="Q686" s="72"/>
      <c r="R686" s="93"/>
      <c r="T686" s="77"/>
    </row>
    <row r="687" spans="1:20" s="92" customFormat="1" ht="12.75" customHeight="1" x14ac:dyDescent="0.3">
      <c r="A687" s="72"/>
      <c r="C687" s="93"/>
      <c r="D687" s="93"/>
      <c r="E687" s="93"/>
      <c r="F687" s="93"/>
      <c r="G687" s="93"/>
      <c r="H687" s="93"/>
      <c r="I687" s="93"/>
      <c r="J687" s="93"/>
      <c r="K687" s="93"/>
      <c r="L687" s="77"/>
      <c r="M687" s="93"/>
      <c r="N687" s="77"/>
      <c r="O687" s="77"/>
      <c r="P687" s="77"/>
      <c r="Q687" s="72"/>
      <c r="R687" s="93"/>
      <c r="T687" s="77"/>
    </row>
    <row r="688" spans="1:20" s="92" customFormat="1" ht="12.75" customHeight="1" x14ac:dyDescent="0.3">
      <c r="A688" s="72"/>
      <c r="C688" s="93"/>
      <c r="D688" s="93"/>
      <c r="E688" s="93"/>
      <c r="F688" s="93"/>
      <c r="G688" s="93"/>
      <c r="H688" s="93"/>
      <c r="I688" s="93"/>
      <c r="J688" s="93"/>
      <c r="K688" s="93"/>
      <c r="L688" s="77"/>
      <c r="M688" s="93"/>
      <c r="N688" s="77"/>
      <c r="O688" s="77"/>
      <c r="P688" s="77"/>
      <c r="Q688" s="72"/>
      <c r="R688" s="93"/>
      <c r="T688" s="77"/>
    </row>
    <row r="689" spans="1:20" s="92" customFormat="1" ht="12.75" customHeight="1" x14ac:dyDescent="0.3">
      <c r="A689" s="72"/>
      <c r="C689" s="93"/>
      <c r="D689" s="93"/>
      <c r="E689" s="93"/>
      <c r="F689" s="93"/>
      <c r="G689" s="93"/>
      <c r="H689" s="93"/>
      <c r="I689" s="93"/>
      <c r="J689" s="93"/>
      <c r="K689" s="93"/>
      <c r="L689" s="77"/>
      <c r="M689" s="93"/>
      <c r="N689" s="77"/>
      <c r="O689" s="77"/>
      <c r="P689" s="77"/>
      <c r="Q689" s="72"/>
      <c r="R689" s="93"/>
      <c r="T689" s="77"/>
    </row>
    <row r="690" spans="1:20" s="92" customFormat="1" ht="12.75" customHeight="1" x14ac:dyDescent="0.3">
      <c r="A690" s="72"/>
      <c r="C690" s="93"/>
      <c r="D690" s="93"/>
      <c r="E690" s="93"/>
      <c r="F690" s="93"/>
      <c r="G690" s="93"/>
      <c r="H690" s="93"/>
      <c r="I690" s="93"/>
      <c r="J690" s="93"/>
      <c r="K690" s="93"/>
      <c r="L690" s="77"/>
      <c r="M690" s="93"/>
      <c r="N690" s="77"/>
      <c r="O690" s="77"/>
      <c r="P690" s="77"/>
      <c r="Q690" s="72"/>
      <c r="R690" s="93"/>
      <c r="T690" s="77"/>
    </row>
    <row r="691" spans="1:20" s="92" customFormat="1" ht="12.75" customHeight="1" x14ac:dyDescent="0.3">
      <c r="A691" s="72"/>
      <c r="C691" s="93"/>
      <c r="D691" s="93"/>
      <c r="E691" s="93"/>
      <c r="F691" s="93"/>
      <c r="G691" s="93"/>
      <c r="H691" s="93"/>
      <c r="I691" s="93"/>
      <c r="J691" s="93"/>
      <c r="K691" s="93"/>
      <c r="L691" s="77"/>
      <c r="M691" s="93"/>
      <c r="N691" s="77"/>
      <c r="O691" s="77"/>
      <c r="P691" s="77"/>
      <c r="Q691" s="72"/>
      <c r="R691" s="93"/>
      <c r="T691" s="77"/>
    </row>
    <row r="692" spans="1:20" s="92" customFormat="1" ht="12.75" customHeight="1" x14ac:dyDescent="0.3">
      <c r="A692" s="72"/>
      <c r="C692" s="93"/>
      <c r="D692" s="93"/>
      <c r="E692" s="93"/>
      <c r="F692" s="93"/>
      <c r="G692" s="93"/>
      <c r="H692" s="93"/>
      <c r="I692" s="93"/>
      <c r="J692" s="93"/>
      <c r="K692" s="93"/>
      <c r="L692" s="77"/>
      <c r="M692" s="93"/>
      <c r="N692" s="77"/>
      <c r="O692" s="77"/>
      <c r="P692" s="77"/>
      <c r="Q692" s="72"/>
      <c r="R692" s="93"/>
      <c r="T692" s="77"/>
    </row>
    <row r="693" spans="1:20" s="92" customFormat="1" ht="12.75" customHeight="1" x14ac:dyDescent="0.3">
      <c r="A693" s="72"/>
      <c r="C693" s="93"/>
      <c r="D693" s="93"/>
      <c r="E693" s="93"/>
      <c r="F693" s="93"/>
      <c r="G693" s="93"/>
      <c r="H693" s="93"/>
      <c r="I693" s="93"/>
      <c r="J693" s="93"/>
      <c r="K693" s="93"/>
      <c r="L693" s="77"/>
      <c r="M693" s="93"/>
      <c r="N693" s="77"/>
      <c r="O693" s="77"/>
      <c r="P693" s="77"/>
      <c r="Q693" s="72"/>
      <c r="R693" s="93"/>
      <c r="T693" s="77"/>
    </row>
    <row r="694" spans="1:20" s="92" customFormat="1" ht="12.75" customHeight="1" x14ac:dyDescent="0.3">
      <c r="A694" s="72"/>
      <c r="C694" s="93"/>
      <c r="D694" s="93"/>
      <c r="E694" s="93"/>
      <c r="F694" s="93"/>
      <c r="G694" s="93"/>
      <c r="H694" s="93"/>
      <c r="I694" s="93"/>
      <c r="J694" s="93"/>
      <c r="K694" s="93"/>
      <c r="L694" s="77"/>
      <c r="M694" s="93"/>
      <c r="N694" s="77"/>
      <c r="O694" s="77"/>
      <c r="P694" s="77"/>
      <c r="Q694" s="72"/>
      <c r="R694" s="93"/>
      <c r="T694" s="77"/>
    </row>
    <row r="695" spans="1:20" s="92" customFormat="1" ht="12.75" customHeight="1" x14ac:dyDescent="0.3">
      <c r="A695" s="72"/>
      <c r="C695" s="93"/>
      <c r="D695" s="93"/>
      <c r="E695" s="93"/>
      <c r="F695" s="93"/>
      <c r="G695" s="93"/>
      <c r="H695" s="93"/>
      <c r="I695" s="93"/>
      <c r="J695" s="93"/>
      <c r="K695" s="93"/>
      <c r="L695" s="77"/>
      <c r="M695" s="93"/>
      <c r="N695" s="77"/>
      <c r="O695" s="77"/>
      <c r="P695" s="77"/>
      <c r="Q695" s="72"/>
      <c r="R695" s="93"/>
      <c r="T695" s="77"/>
    </row>
    <row r="696" spans="1:20" s="92" customFormat="1" ht="12.75" customHeight="1" x14ac:dyDescent="0.3">
      <c r="A696" s="72"/>
      <c r="C696" s="93"/>
      <c r="D696" s="93"/>
      <c r="E696" s="93"/>
      <c r="F696" s="93"/>
      <c r="G696" s="93"/>
      <c r="H696" s="93"/>
      <c r="I696" s="93"/>
      <c r="J696" s="93"/>
      <c r="K696" s="93"/>
      <c r="L696" s="77"/>
      <c r="M696" s="93"/>
      <c r="N696" s="77"/>
      <c r="O696" s="77"/>
      <c r="P696" s="77"/>
      <c r="Q696" s="72"/>
      <c r="R696" s="93"/>
      <c r="T696" s="77"/>
    </row>
    <row r="697" spans="1:20" s="92" customFormat="1" ht="12.75" customHeight="1" x14ac:dyDescent="0.3">
      <c r="A697" s="72"/>
      <c r="C697" s="93"/>
      <c r="D697" s="93"/>
      <c r="E697" s="93"/>
      <c r="F697" s="93"/>
      <c r="G697" s="93"/>
      <c r="H697" s="93"/>
      <c r="I697" s="93"/>
      <c r="J697" s="93"/>
      <c r="K697" s="93"/>
      <c r="L697" s="77"/>
      <c r="M697" s="93"/>
      <c r="N697" s="77"/>
      <c r="O697" s="77"/>
      <c r="P697" s="77"/>
      <c r="Q697" s="72"/>
      <c r="R697" s="93"/>
      <c r="T697" s="77"/>
    </row>
    <row r="698" spans="1:20" s="92" customFormat="1" ht="12.75" customHeight="1" x14ac:dyDescent="0.3">
      <c r="A698" s="72"/>
      <c r="C698" s="93"/>
      <c r="D698" s="93"/>
      <c r="E698" s="93"/>
      <c r="F698" s="93"/>
      <c r="G698" s="93"/>
      <c r="H698" s="93"/>
      <c r="I698" s="93"/>
      <c r="J698" s="93"/>
      <c r="K698" s="93"/>
      <c r="L698" s="77"/>
      <c r="M698" s="93"/>
      <c r="N698" s="77"/>
      <c r="O698" s="77"/>
      <c r="P698" s="77"/>
      <c r="Q698" s="72"/>
      <c r="R698" s="93"/>
      <c r="T698" s="77"/>
    </row>
    <row r="699" spans="1:20" s="92" customFormat="1" ht="12.75" customHeight="1" x14ac:dyDescent="0.3">
      <c r="A699" s="72"/>
      <c r="C699" s="93"/>
      <c r="D699" s="93"/>
      <c r="E699" s="93"/>
      <c r="F699" s="93"/>
      <c r="G699" s="93"/>
      <c r="H699" s="93"/>
      <c r="I699" s="93"/>
      <c r="J699" s="93"/>
      <c r="K699" s="93"/>
      <c r="L699" s="77"/>
      <c r="M699" s="93"/>
      <c r="N699" s="77"/>
      <c r="O699" s="77"/>
      <c r="P699" s="77"/>
      <c r="Q699" s="72"/>
      <c r="R699" s="93"/>
      <c r="T699" s="77"/>
    </row>
    <row r="700" spans="1:20" s="92" customFormat="1" ht="12.75" customHeight="1" x14ac:dyDescent="0.3">
      <c r="A700" s="72"/>
      <c r="C700" s="93"/>
      <c r="D700" s="93"/>
      <c r="E700" s="93"/>
      <c r="F700" s="93"/>
      <c r="G700" s="93"/>
      <c r="H700" s="93"/>
      <c r="I700" s="93"/>
      <c r="J700" s="93"/>
      <c r="K700" s="93"/>
      <c r="L700" s="77"/>
      <c r="M700" s="93"/>
      <c r="N700" s="77"/>
      <c r="O700" s="77"/>
      <c r="P700" s="77"/>
      <c r="Q700" s="72"/>
      <c r="R700" s="93"/>
      <c r="T700" s="77"/>
    </row>
    <row r="701" spans="1:20" s="92" customFormat="1" ht="12.75" customHeight="1" x14ac:dyDescent="0.3">
      <c r="A701" s="72"/>
      <c r="C701" s="93"/>
      <c r="D701" s="93"/>
      <c r="E701" s="93"/>
      <c r="F701" s="93"/>
      <c r="G701" s="93"/>
      <c r="H701" s="93"/>
      <c r="I701" s="93"/>
      <c r="J701" s="93"/>
      <c r="K701" s="93"/>
      <c r="L701" s="77"/>
      <c r="M701" s="93"/>
      <c r="N701" s="77"/>
      <c r="O701" s="77"/>
      <c r="P701" s="77"/>
      <c r="Q701" s="72"/>
      <c r="R701" s="93"/>
      <c r="T701" s="77"/>
    </row>
    <row r="702" spans="1:20" s="92" customFormat="1" ht="12.75" customHeight="1" x14ac:dyDescent="0.3">
      <c r="A702" s="72"/>
      <c r="C702" s="93"/>
      <c r="D702" s="93"/>
      <c r="E702" s="93"/>
      <c r="F702" s="93"/>
      <c r="G702" s="93"/>
      <c r="H702" s="93"/>
      <c r="I702" s="93"/>
      <c r="J702" s="93"/>
      <c r="K702" s="93"/>
      <c r="L702" s="77"/>
      <c r="M702" s="93"/>
      <c r="N702" s="77"/>
      <c r="O702" s="77"/>
      <c r="P702" s="77"/>
      <c r="Q702" s="72"/>
      <c r="R702" s="93"/>
      <c r="T702" s="77"/>
    </row>
    <row r="703" spans="1:20" s="92" customFormat="1" ht="12.75" customHeight="1" x14ac:dyDescent="0.3">
      <c r="A703" s="72"/>
      <c r="C703" s="93"/>
      <c r="D703" s="93"/>
      <c r="E703" s="93"/>
      <c r="F703" s="93"/>
      <c r="G703" s="93"/>
      <c r="H703" s="93"/>
      <c r="I703" s="93"/>
      <c r="J703" s="93"/>
      <c r="K703" s="93"/>
      <c r="L703" s="77"/>
      <c r="M703" s="93"/>
      <c r="N703" s="77"/>
      <c r="O703" s="77"/>
      <c r="P703" s="77"/>
      <c r="Q703" s="72"/>
      <c r="R703" s="93"/>
      <c r="T703" s="77"/>
    </row>
    <row r="704" spans="1:20" s="92" customFormat="1" ht="12.75" customHeight="1" x14ac:dyDescent="0.3">
      <c r="A704" s="72"/>
      <c r="C704" s="93"/>
      <c r="D704" s="93"/>
      <c r="E704" s="93"/>
      <c r="F704" s="93"/>
      <c r="G704" s="93"/>
      <c r="H704" s="93"/>
      <c r="I704" s="93"/>
      <c r="J704" s="93"/>
      <c r="K704" s="93"/>
      <c r="L704" s="77"/>
      <c r="M704" s="93"/>
      <c r="N704" s="77"/>
      <c r="O704" s="77"/>
      <c r="P704" s="77"/>
      <c r="Q704" s="72"/>
      <c r="R704" s="93"/>
      <c r="T704" s="77"/>
    </row>
    <row r="705" spans="1:20" s="92" customFormat="1" ht="12.75" customHeight="1" x14ac:dyDescent="0.3">
      <c r="A705" s="72"/>
      <c r="C705" s="93"/>
      <c r="D705" s="93"/>
      <c r="E705" s="93"/>
      <c r="F705" s="93"/>
      <c r="G705" s="93"/>
      <c r="H705" s="93"/>
      <c r="I705" s="93"/>
      <c r="J705" s="93"/>
      <c r="K705" s="93"/>
      <c r="L705" s="77"/>
      <c r="M705" s="93"/>
      <c r="N705" s="77"/>
      <c r="O705" s="77"/>
      <c r="P705" s="77"/>
      <c r="Q705" s="72"/>
      <c r="R705" s="93"/>
      <c r="T705" s="77"/>
    </row>
    <row r="706" spans="1:20" s="92" customFormat="1" ht="12.75" customHeight="1" x14ac:dyDescent="0.3">
      <c r="A706" s="72"/>
      <c r="C706" s="93"/>
      <c r="D706" s="93"/>
      <c r="E706" s="93"/>
      <c r="F706" s="93"/>
      <c r="G706" s="93"/>
      <c r="H706" s="93"/>
      <c r="I706" s="93"/>
      <c r="J706" s="93"/>
      <c r="K706" s="93"/>
      <c r="L706" s="77"/>
      <c r="M706" s="93"/>
      <c r="N706" s="77"/>
      <c r="O706" s="77"/>
      <c r="P706" s="77"/>
      <c r="Q706" s="72"/>
      <c r="R706" s="93"/>
      <c r="T706" s="77"/>
    </row>
    <row r="707" spans="1:20" s="92" customFormat="1" ht="12.75" customHeight="1" x14ac:dyDescent="0.3">
      <c r="A707" s="72"/>
      <c r="C707" s="93"/>
      <c r="D707" s="93"/>
      <c r="E707" s="93"/>
      <c r="F707" s="93"/>
      <c r="G707" s="93"/>
      <c r="H707" s="93"/>
      <c r="I707" s="93"/>
      <c r="J707" s="93"/>
      <c r="K707" s="93"/>
      <c r="L707" s="77"/>
      <c r="M707" s="93"/>
      <c r="N707" s="77"/>
      <c r="O707" s="77"/>
      <c r="P707" s="77"/>
      <c r="Q707" s="72"/>
      <c r="R707" s="93"/>
      <c r="T707" s="77"/>
    </row>
    <row r="708" spans="1:20" s="92" customFormat="1" ht="12.75" customHeight="1" x14ac:dyDescent="0.3">
      <c r="A708" s="72"/>
      <c r="C708" s="93"/>
      <c r="D708" s="93"/>
      <c r="E708" s="93"/>
      <c r="F708" s="93"/>
      <c r="G708" s="93"/>
      <c r="H708" s="93"/>
      <c r="I708" s="93"/>
      <c r="J708" s="93"/>
      <c r="K708" s="93"/>
      <c r="L708" s="77"/>
      <c r="M708" s="93"/>
      <c r="N708" s="77"/>
      <c r="O708" s="77"/>
      <c r="P708" s="77"/>
      <c r="Q708" s="72"/>
      <c r="R708" s="93"/>
      <c r="T708" s="77"/>
    </row>
    <row r="709" spans="1:20" s="92" customFormat="1" ht="12.75" customHeight="1" x14ac:dyDescent="0.3">
      <c r="A709" s="72"/>
      <c r="C709" s="93"/>
      <c r="D709" s="93"/>
      <c r="E709" s="93"/>
      <c r="F709" s="93"/>
      <c r="G709" s="93"/>
      <c r="H709" s="93"/>
      <c r="I709" s="93"/>
      <c r="J709" s="93"/>
      <c r="K709" s="93"/>
      <c r="L709" s="77"/>
      <c r="M709" s="93"/>
      <c r="N709" s="77"/>
      <c r="O709" s="77"/>
      <c r="P709" s="77"/>
      <c r="Q709" s="72"/>
      <c r="R709" s="93"/>
      <c r="T709" s="77"/>
    </row>
    <row r="710" spans="1:20" s="92" customFormat="1" ht="12.75" customHeight="1" x14ac:dyDescent="0.3">
      <c r="A710" s="72"/>
      <c r="C710" s="93"/>
      <c r="D710" s="93"/>
      <c r="E710" s="93"/>
      <c r="F710" s="93"/>
      <c r="G710" s="93"/>
      <c r="H710" s="93"/>
      <c r="I710" s="93"/>
      <c r="J710" s="93"/>
      <c r="K710" s="93"/>
      <c r="L710" s="77"/>
      <c r="M710" s="93"/>
      <c r="N710" s="77"/>
      <c r="O710" s="77"/>
      <c r="P710" s="77"/>
      <c r="Q710" s="72"/>
      <c r="R710" s="93"/>
      <c r="T710" s="77"/>
    </row>
    <row r="711" spans="1:20" s="92" customFormat="1" ht="12.75" customHeight="1" x14ac:dyDescent="0.3">
      <c r="A711" s="72"/>
      <c r="C711" s="93"/>
      <c r="D711" s="93"/>
      <c r="E711" s="93"/>
      <c r="F711" s="93"/>
      <c r="G711" s="93"/>
      <c r="H711" s="93"/>
      <c r="I711" s="93"/>
      <c r="J711" s="93"/>
      <c r="K711" s="93"/>
      <c r="L711" s="77"/>
      <c r="M711" s="93"/>
      <c r="N711" s="77"/>
      <c r="O711" s="77"/>
      <c r="P711" s="77"/>
      <c r="Q711" s="72"/>
      <c r="R711" s="93"/>
      <c r="T711" s="77"/>
    </row>
    <row r="712" spans="1:20" s="92" customFormat="1" ht="12.75" customHeight="1" x14ac:dyDescent="0.3">
      <c r="A712" s="72"/>
      <c r="C712" s="93"/>
      <c r="D712" s="93"/>
      <c r="E712" s="93"/>
      <c r="F712" s="93"/>
      <c r="G712" s="93"/>
      <c r="H712" s="93"/>
      <c r="I712" s="93"/>
      <c r="J712" s="93"/>
      <c r="K712" s="93"/>
      <c r="L712" s="77"/>
      <c r="M712" s="93"/>
      <c r="N712" s="77"/>
      <c r="O712" s="77"/>
      <c r="P712" s="77"/>
      <c r="Q712" s="72"/>
      <c r="R712" s="93"/>
      <c r="T712" s="77"/>
    </row>
    <row r="713" spans="1:20" s="92" customFormat="1" ht="12.75" customHeight="1" x14ac:dyDescent="0.3">
      <c r="A713" s="72"/>
      <c r="C713" s="93"/>
      <c r="D713" s="93"/>
      <c r="E713" s="93"/>
      <c r="F713" s="93"/>
      <c r="G713" s="93"/>
      <c r="H713" s="93"/>
      <c r="I713" s="93"/>
      <c r="J713" s="93"/>
      <c r="K713" s="93"/>
      <c r="L713" s="77"/>
      <c r="M713" s="93"/>
      <c r="N713" s="77"/>
      <c r="O713" s="77"/>
      <c r="P713" s="77"/>
      <c r="Q713" s="72"/>
      <c r="R713" s="93"/>
      <c r="T713" s="77"/>
    </row>
    <row r="714" spans="1:20" s="92" customFormat="1" ht="12.75" customHeight="1" x14ac:dyDescent="0.3">
      <c r="A714" s="72"/>
      <c r="C714" s="93"/>
      <c r="D714" s="93"/>
      <c r="E714" s="93"/>
      <c r="F714" s="93"/>
      <c r="G714" s="93"/>
      <c r="H714" s="93"/>
      <c r="I714" s="93"/>
      <c r="J714" s="93"/>
      <c r="K714" s="93"/>
      <c r="L714" s="77"/>
      <c r="M714" s="93"/>
      <c r="N714" s="77"/>
      <c r="O714" s="77"/>
      <c r="P714" s="77"/>
      <c r="Q714" s="72"/>
      <c r="R714" s="93"/>
      <c r="T714" s="77"/>
    </row>
    <row r="715" spans="1:20" s="92" customFormat="1" ht="12.75" customHeight="1" x14ac:dyDescent="0.3">
      <c r="A715" s="72"/>
      <c r="C715" s="93"/>
      <c r="D715" s="93"/>
      <c r="E715" s="93"/>
      <c r="F715" s="93"/>
      <c r="G715" s="93"/>
      <c r="H715" s="93"/>
      <c r="I715" s="93"/>
      <c r="J715" s="93"/>
      <c r="K715" s="93"/>
      <c r="L715" s="77"/>
      <c r="M715" s="93"/>
      <c r="N715" s="77"/>
      <c r="O715" s="77"/>
      <c r="P715" s="77"/>
      <c r="Q715" s="72"/>
      <c r="R715" s="93"/>
      <c r="T715" s="77"/>
    </row>
    <row r="716" spans="1:20" s="92" customFormat="1" ht="12.75" customHeight="1" x14ac:dyDescent="0.3">
      <c r="A716" s="72"/>
      <c r="C716" s="93"/>
      <c r="D716" s="93"/>
      <c r="E716" s="93"/>
      <c r="F716" s="93"/>
      <c r="G716" s="93"/>
      <c r="H716" s="93"/>
      <c r="I716" s="93"/>
      <c r="J716" s="93"/>
      <c r="K716" s="93"/>
      <c r="L716" s="77"/>
      <c r="M716" s="93"/>
      <c r="N716" s="77"/>
      <c r="O716" s="77"/>
      <c r="P716" s="77"/>
      <c r="Q716" s="72"/>
      <c r="R716" s="93"/>
      <c r="T716" s="77"/>
    </row>
    <row r="717" spans="1:20" s="92" customFormat="1" ht="12.75" customHeight="1" x14ac:dyDescent="0.3">
      <c r="A717" s="72"/>
      <c r="C717" s="93"/>
      <c r="D717" s="93"/>
      <c r="E717" s="93"/>
      <c r="F717" s="93"/>
      <c r="G717" s="93"/>
      <c r="H717" s="93"/>
      <c r="I717" s="93"/>
      <c r="J717" s="93"/>
      <c r="K717" s="93"/>
      <c r="L717" s="77"/>
      <c r="M717" s="93"/>
      <c r="N717" s="77"/>
      <c r="O717" s="77"/>
      <c r="P717" s="77"/>
      <c r="Q717" s="72"/>
      <c r="R717" s="93"/>
      <c r="T717" s="77"/>
    </row>
    <row r="718" spans="1:20" s="92" customFormat="1" ht="12.75" customHeight="1" x14ac:dyDescent="0.3">
      <c r="A718" s="72"/>
      <c r="C718" s="93"/>
      <c r="D718" s="93"/>
      <c r="E718" s="93"/>
      <c r="F718" s="93"/>
      <c r="G718" s="93"/>
      <c r="H718" s="93"/>
      <c r="I718" s="93"/>
      <c r="J718" s="93"/>
      <c r="K718" s="93"/>
      <c r="L718" s="77"/>
      <c r="M718" s="93"/>
      <c r="N718" s="77"/>
      <c r="O718" s="77"/>
      <c r="P718" s="77"/>
      <c r="Q718" s="72"/>
      <c r="R718" s="93"/>
      <c r="T718" s="77"/>
    </row>
    <row r="719" spans="1:20" s="92" customFormat="1" ht="12.75" customHeight="1" x14ac:dyDescent="0.3">
      <c r="A719" s="72"/>
      <c r="C719" s="93"/>
      <c r="D719" s="93"/>
      <c r="E719" s="93"/>
      <c r="F719" s="93"/>
      <c r="G719" s="93"/>
      <c r="H719" s="93"/>
      <c r="I719" s="93"/>
      <c r="J719" s="93"/>
      <c r="K719" s="93"/>
      <c r="L719" s="77"/>
      <c r="M719" s="93"/>
      <c r="N719" s="77"/>
      <c r="O719" s="77"/>
      <c r="P719" s="77"/>
      <c r="Q719" s="72"/>
      <c r="R719" s="93"/>
      <c r="T719" s="77"/>
    </row>
    <row r="720" spans="1:20" s="92" customFormat="1" ht="12.75" customHeight="1" x14ac:dyDescent="0.3">
      <c r="A720" s="72"/>
      <c r="C720" s="93"/>
      <c r="D720" s="93"/>
      <c r="E720" s="93"/>
      <c r="F720" s="93"/>
      <c r="G720" s="93"/>
      <c r="H720" s="93"/>
      <c r="I720" s="93"/>
      <c r="J720" s="93"/>
      <c r="K720" s="93"/>
      <c r="L720" s="77"/>
      <c r="M720" s="93"/>
      <c r="N720" s="77"/>
      <c r="O720" s="77"/>
      <c r="P720" s="77"/>
      <c r="Q720" s="72"/>
      <c r="R720" s="93"/>
      <c r="T720" s="77"/>
    </row>
    <row r="721" spans="1:20" s="92" customFormat="1" ht="12.75" customHeight="1" x14ac:dyDescent="0.3">
      <c r="A721" s="72"/>
      <c r="C721" s="93"/>
      <c r="D721" s="93"/>
      <c r="E721" s="93"/>
      <c r="F721" s="93"/>
      <c r="G721" s="93"/>
      <c r="H721" s="93"/>
      <c r="I721" s="93"/>
      <c r="J721" s="93"/>
      <c r="K721" s="93"/>
      <c r="L721" s="77"/>
      <c r="M721" s="93"/>
      <c r="N721" s="77"/>
      <c r="O721" s="77"/>
      <c r="P721" s="77"/>
      <c r="Q721" s="72"/>
      <c r="R721" s="93"/>
      <c r="T721" s="77"/>
    </row>
    <row r="722" spans="1:20" s="92" customFormat="1" ht="12.75" customHeight="1" x14ac:dyDescent="0.3">
      <c r="A722" s="72"/>
      <c r="C722" s="93"/>
      <c r="D722" s="93"/>
      <c r="E722" s="93"/>
      <c r="F722" s="93"/>
      <c r="G722" s="93"/>
      <c r="H722" s="93"/>
      <c r="I722" s="93"/>
      <c r="J722" s="93"/>
      <c r="K722" s="93"/>
      <c r="L722" s="77"/>
      <c r="M722" s="93"/>
      <c r="N722" s="77"/>
      <c r="O722" s="77"/>
      <c r="P722" s="77"/>
      <c r="Q722" s="72"/>
      <c r="R722" s="93"/>
      <c r="T722" s="77"/>
    </row>
    <row r="723" spans="1:20" s="92" customFormat="1" ht="12.75" customHeight="1" x14ac:dyDescent="0.3">
      <c r="A723" s="72"/>
      <c r="C723" s="93"/>
      <c r="D723" s="93"/>
      <c r="E723" s="93"/>
      <c r="F723" s="93"/>
      <c r="G723" s="93"/>
      <c r="H723" s="93"/>
      <c r="I723" s="93"/>
      <c r="J723" s="93"/>
      <c r="K723" s="93"/>
      <c r="L723" s="77"/>
      <c r="M723" s="93"/>
      <c r="N723" s="77"/>
      <c r="O723" s="77"/>
      <c r="P723" s="77"/>
      <c r="Q723" s="72"/>
      <c r="R723" s="93"/>
      <c r="T723" s="77"/>
    </row>
    <row r="724" spans="1:20" s="92" customFormat="1" ht="12.75" customHeight="1" x14ac:dyDescent="0.3">
      <c r="A724" s="72"/>
      <c r="C724" s="93"/>
      <c r="D724" s="93"/>
      <c r="E724" s="93"/>
      <c r="F724" s="93"/>
      <c r="G724" s="93"/>
      <c r="H724" s="93"/>
      <c r="I724" s="93"/>
      <c r="J724" s="93"/>
      <c r="K724" s="93"/>
      <c r="L724" s="77"/>
      <c r="M724" s="93"/>
      <c r="N724" s="77"/>
      <c r="O724" s="77"/>
      <c r="P724" s="77"/>
      <c r="Q724" s="72"/>
      <c r="R724" s="93"/>
      <c r="T724" s="77"/>
    </row>
    <row r="725" spans="1:20" s="92" customFormat="1" ht="12.75" customHeight="1" x14ac:dyDescent="0.3">
      <c r="A725" s="72"/>
      <c r="C725" s="93"/>
      <c r="D725" s="93"/>
      <c r="E725" s="93"/>
      <c r="F725" s="93"/>
      <c r="G725" s="93"/>
      <c r="H725" s="93"/>
      <c r="I725" s="93"/>
      <c r="J725" s="93"/>
      <c r="K725" s="93"/>
      <c r="L725" s="77"/>
      <c r="M725" s="93"/>
      <c r="N725" s="77"/>
      <c r="O725" s="77"/>
      <c r="P725" s="77"/>
      <c r="Q725" s="72"/>
      <c r="R725" s="93"/>
      <c r="T725" s="77"/>
    </row>
    <row r="726" spans="1:20" s="92" customFormat="1" ht="12.75" customHeight="1" x14ac:dyDescent="0.3">
      <c r="A726" s="72"/>
      <c r="C726" s="93"/>
      <c r="D726" s="93"/>
      <c r="E726" s="93"/>
      <c r="F726" s="93"/>
      <c r="G726" s="93"/>
      <c r="H726" s="93"/>
      <c r="I726" s="93"/>
      <c r="J726" s="93"/>
      <c r="K726" s="93"/>
      <c r="L726" s="77"/>
      <c r="M726" s="93"/>
      <c r="N726" s="77"/>
      <c r="O726" s="77"/>
      <c r="P726" s="77"/>
      <c r="Q726" s="72"/>
      <c r="R726" s="93"/>
      <c r="T726" s="77"/>
    </row>
    <row r="727" spans="1:20" s="92" customFormat="1" ht="12.75" customHeight="1" x14ac:dyDescent="0.3">
      <c r="A727" s="72"/>
      <c r="C727" s="93"/>
      <c r="D727" s="93"/>
      <c r="E727" s="93"/>
      <c r="F727" s="93"/>
      <c r="G727" s="93"/>
      <c r="H727" s="93"/>
      <c r="I727" s="93"/>
      <c r="J727" s="93"/>
      <c r="K727" s="93"/>
      <c r="L727" s="77"/>
      <c r="M727" s="93"/>
      <c r="N727" s="77"/>
      <c r="O727" s="77"/>
      <c r="P727" s="77"/>
      <c r="Q727" s="72"/>
      <c r="R727" s="93"/>
      <c r="T727" s="77"/>
    </row>
    <row r="728" spans="1:20" s="92" customFormat="1" ht="12.75" customHeight="1" x14ac:dyDescent="0.3">
      <c r="A728" s="72"/>
      <c r="C728" s="93"/>
      <c r="D728" s="93"/>
      <c r="E728" s="93"/>
      <c r="F728" s="93"/>
      <c r="G728" s="93"/>
      <c r="H728" s="93"/>
      <c r="I728" s="93"/>
      <c r="J728" s="93"/>
      <c r="K728" s="93"/>
      <c r="L728" s="77"/>
      <c r="M728" s="93"/>
      <c r="N728" s="77"/>
      <c r="O728" s="77"/>
      <c r="P728" s="77"/>
      <c r="Q728" s="72"/>
      <c r="R728" s="93"/>
      <c r="T728" s="77"/>
    </row>
    <row r="729" spans="1:20" s="92" customFormat="1" ht="12.75" customHeight="1" x14ac:dyDescent="0.3">
      <c r="A729" s="72"/>
      <c r="C729" s="93"/>
      <c r="D729" s="93"/>
      <c r="E729" s="93"/>
      <c r="F729" s="93"/>
      <c r="G729" s="93"/>
      <c r="H729" s="93"/>
      <c r="I729" s="93"/>
      <c r="J729" s="93"/>
      <c r="K729" s="93"/>
      <c r="L729" s="77"/>
      <c r="M729" s="93"/>
      <c r="N729" s="77"/>
      <c r="O729" s="77"/>
      <c r="P729" s="77"/>
      <c r="Q729" s="72"/>
      <c r="R729" s="93"/>
      <c r="T729" s="77"/>
    </row>
    <row r="730" spans="1:20" s="92" customFormat="1" ht="12.75" customHeight="1" x14ac:dyDescent="0.3">
      <c r="A730" s="72"/>
      <c r="C730" s="93"/>
      <c r="D730" s="93"/>
      <c r="E730" s="93"/>
      <c r="F730" s="93"/>
      <c r="G730" s="93"/>
      <c r="H730" s="93"/>
      <c r="I730" s="93"/>
      <c r="J730" s="93"/>
      <c r="K730" s="93"/>
      <c r="L730" s="77"/>
      <c r="M730" s="93"/>
      <c r="N730" s="77"/>
      <c r="O730" s="77"/>
      <c r="P730" s="77"/>
      <c r="Q730" s="72"/>
      <c r="R730" s="93"/>
      <c r="T730" s="77"/>
    </row>
    <row r="731" spans="1:20" s="92" customFormat="1" ht="12.75" customHeight="1" x14ac:dyDescent="0.3">
      <c r="A731" s="72"/>
      <c r="C731" s="93"/>
      <c r="D731" s="93"/>
      <c r="E731" s="93"/>
      <c r="F731" s="93"/>
      <c r="G731" s="93"/>
      <c r="H731" s="93"/>
      <c r="I731" s="93"/>
      <c r="J731" s="93"/>
      <c r="K731" s="93"/>
      <c r="L731" s="77"/>
      <c r="M731" s="93"/>
      <c r="N731" s="77"/>
      <c r="O731" s="77"/>
      <c r="P731" s="77"/>
      <c r="Q731" s="72"/>
      <c r="R731" s="93"/>
      <c r="T731" s="77"/>
    </row>
    <row r="732" spans="1:20" s="92" customFormat="1" ht="12.75" customHeight="1" x14ac:dyDescent="0.3">
      <c r="A732" s="72"/>
      <c r="C732" s="93"/>
      <c r="D732" s="93"/>
      <c r="E732" s="93"/>
      <c r="F732" s="93"/>
      <c r="G732" s="93"/>
      <c r="H732" s="93"/>
      <c r="I732" s="93"/>
      <c r="J732" s="93"/>
      <c r="K732" s="93"/>
      <c r="L732" s="77"/>
      <c r="M732" s="93"/>
      <c r="N732" s="77"/>
      <c r="O732" s="77"/>
      <c r="P732" s="77"/>
      <c r="Q732" s="72"/>
      <c r="R732" s="93"/>
      <c r="T732" s="77"/>
    </row>
    <row r="733" spans="1:20" s="92" customFormat="1" ht="12.75" customHeight="1" x14ac:dyDescent="0.3">
      <c r="A733" s="72"/>
      <c r="C733" s="93"/>
      <c r="D733" s="93"/>
      <c r="E733" s="93"/>
      <c r="F733" s="93"/>
      <c r="G733" s="93"/>
      <c r="H733" s="93"/>
      <c r="I733" s="93"/>
      <c r="J733" s="93"/>
      <c r="K733" s="93"/>
      <c r="L733" s="77"/>
      <c r="M733" s="93"/>
      <c r="N733" s="77"/>
      <c r="O733" s="77"/>
      <c r="P733" s="77"/>
      <c r="Q733" s="72"/>
      <c r="R733" s="93"/>
      <c r="T733" s="77"/>
    </row>
    <row r="734" spans="1:20" s="92" customFormat="1" ht="12.75" customHeight="1" x14ac:dyDescent="0.3">
      <c r="A734" s="72"/>
      <c r="C734" s="93"/>
      <c r="D734" s="93"/>
      <c r="E734" s="93"/>
      <c r="F734" s="93"/>
      <c r="G734" s="93"/>
      <c r="H734" s="93"/>
      <c r="I734" s="93"/>
      <c r="J734" s="93"/>
      <c r="K734" s="93"/>
      <c r="L734" s="77"/>
      <c r="M734" s="93"/>
      <c r="N734" s="77"/>
      <c r="O734" s="77"/>
      <c r="P734" s="77"/>
      <c r="Q734" s="72"/>
      <c r="R734" s="93"/>
      <c r="T734" s="77"/>
    </row>
    <row r="735" spans="1:20" s="92" customFormat="1" ht="12.75" customHeight="1" x14ac:dyDescent="0.3">
      <c r="A735" s="72"/>
      <c r="C735" s="93"/>
      <c r="D735" s="93"/>
      <c r="E735" s="93"/>
      <c r="F735" s="93"/>
      <c r="G735" s="93"/>
      <c r="H735" s="93"/>
      <c r="I735" s="93"/>
      <c r="J735" s="93"/>
      <c r="K735" s="93"/>
      <c r="L735" s="77"/>
      <c r="M735" s="93"/>
      <c r="N735" s="77"/>
      <c r="O735" s="77"/>
      <c r="P735" s="77"/>
      <c r="Q735" s="72"/>
      <c r="R735" s="93"/>
      <c r="T735" s="77"/>
    </row>
    <row r="736" spans="1:20" s="92" customFormat="1" ht="12.75" customHeight="1" x14ac:dyDescent="0.3">
      <c r="A736" s="72"/>
      <c r="C736" s="93"/>
      <c r="D736" s="93"/>
      <c r="E736" s="93"/>
      <c r="F736" s="93"/>
      <c r="G736" s="93"/>
      <c r="H736" s="93"/>
      <c r="I736" s="93"/>
      <c r="J736" s="93"/>
      <c r="K736" s="93"/>
      <c r="L736" s="77"/>
      <c r="M736" s="93"/>
      <c r="N736" s="77"/>
      <c r="O736" s="77"/>
      <c r="P736" s="77"/>
      <c r="Q736" s="72"/>
      <c r="R736" s="93"/>
      <c r="T736" s="77"/>
    </row>
    <row r="737" spans="1:20" s="92" customFormat="1" ht="12.75" customHeight="1" x14ac:dyDescent="0.3">
      <c r="A737" s="72"/>
      <c r="C737" s="93"/>
      <c r="D737" s="93"/>
      <c r="E737" s="93"/>
      <c r="F737" s="93"/>
      <c r="G737" s="93"/>
      <c r="H737" s="93"/>
      <c r="I737" s="93"/>
      <c r="J737" s="93"/>
      <c r="K737" s="93"/>
      <c r="L737" s="77"/>
      <c r="M737" s="93"/>
      <c r="N737" s="77"/>
      <c r="O737" s="77"/>
      <c r="P737" s="77"/>
      <c r="Q737" s="72"/>
      <c r="R737" s="93"/>
      <c r="T737" s="77"/>
    </row>
    <row r="738" spans="1:20" s="92" customFormat="1" ht="12.75" customHeight="1" x14ac:dyDescent="0.3">
      <c r="A738" s="72"/>
      <c r="C738" s="93"/>
      <c r="D738" s="93"/>
      <c r="E738" s="93"/>
      <c r="F738" s="93"/>
      <c r="G738" s="93"/>
      <c r="H738" s="93"/>
      <c r="I738" s="93"/>
      <c r="J738" s="93"/>
      <c r="K738" s="93"/>
      <c r="L738" s="77"/>
      <c r="M738" s="93"/>
      <c r="N738" s="77"/>
      <c r="O738" s="77"/>
      <c r="P738" s="77"/>
      <c r="Q738" s="72"/>
      <c r="R738" s="93"/>
      <c r="T738" s="77"/>
    </row>
    <row r="739" spans="1:20" s="92" customFormat="1" ht="12.75" customHeight="1" x14ac:dyDescent="0.3">
      <c r="A739" s="72"/>
      <c r="C739" s="93"/>
      <c r="D739" s="93"/>
      <c r="E739" s="93"/>
      <c r="F739" s="93"/>
      <c r="G739" s="93"/>
      <c r="H739" s="93"/>
      <c r="I739" s="93"/>
      <c r="J739" s="93"/>
      <c r="K739" s="93"/>
      <c r="L739" s="77"/>
      <c r="M739" s="93"/>
      <c r="N739" s="77"/>
      <c r="O739" s="77"/>
      <c r="P739" s="77"/>
      <c r="Q739" s="72"/>
      <c r="R739" s="93"/>
      <c r="T739" s="77"/>
    </row>
    <row r="740" spans="1:20" s="92" customFormat="1" ht="12.75" customHeight="1" x14ac:dyDescent="0.3">
      <c r="A740" s="72"/>
      <c r="C740" s="93"/>
      <c r="D740" s="93"/>
      <c r="E740" s="93"/>
      <c r="F740" s="93"/>
      <c r="G740" s="93"/>
      <c r="H740" s="93"/>
      <c r="I740" s="93"/>
      <c r="J740" s="93"/>
      <c r="K740" s="93"/>
      <c r="L740" s="77"/>
      <c r="M740" s="93"/>
      <c r="N740" s="77"/>
      <c r="O740" s="77"/>
      <c r="P740" s="77"/>
      <c r="Q740" s="72"/>
      <c r="R740" s="93"/>
      <c r="T740" s="77"/>
    </row>
    <row r="741" spans="1:20" s="92" customFormat="1" ht="12.75" customHeight="1" x14ac:dyDescent="0.3">
      <c r="A741" s="72"/>
      <c r="C741" s="93"/>
      <c r="D741" s="93"/>
      <c r="E741" s="93"/>
      <c r="F741" s="93"/>
      <c r="G741" s="93"/>
      <c r="H741" s="93"/>
      <c r="I741" s="93"/>
      <c r="J741" s="93"/>
      <c r="K741" s="93"/>
      <c r="L741" s="77"/>
      <c r="M741" s="93"/>
      <c r="N741" s="77"/>
      <c r="O741" s="77"/>
      <c r="P741" s="77"/>
      <c r="Q741" s="72"/>
      <c r="R741" s="93"/>
      <c r="T741" s="77"/>
    </row>
    <row r="742" spans="1:20" s="92" customFormat="1" ht="12.75" customHeight="1" x14ac:dyDescent="0.3">
      <c r="A742" s="72"/>
      <c r="C742" s="93"/>
      <c r="D742" s="93"/>
      <c r="E742" s="93"/>
      <c r="F742" s="93"/>
      <c r="G742" s="93"/>
      <c r="H742" s="93"/>
      <c r="I742" s="93"/>
      <c r="J742" s="93"/>
      <c r="K742" s="93"/>
      <c r="L742" s="77"/>
      <c r="M742" s="93"/>
      <c r="N742" s="77"/>
      <c r="O742" s="77"/>
      <c r="P742" s="77"/>
      <c r="Q742" s="72"/>
      <c r="R742" s="93"/>
      <c r="T742" s="77"/>
    </row>
    <row r="743" spans="1:20" s="92" customFormat="1" ht="12.75" customHeight="1" x14ac:dyDescent="0.3">
      <c r="A743" s="72"/>
      <c r="C743" s="93"/>
      <c r="D743" s="93"/>
      <c r="E743" s="93"/>
      <c r="F743" s="93"/>
      <c r="G743" s="93"/>
      <c r="H743" s="93"/>
      <c r="I743" s="93"/>
      <c r="J743" s="93"/>
      <c r="K743" s="93"/>
      <c r="L743" s="77"/>
      <c r="M743" s="93"/>
      <c r="N743" s="77"/>
      <c r="O743" s="77"/>
      <c r="P743" s="77"/>
      <c r="Q743" s="72"/>
      <c r="R743" s="93"/>
      <c r="T743" s="77"/>
    </row>
    <row r="744" spans="1:20" s="92" customFormat="1" ht="12.75" customHeight="1" x14ac:dyDescent="0.3">
      <c r="A744" s="72"/>
      <c r="C744" s="93"/>
      <c r="D744" s="93"/>
      <c r="E744" s="93"/>
      <c r="F744" s="93"/>
      <c r="G744" s="93"/>
      <c r="H744" s="93"/>
      <c r="I744" s="93"/>
      <c r="J744" s="93"/>
      <c r="K744" s="93"/>
      <c r="L744" s="77"/>
      <c r="M744" s="93"/>
      <c r="N744" s="77"/>
      <c r="O744" s="77"/>
      <c r="P744" s="77"/>
      <c r="Q744" s="72"/>
      <c r="R744" s="93"/>
      <c r="T744" s="77"/>
    </row>
    <row r="745" spans="1:20" s="92" customFormat="1" ht="12.75" customHeight="1" x14ac:dyDescent="0.3">
      <c r="A745" s="72"/>
      <c r="C745" s="93"/>
      <c r="D745" s="93"/>
      <c r="E745" s="93"/>
      <c r="F745" s="93"/>
      <c r="G745" s="93"/>
      <c r="H745" s="93"/>
      <c r="I745" s="93"/>
      <c r="J745" s="93"/>
      <c r="K745" s="93"/>
      <c r="L745" s="77"/>
      <c r="M745" s="93"/>
      <c r="N745" s="77"/>
      <c r="O745" s="77"/>
      <c r="P745" s="77"/>
      <c r="Q745" s="72"/>
      <c r="R745" s="93"/>
      <c r="T745" s="77"/>
    </row>
    <row r="746" spans="1:20" s="92" customFormat="1" ht="12.75" customHeight="1" x14ac:dyDescent="0.3">
      <c r="A746" s="72"/>
      <c r="C746" s="93"/>
      <c r="D746" s="93"/>
      <c r="E746" s="93"/>
      <c r="F746" s="93"/>
      <c r="G746" s="93"/>
      <c r="H746" s="93"/>
      <c r="I746" s="93"/>
      <c r="J746" s="93"/>
      <c r="K746" s="93"/>
      <c r="L746" s="77"/>
      <c r="M746" s="93"/>
      <c r="N746" s="77"/>
      <c r="O746" s="77"/>
      <c r="P746" s="77"/>
      <c r="Q746" s="72"/>
      <c r="R746" s="93"/>
      <c r="T746" s="77"/>
    </row>
    <row r="747" spans="1:20" s="92" customFormat="1" ht="12.75" customHeight="1" x14ac:dyDescent="0.3">
      <c r="A747" s="72"/>
      <c r="C747" s="93"/>
      <c r="D747" s="93"/>
      <c r="E747" s="93"/>
      <c r="F747" s="93"/>
      <c r="G747" s="93"/>
      <c r="H747" s="93"/>
      <c r="I747" s="93"/>
      <c r="J747" s="93"/>
      <c r="K747" s="93"/>
      <c r="L747" s="77"/>
      <c r="M747" s="93"/>
      <c r="N747" s="77"/>
      <c r="O747" s="77"/>
      <c r="P747" s="77"/>
      <c r="Q747" s="72"/>
      <c r="R747" s="93"/>
      <c r="T747" s="77"/>
    </row>
    <row r="748" spans="1:20" s="92" customFormat="1" ht="12.75" customHeight="1" x14ac:dyDescent="0.3">
      <c r="A748" s="72"/>
      <c r="C748" s="93"/>
      <c r="D748" s="93"/>
      <c r="E748" s="93"/>
      <c r="F748" s="93"/>
      <c r="G748" s="93"/>
      <c r="H748" s="93"/>
      <c r="I748" s="93"/>
      <c r="J748" s="93"/>
      <c r="K748" s="93"/>
      <c r="L748" s="77"/>
      <c r="M748" s="93"/>
      <c r="N748" s="77"/>
      <c r="O748" s="77"/>
      <c r="P748" s="77"/>
      <c r="Q748" s="72"/>
      <c r="R748" s="93"/>
      <c r="T748" s="77"/>
    </row>
    <row r="749" spans="1:20" s="92" customFormat="1" ht="12.75" customHeight="1" x14ac:dyDescent="0.3">
      <c r="A749" s="72"/>
      <c r="C749" s="93"/>
      <c r="D749" s="93"/>
      <c r="E749" s="93"/>
      <c r="F749" s="93"/>
      <c r="G749" s="93"/>
      <c r="H749" s="93"/>
      <c r="I749" s="93"/>
      <c r="J749" s="93"/>
      <c r="K749" s="93"/>
      <c r="L749" s="77"/>
      <c r="M749" s="93"/>
      <c r="N749" s="77"/>
      <c r="O749" s="77"/>
      <c r="P749" s="77"/>
      <c r="Q749" s="72"/>
      <c r="R749" s="93"/>
      <c r="T749" s="77"/>
    </row>
    <row r="750" spans="1:20" s="92" customFormat="1" ht="12.75" customHeight="1" x14ac:dyDescent="0.3">
      <c r="A750" s="72"/>
      <c r="C750" s="93"/>
      <c r="D750" s="93"/>
      <c r="E750" s="93"/>
      <c r="F750" s="93"/>
      <c r="G750" s="93"/>
      <c r="H750" s="93"/>
      <c r="I750" s="93"/>
      <c r="J750" s="93"/>
      <c r="K750" s="93"/>
      <c r="L750" s="77"/>
      <c r="M750" s="93"/>
      <c r="N750" s="77"/>
      <c r="O750" s="77"/>
      <c r="P750" s="77"/>
      <c r="Q750" s="72"/>
      <c r="R750" s="93"/>
      <c r="T750" s="77"/>
    </row>
    <row r="751" spans="1:20" s="92" customFormat="1" ht="12.75" customHeight="1" x14ac:dyDescent="0.3">
      <c r="A751" s="72"/>
      <c r="C751" s="93"/>
      <c r="D751" s="93"/>
      <c r="E751" s="93"/>
      <c r="F751" s="93"/>
      <c r="G751" s="93"/>
      <c r="H751" s="93"/>
      <c r="I751" s="93"/>
      <c r="J751" s="93"/>
      <c r="K751" s="93"/>
      <c r="L751" s="77"/>
      <c r="M751" s="93"/>
      <c r="N751" s="77"/>
      <c r="O751" s="77"/>
      <c r="P751" s="77"/>
      <c r="Q751" s="72"/>
      <c r="R751" s="93"/>
      <c r="T751" s="77"/>
    </row>
    <row r="752" spans="1:20" s="92" customFormat="1" ht="12.75" customHeight="1" x14ac:dyDescent="0.3">
      <c r="A752" s="72"/>
      <c r="C752" s="93"/>
      <c r="D752" s="93"/>
      <c r="E752" s="93"/>
      <c r="F752" s="93"/>
      <c r="G752" s="93"/>
      <c r="H752" s="93"/>
      <c r="I752" s="93"/>
      <c r="J752" s="93"/>
      <c r="K752" s="93"/>
      <c r="L752" s="77"/>
      <c r="M752" s="93"/>
      <c r="N752" s="77"/>
      <c r="O752" s="77"/>
      <c r="P752" s="77"/>
      <c r="Q752" s="72"/>
      <c r="R752" s="93"/>
      <c r="T752" s="77"/>
    </row>
    <row r="753" spans="1:20" s="92" customFormat="1" ht="12.75" customHeight="1" x14ac:dyDescent="0.3">
      <c r="A753" s="72"/>
      <c r="C753" s="93"/>
      <c r="D753" s="93"/>
      <c r="E753" s="93"/>
      <c r="F753" s="93"/>
      <c r="G753" s="93"/>
      <c r="H753" s="93"/>
      <c r="I753" s="93"/>
      <c r="J753" s="93"/>
      <c r="K753" s="93"/>
      <c r="L753" s="77"/>
      <c r="M753" s="93"/>
      <c r="N753" s="77"/>
      <c r="O753" s="77"/>
      <c r="P753" s="77"/>
      <c r="Q753" s="72"/>
      <c r="R753" s="93"/>
      <c r="T753" s="77"/>
    </row>
    <row r="754" spans="1:20" s="92" customFormat="1" ht="12.75" customHeight="1" x14ac:dyDescent="0.3">
      <c r="A754" s="72"/>
      <c r="C754" s="93"/>
      <c r="D754" s="93"/>
      <c r="E754" s="93"/>
      <c r="F754" s="93"/>
      <c r="G754" s="93"/>
      <c r="H754" s="93"/>
      <c r="I754" s="93"/>
      <c r="J754" s="93"/>
      <c r="K754" s="93"/>
      <c r="L754" s="77"/>
      <c r="M754" s="93"/>
      <c r="N754" s="77"/>
      <c r="O754" s="77"/>
      <c r="P754" s="77"/>
      <c r="Q754" s="72"/>
      <c r="R754" s="93"/>
      <c r="T754" s="77"/>
    </row>
    <row r="755" spans="1:20" s="92" customFormat="1" ht="12.75" customHeight="1" x14ac:dyDescent="0.3">
      <c r="A755" s="72"/>
      <c r="C755" s="93"/>
      <c r="D755" s="93"/>
      <c r="E755" s="93"/>
      <c r="F755" s="93"/>
      <c r="G755" s="93"/>
      <c r="H755" s="93"/>
      <c r="I755" s="93"/>
      <c r="J755" s="93"/>
      <c r="K755" s="93"/>
      <c r="L755" s="77"/>
      <c r="M755" s="93"/>
      <c r="N755" s="77"/>
      <c r="O755" s="77"/>
      <c r="P755" s="77"/>
      <c r="Q755" s="72"/>
      <c r="R755" s="93"/>
      <c r="T755" s="77"/>
    </row>
    <row r="756" spans="1:20" s="92" customFormat="1" ht="12.75" customHeight="1" x14ac:dyDescent="0.3">
      <c r="A756" s="72"/>
      <c r="C756" s="93"/>
      <c r="D756" s="93"/>
      <c r="E756" s="93"/>
      <c r="F756" s="93"/>
      <c r="G756" s="93"/>
      <c r="H756" s="93"/>
      <c r="I756" s="93"/>
      <c r="J756" s="93"/>
      <c r="K756" s="93"/>
      <c r="L756" s="77"/>
      <c r="M756" s="93"/>
      <c r="N756" s="77"/>
      <c r="O756" s="77"/>
      <c r="P756" s="77"/>
      <c r="Q756" s="72"/>
      <c r="R756" s="93"/>
      <c r="T756" s="77"/>
    </row>
    <row r="757" spans="1:20" s="92" customFormat="1" ht="12.75" customHeight="1" x14ac:dyDescent="0.3">
      <c r="A757" s="72"/>
      <c r="C757" s="93"/>
      <c r="D757" s="93"/>
      <c r="E757" s="93"/>
      <c r="F757" s="93"/>
      <c r="G757" s="93"/>
      <c r="H757" s="93"/>
      <c r="I757" s="93"/>
      <c r="J757" s="93"/>
      <c r="K757" s="93"/>
      <c r="L757" s="77"/>
      <c r="M757" s="93"/>
      <c r="N757" s="77"/>
      <c r="O757" s="77"/>
      <c r="P757" s="77"/>
      <c r="Q757" s="72"/>
      <c r="R757" s="93"/>
      <c r="T757" s="77"/>
    </row>
    <row r="758" spans="1:20" s="92" customFormat="1" ht="12.75" customHeight="1" x14ac:dyDescent="0.3">
      <c r="A758" s="72"/>
      <c r="C758" s="93"/>
      <c r="D758" s="93"/>
      <c r="E758" s="93"/>
      <c r="F758" s="93"/>
      <c r="G758" s="93"/>
      <c r="H758" s="93"/>
      <c r="I758" s="93"/>
      <c r="J758" s="93"/>
      <c r="K758" s="93"/>
      <c r="L758" s="77"/>
      <c r="M758" s="93"/>
      <c r="N758" s="77"/>
      <c r="O758" s="77"/>
      <c r="P758" s="77"/>
      <c r="Q758" s="72"/>
      <c r="R758" s="93"/>
      <c r="T758" s="77"/>
    </row>
    <row r="759" spans="1:20" s="92" customFormat="1" ht="12.75" customHeight="1" x14ac:dyDescent="0.3">
      <c r="A759" s="72"/>
      <c r="C759" s="93"/>
      <c r="D759" s="93"/>
      <c r="E759" s="93"/>
      <c r="F759" s="93"/>
      <c r="G759" s="93"/>
      <c r="H759" s="93"/>
      <c r="I759" s="93"/>
      <c r="J759" s="93"/>
      <c r="K759" s="93"/>
      <c r="L759" s="77"/>
      <c r="M759" s="93"/>
      <c r="N759" s="77"/>
      <c r="O759" s="77"/>
      <c r="P759" s="77"/>
      <c r="Q759" s="72"/>
      <c r="R759" s="93"/>
      <c r="T759" s="77"/>
    </row>
    <row r="760" spans="1:20" s="92" customFormat="1" ht="12.75" customHeight="1" x14ac:dyDescent="0.3">
      <c r="A760" s="72"/>
      <c r="C760" s="93"/>
      <c r="D760" s="93"/>
      <c r="E760" s="93"/>
      <c r="F760" s="93"/>
      <c r="G760" s="93"/>
      <c r="H760" s="93"/>
      <c r="I760" s="93"/>
      <c r="J760" s="93"/>
      <c r="K760" s="93"/>
      <c r="L760" s="77"/>
      <c r="M760" s="93"/>
      <c r="N760" s="77"/>
      <c r="O760" s="77"/>
      <c r="P760" s="77"/>
      <c r="Q760" s="72"/>
      <c r="R760" s="93"/>
      <c r="T760" s="77"/>
    </row>
    <row r="761" spans="1:20" s="92" customFormat="1" ht="12.75" customHeight="1" x14ac:dyDescent="0.3">
      <c r="A761" s="72"/>
      <c r="C761" s="93"/>
      <c r="D761" s="93"/>
      <c r="E761" s="93"/>
      <c r="F761" s="93"/>
      <c r="G761" s="93"/>
      <c r="H761" s="93"/>
      <c r="I761" s="93"/>
      <c r="J761" s="93"/>
      <c r="K761" s="93"/>
      <c r="L761" s="77"/>
      <c r="M761" s="93"/>
      <c r="N761" s="77"/>
      <c r="O761" s="77"/>
      <c r="P761" s="77"/>
      <c r="Q761" s="72"/>
      <c r="R761" s="93"/>
      <c r="T761" s="77"/>
    </row>
    <row r="762" spans="1:20" s="92" customFormat="1" ht="12.75" customHeight="1" x14ac:dyDescent="0.3">
      <c r="A762" s="72"/>
      <c r="C762" s="93"/>
      <c r="D762" s="93"/>
      <c r="E762" s="93"/>
      <c r="F762" s="93"/>
      <c r="G762" s="93"/>
      <c r="H762" s="93"/>
      <c r="I762" s="93"/>
      <c r="J762" s="93"/>
      <c r="K762" s="93"/>
      <c r="L762" s="77"/>
      <c r="M762" s="93"/>
      <c r="N762" s="77"/>
      <c r="O762" s="77"/>
      <c r="P762" s="77"/>
      <c r="Q762" s="72"/>
      <c r="R762" s="93"/>
      <c r="T762" s="77"/>
    </row>
    <row r="763" spans="1:20" s="92" customFormat="1" ht="12.75" customHeight="1" x14ac:dyDescent="0.3">
      <c r="A763" s="72"/>
      <c r="C763" s="93"/>
      <c r="D763" s="93"/>
      <c r="E763" s="93"/>
      <c r="F763" s="93"/>
      <c r="G763" s="93"/>
      <c r="H763" s="93"/>
      <c r="I763" s="93"/>
      <c r="J763" s="93"/>
      <c r="K763" s="93"/>
      <c r="L763" s="77"/>
      <c r="M763" s="93"/>
      <c r="N763" s="77"/>
      <c r="O763" s="77"/>
      <c r="P763" s="77"/>
      <c r="Q763" s="72"/>
      <c r="R763" s="93"/>
      <c r="T763" s="77"/>
    </row>
    <row r="764" spans="1:20" s="92" customFormat="1" ht="12.75" customHeight="1" x14ac:dyDescent="0.3">
      <c r="A764" s="72"/>
      <c r="C764" s="93"/>
      <c r="D764" s="93"/>
      <c r="E764" s="93"/>
      <c r="F764" s="93"/>
      <c r="G764" s="93"/>
      <c r="H764" s="93"/>
      <c r="I764" s="93"/>
      <c r="J764" s="93"/>
      <c r="K764" s="93"/>
      <c r="L764" s="77"/>
      <c r="M764" s="93"/>
      <c r="N764" s="77"/>
      <c r="O764" s="77"/>
      <c r="P764" s="77"/>
      <c r="Q764" s="72"/>
      <c r="R764" s="93"/>
      <c r="T764" s="77"/>
    </row>
    <row r="765" spans="1:20" s="92" customFormat="1" ht="12.75" customHeight="1" x14ac:dyDescent="0.3">
      <c r="A765" s="72"/>
      <c r="C765" s="93"/>
      <c r="D765" s="93"/>
      <c r="E765" s="93"/>
      <c r="F765" s="93"/>
      <c r="G765" s="93"/>
      <c r="H765" s="93"/>
      <c r="I765" s="93"/>
      <c r="J765" s="93"/>
      <c r="K765" s="93"/>
      <c r="L765" s="77"/>
      <c r="M765" s="93"/>
      <c r="N765" s="77"/>
      <c r="O765" s="77"/>
      <c r="P765" s="77"/>
      <c r="Q765" s="72"/>
      <c r="R765" s="93"/>
      <c r="T765" s="77"/>
    </row>
    <row r="766" spans="1:20" s="92" customFormat="1" ht="12.75" customHeight="1" x14ac:dyDescent="0.3">
      <c r="A766" s="72"/>
      <c r="C766" s="93"/>
      <c r="D766" s="93"/>
      <c r="E766" s="93"/>
      <c r="F766" s="93"/>
      <c r="G766" s="93"/>
      <c r="H766" s="93"/>
      <c r="I766" s="93"/>
      <c r="J766" s="93"/>
      <c r="K766" s="93"/>
      <c r="L766" s="77"/>
      <c r="M766" s="93"/>
      <c r="N766" s="77"/>
      <c r="O766" s="77"/>
      <c r="P766" s="77"/>
      <c r="Q766" s="72"/>
      <c r="R766" s="93"/>
      <c r="T766" s="77"/>
    </row>
    <row r="767" spans="1:20" s="92" customFormat="1" ht="12.75" customHeight="1" x14ac:dyDescent="0.3">
      <c r="A767" s="72"/>
      <c r="C767" s="93"/>
      <c r="D767" s="93"/>
      <c r="E767" s="93"/>
      <c r="F767" s="93"/>
      <c r="G767" s="93"/>
      <c r="H767" s="93"/>
      <c r="I767" s="93"/>
      <c r="J767" s="93"/>
      <c r="K767" s="93"/>
      <c r="L767" s="77"/>
      <c r="M767" s="93"/>
      <c r="N767" s="77"/>
      <c r="O767" s="77"/>
      <c r="P767" s="77"/>
      <c r="Q767" s="72"/>
      <c r="R767" s="93"/>
      <c r="T767" s="77"/>
    </row>
    <row r="768" spans="1:20" s="92" customFormat="1" ht="12.75" customHeight="1" x14ac:dyDescent="0.3">
      <c r="A768" s="72"/>
      <c r="C768" s="93"/>
      <c r="D768" s="93"/>
      <c r="E768" s="93"/>
      <c r="F768" s="93"/>
      <c r="G768" s="93"/>
      <c r="H768" s="93"/>
      <c r="I768" s="93"/>
      <c r="J768" s="93"/>
      <c r="K768" s="93"/>
      <c r="L768" s="77"/>
      <c r="M768" s="93"/>
      <c r="N768" s="77"/>
      <c r="O768" s="77"/>
      <c r="P768" s="77"/>
      <c r="Q768" s="72"/>
      <c r="R768" s="93"/>
      <c r="T768" s="77"/>
    </row>
    <row r="769" spans="1:20" s="92" customFormat="1" ht="12.75" customHeight="1" x14ac:dyDescent="0.3">
      <c r="A769" s="72"/>
      <c r="C769" s="93"/>
      <c r="D769" s="93"/>
      <c r="E769" s="93"/>
      <c r="F769" s="93"/>
      <c r="G769" s="93"/>
      <c r="H769" s="93"/>
      <c r="I769" s="93"/>
      <c r="J769" s="93"/>
      <c r="K769" s="93"/>
      <c r="L769" s="77"/>
      <c r="M769" s="93"/>
      <c r="N769" s="77"/>
      <c r="O769" s="77"/>
      <c r="P769" s="77"/>
      <c r="Q769" s="72"/>
      <c r="R769" s="93"/>
      <c r="T769" s="77"/>
    </row>
    <row r="770" spans="1:20" s="92" customFormat="1" ht="12.75" customHeight="1" x14ac:dyDescent="0.3">
      <c r="A770" s="72"/>
      <c r="C770" s="93"/>
      <c r="D770" s="93"/>
      <c r="E770" s="93"/>
      <c r="F770" s="93"/>
      <c r="G770" s="93"/>
      <c r="H770" s="93"/>
      <c r="I770" s="93"/>
      <c r="J770" s="93"/>
      <c r="K770" s="93"/>
      <c r="L770" s="77"/>
      <c r="M770" s="93"/>
      <c r="N770" s="77"/>
      <c r="O770" s="77"/>
      <c r="P770" s="77"/>
      <c r="Q770" s="72"/>
      <c r="R770" s="93"/>
      <c r="T770" s="77"/>
    </row>
    <row r="771" spans="1:20" s="92" customFormat="1" ht="12.75" customHeight="1" x14ac:dyDescent="0.3">
      <c r="A771" s="72"/>
      <c r="C771" s="93"/>
      <c r="D771" s="93"/>
      <c r="E771" s="93"/>
      <c r="F771" s="93"/>
      <c r="G771" s="93"/>
      <c r="H771" s="93"/>
      <c r="I771" s="93"/>
      <c r="J771" s="93"/>
      <c r="K771" s="93"/>
      <c r="L771" s="77"/>
      <c r="M771" s="93"/>
      <c r="N771" s="77"/>
      <c r="O771" s="77"/>
      <c r="P771" s="77"/>
      <c r="Q771" s="72"/>
      <c r="R771" s="93"/>
      <c r="T771" s="77"/>
    </row>
    <row r="772" spans="1:20" s="92" customFormat="1" ht="12.75" customHeight="1" x14ac:dyDescent="0.3">
      <c r="A772" s="72"/>
      <c r="C772" s="93"/>
      <c r="D772" s="93"/>
      <c r="E772" s="93"/>
      <c r="F772" s="93"/>
      <c r="G772" s="93"/>
      <c r="H772" s="93"/>
      <c r="I772" s="93"/>
      <c r="J772" s="93"/>
      <c r="K772" s="93"/>
      <c r="L772" s="77"/>
      <c r="M772" s="93"/>
      <c r="N772" s="77"/>
      <c r="O772" s="77"/>
      <c r="P772" s="77"/>
      <c r="Q772" s="72"/>
      <c r="R772" s="93"/>
      <c r="T772" s="77"/>
    </row>
    <row r="773" spans="1:20" s="92" customFormat="1" ht="12.75" customHeight="1" x14ac:dyDescent="0.3">
      <c r="A773" s="72"/>
      <c r="C773" s="93"/>
      <c r="D773" s="93"/>
      <c r="E773" s="93"/>
      <c r="F773" s="93"/>
      <c r="G773" s="93"/>
      <c r="H773" s="93"/>
      <c r="I773" s="93"/>
      <c r="J773" s="93"/>
      <c r="K773" s="93"/>
      <c r="L773" s="77"/>
      <c r="M773" s="93"/>
      <c r="N773" s="77"/>
      <c r="O773" s="77"/>
      <c r="P773" s="77"/>
      <c r="Q773" s="72"/>
      <c r="R773" s="93"/>
      <c r="T773" s="77"/>
    </row>
    <row r="774" spans="1:20" s="92" customFormat="1" ht="12.75" customHeight="1" x14ac:dyDescent="0.3">
      <c r="A774" s="72"/>
      <c r="C774" s="93"/>
      <c r="D774" s="93"/>
      <c r="E774" s="93"/>
      <c r="F774" s="93"/>
      <c r="G774" s="93"/>
      <c r="H774" s="93"/>
      <c r="I774" s="93"/>
      <c r="J774" s="93"/>
      <c r="K774" s="93"/>
      <c r="L774" s="77"/>
      <c r="M774" s="93"/>
      <c r="N774" s="77"/>
      <c r="O774" s="77"/>
      <c r="P774" s="77"/>
      <c r="Q774" s="72"/>
      <c r="R774" s="93"/>
      <c r="T774" s="77"/>
    </row>
    <row r="775" spans="1:20" s="92" customFormat="1" ht="12.75" customHeight="1" x14ac:dyDescent="0.3">
      <c r="A775" s="72"/>
      <c r="C775" s="93"/>
      <c r="D775" s="93"/>
      <c r="E775" s="93"/>
      <c r="F775" s="93"/>
      <c r="G775" s="93"/>
      <c r="H775" s="93"/>
      <c r="I775" s="93"/>
      <c r="J775" s="93"/>
      <c r="K775" s="93"/>
      <c r="L775" s="77"/>
      <c r="M775" s="93"/>
      <c r="N775" s="77"/>
      <c r="O775" s="77"/>
      <c r="P775" s="77"/>
      <c r="Q775" s="72"/>
      <c r="R775" s="93"/>
      <c r="T775" s="77"/>
    </row>
    <row r="776" spans="1:20" s="92" customFormat="1" ht="12.75" customHeight="1" x14ac:dyDescent="0.3">
      <c r="A776" s="72"/>
      <c r="C776" s="93"/>
      <c r="D776" s="93"/>
      <c r="E776" s="93"/>
      <c r="F776" s="93"/>
      <c r="G776" s="93"/>
      <c r="H776" s="93"/>
      <c r="I776" s="93"/>
      <c r="J776" s="93"/>
      <c r="K776" s="93"/>
      <c r="L776" s="77"/>
      <c r="M776" s="93"/>
      <c r="N776" s="77"/>
      <c r="O776" s="77"/>
      <c r="P776" s="77"/>
      <c r="Q776" s="72"/>
      <c r="R776" s="93"/>
      <c r="T776" s="77"/>
    </row>
    <row r="777" spans="1:20" s="92" customFormat="1" ht="12.75" customHeight="1" x14ac:dyDescent="0.3">
      <c r="A777" s="72"/>
      <c r="C777" s="93"/>
      <c r="D777" s="93"/>
      <c r="E777" s="93"/>
      <c r="F777" s="93"/>
      <c r="G777" s="93"/>
      <c r="H777" s="93"/>
      <c r="I777" s="93"/>
      <c r="J777" s="93"/>
      <c r="K777" s="93"/>
      <c r="L777" s="77"/>
      <c r="M777" s="93"/>
      <c r="N777" s="77"/>
      <c r="O777" s="77"/>
      <c r="P777" s="77"/>
      <c r="Q777" s="72"/>
      <c r="R777" s="93"/>
      <c r="T777" s="77"/>
    </row>
    <row r="778" spans="1:20" s="92" customFormat="1" ht="12.75" customHeight="1" x14ac:dyDescent="0.3">
      <c r="A778" s="72"/>
      <c r="C778" s="93"/>
      <c r="D778" s="93"/>
      <c r="E778" s="93"/>
      <c r="F778" s="93"/>
      <c r="G778" s="93"/>
      <c r="H778" s="93"/>
      <c r="I778" s="93"/>
      <c r="J778" s="93"/>
      <c r="K778" s="93"/>
      <c r="L778" s="77"/>
      <c r="M778" s="93"/>
      <c r="N778" s="77"/>
      <c r="O778" s="77"/>
      <c r="P778" s="77"/>
      <c r="Q778" s="72"/>
      <c r="R778" s="93"/>
      <c r="T778" s="77"/>
    </row>
    <row r="779" spans="1:20" s="92" customFormat="1" ht="12.75" customHeight="1" x14ac:dyDescent="0.3">
      <c r="A779" s="72"/>
      <c r="C779" s="93"/>
      <c r="D779" s="93"/>
      <c r="E779" s="93"/>
      <c r="F779" s="93"/>
      <c r="G779" s="93"/>
      <c r="H779" s="93"/>
      <c r="I779" s="93"/>
      <c r="J779" s="93"/>
      <c r="K779" s="93"/>
      <c r="L779" s="77"/>
      <c r="M779" s="93"/>
      <c r="N779" s="77"/>
      <c r="O779" s="77"/>
      <c r="P779" s="77"/>
      <c r="Q779" s="72"/>
      <c r="R779" s="93"/>
      <c r="T779" s="77"/>
    </row>
    <row r="780" spans="1:20" s="92" customFormat="1" ht="12.75" customHeight="1" x14ac:dyDescent="0.3">
      <c r="A780" s="72"/>
      <c r="C780" s="93"/>
      <c r="D780" s="93"/>
      <c r="E780" s="93"/>
      <c r="F780" s="93"/>
      <c r="G780" s="93"/>
      <c r="H780" s="93"/>
      <c r="I780" s="93"/>
      <c r="J780" s="93"/>
      <c r="K780" s="93"/>
      <c r="L780" s="77"/>
      <c r="M780" s="93"/>
      <c r="N780" s="77"/>
      <c r="O780" s="77"/>
      <c r="P780" s="77"/>
      <c r="Q780" s="72"/>
      <c r="R780" s="93"/>
      <c r="T780" s="77"/>
    </row>
    <row r="781" spans="1:20" s="92" customFormat="1" ht="12.75" customHeight="1" x14ac:dyDescent="0.3">
      <c r="A781" s="72"/>
      <c r="C781" s="93"/>
      <c r="D781" s="93"/>
      <c r="E781" s="93"/>
      <c r="F781" s="93"/>
      <c r="G781" s="93"/>
      <c r="H781" s="93"/>
      <c r="I781" s="93"/>
      <c r="J781" s="93"/>
      <c r="K781" s="93"/>
      <c r="L781" s="77"/>
      <c r="M781" s="93"/>
      <c r="N781" s="77"/>
      <c r="O781" s="77"/>
      <c r="P781" s="77"/>
      <c r="Q781" s="72"/>
      <c r="R781" s="93"/>
      <c r="T781" s="77"/>
    </row>
    <row r="782" spans="1:20" s="92" customFormat="1" ht="12.75" customHeight="1" x14ac:dyDescent="0.3">
      <c r="A782" s="72"/>
      <c r="C782" s="93"/>
      <c r="D782" s="93"/>
      <c r="E782" s="93"/>
      <c r="F782" s="93"/>
      <c r="G782" s="93"/>
      <c r="H782" s="93"/>
      <c r="I782" s="93"/>
      <c r="J782" s="93"/>
      <c r="K782" s="93"/>
      <c r="L782" s="77"/>
      <c r="M782" s="93"/>
      <c r="N782" s="77"/>
      <c r="O782" s="77"/>
      <c r="P782" s="77"/>
      <c r="Q782" s="72"/>
      <c r="R782" s="93"/>
      <c r="T782" s="77"/>
    </row>
    <row r="783" spans="1:20" s="92" customFormat="1" ht="12.75" customHeight="1" x14ac:dyDescent="0.3">
      <c r="A783" s="72"/>
      <c r="C783" s="93"/>
      <c r="D783" s="93"/>
      <c r="E783" s="93"/>
      <c r="F783" s="93"/>
      <c r="G783" s="93"/>
      <c r="H783" s="93"/>
      <c r="I783" s="93"/>
      <c r="J783" s="93"/>
      <c r="K783" s="93"/>
      <c r="L783" s="77"/>
      <c r="M783" s="93"/>
      <c r="N783" s="77"/>
      <c r="O783" s="77"/>
      <c r="P783" s="77"/>
      <c r="Q783" s="72"/>
      <c r="R783" s="93"/>
      <c r="T783" s="77"/>
    </row>
    <row r="784" spans="1:20" s="92" customFormat="1" ht="12.75" customHeight="1" x14ac:dyDescent="0.3">
      <c r="A784" s="72"/>
      <c r="C784" s="93"/>
      <c r="D784" s="93"/>
      <c r="E784" s="93"/>
      <c r="F784" s="93"/>
      <c r="G784" s="93"/>
      <c r="H784" s="93"/>
      <c r="I784" s="93"/>
      <c r="J784" s="93"/>
      <c r="K784" s="93"/>
      <c r="L784" s="77"/>
      <c r="M784" s="93"/>
      <c r="N784" s="77"/>
      <c r="O784" s="77"/>
      <c r="P784" s="77"/>
      <c r="Q784" s="72"/>
      <c r="R784" s="93"/>
      <c r="T784" s="77"/>
    </row>
    <row r="785" spans="1:20" s="92" customFormat="1" ht="12.75" customHeight="1" x14ac:dyDescent="0.3">
      <c r="A785" s="72"/>
      <c r="C785" s="93"/>
      <c r="D785" s="93"/>
      <c r="E785" s="93"/>
      <c r="F785" s="93"/>
      <c r="G785" s="93"/>
      <c r="H785" s="93"/>
      <c r="I785" s="93"/>
      <c r="J785" s="93"/>
      <c r="K785" s="93"/>
      <c r="L785" s="77"/>
      <c r="M785" s="93"/>
      <c r="N785" s="77"/>
      <c r="O785" s="77"/>
      <c r="P785" s="77"/>
      <c r="Q785" s="72"/>
      <c r="R785" s="93"/>
      <c r="T785" s="77"/>
    </row>
    <row r="786" spans="1:20" s="92" customFormat="1" ht="12.75" customHeight="1" x14ac:dyDescent="0.3">
      <c r="A786" s="72"/>
      <c r="C786" s="93"/>
      <c r="D786" s="93"/>
      <c r="E786" s="93"/>
      <c r="F786" s="93"/>
      <c r="G786" s="93"/>
      <c r="H786" s="93"/>
      <c r="I786" s="93"/>
      <c r="J786" s="93"/>
      <c r="K786" s="93"/>
      <c r="L786" s="77"/>
      <c r="M786" s="93"/>
      <c r="N786" s="77"/>
      <c r="O786" s="77"/>
      <c r="P786" s="77"/>
      <c r="Q786" s="72"/>
      <c r="R786" s="93"/>
      <c r="T786" s="77"/>
    </row>
    <row r="787" spans="1:20" s="92" customFormat="1" ht="12.75" customHeight="1" x14ac:dyDescent="0.3">
      <c r="A787" s="72"/>
      <c r="C787" s="93"/>
      <c r="D787" s="93"/>
      <c r="E787" s="93"/>
      <c r="F787" s="93"/>
      <c r="G787" s="93"/>
      <c r="H787" s="93"/>
      <c r="I787" s="93"/>
      <c r="J787" s="93"/>
      <c r="K787" s="93"/>
      <c r="L787" s="77"/>
      <c r="M787" s="93"/>
      <c r="N787" s="77"/>
      <c r="O787" s="77"/>
      <c r="P787" s="77"/>
      <c r="Q787" s="72"/>
      <c r="R787" s="93"/>
      <c r="T787" s="77"/>
    </row>
    <row r="788" spans="1:20" s="92" customFormat="1" ht="12.75" customHeight="1" x14ac:dyDescent="0.3">
      <c r="A788" s="72"/>
      <c r="C788" s="93"/>
      <c r="D788" s="93"/>
      <c r="E788" s="93"/>
      <c r="F788" s="93"/>
      <c r="G788" s="93"/>
      <c r="H788" s="93"/>
      <c r="I788" s="93"/>
      <c r="J788" s="93"/>
      <c r="K788" s="93"/>
      <c r="L788" s="77"/>
      <c r="M788" s="93"/>
      <c r="N788" s="77"/>
      <c r="O788" s="77"/>
      <c r="P788" s="77"/>
      <c r="Q788" s="72"/>
      <c r="R788" s="93"/>
      <c r="T788" s="77"/>
    </row>
    <row r="789" spans="1:20" s="92" customFormat="1" ht="12.75" customHeight="1" x14ac:dyDescent="0.3">
      <c r="A789" s="72"/>
      <c r="C789" s="93"/>
      <c r="D789" s="93"/>
      <c r="E789" s="93"/>
      <c r="F789" s="93"/>
      <c r="G789" s="93"/>
      <c r="H789" s="93"/>
      <c r="I789" s="93"/>
      <c r="J789" s="93"/>
      <c r="K789" s="93"/>
      <c r="L789" s="77"/>
      <c r="M789" s="93"/>
      <c r="N789" s="77"/>
      <c r="O789" s="77"/>
      <c r="P789" s="77"/>
      <c r="Q789" s="72"/>
      <c r="R789" s="93"/>
      <c r="T789" s="77"/>
    </row>
    <row r="790" spans="1:20" s="92" customFormat="1" ht="12.75" customHeight="1" x14ac:dyDescent="0.3">
      <c r="A790" s="72"/>
      <c r="C790" s="93"/>
      <c r="D790" s="93"/>
      <c r="E790" s="93"/>
      <c r="F790" s="93"/>
      <c r="G790" s="93"/>
      <c r="H790" s="93"/>
      <c r="I790" s="93"/>
      <c r="J790" s="93"/>
      <c r="K790" s="93"/>
      <c r="L790" s="77"/>
      <c r="M790" s="93"/>
      <c r="N790" s="77"/>
      <c r="O790" s="77"/>
      <c r="P790" s="77"/>
      <c r="Q790" s="72"/>
      <c r="R790" s="93"/>
      <c r="T790" s="77"/>
    </row>
    <row r="791" spans="1:20" s="92" customFormat="1" ht="12.75" customHeight="1" x14ac:dyDescent="0.3">
      <c r="A791" s="72"/>
      <c r="C791" s="93"/>
      <c r="D791" s="93"/>
      <c r="E791" s="93"/>
      <c r="F791" s="93"/>
      <c r="G791" s="93"/>
      <c r="H791" s="93"/>
      <c r="I791" s="93"/>
      <c r="J791" s="93"/>
      <c r="K791" s="93"/>
      <c r="L791" s="77"/>
      <c r="M791" s="93"/>
      <c r="N791" s="77"/>
      <c r="O791" s="77"/>
      <c r="P791" s="77"/>
      <c r="Q791" s="72"/>
      <c r="R791" s="93"/>
      <c r="T791" s="77"/>
    </row>
    <row r="792" spans="1:20" s="92" customFormat="1" ht="12.75" customHeight="1" x14ac:dyDescent="0.3">
      <c r="A792" s="72"/>
      <c r="C792" s="93"/>
      <c r="D792" s="93"/>
      <c r="E792" s="93"/>
      <c r="F792" s="93"/>
      <c r="G792" s="93"/>
      <c r="H792" s="93"/>
      <c r="I792" s="93"/>
      <c r="J792" s="93"/>
      <c r="K792" s="93"/>
      <c r="L792" s="77"/>
      <c r="M792" s="93"/>
      <c r="N792" s="77"/>
      <c r="O792" s="77"/>
      <c r="P792" s="77"/>
      <c r="Q792" s="72"/>
      <c r="R792" s="93"/>
      <c r="T792" s="77"/>
    </row>
    <row r="793" spans="1:20" s="92" customFormat="1" ht="12.75" customHeight="1" x14ac:dyDescent="0.3">
      <c r="A793" s="72"/>
      <c r="C793" s="93"/>
      <c r="D793" s="93"/>
      <c r="E793" s="93"/>
      <c r="F793" s="93"/>
      <c r="G793" s="93"/>
      <c r="H793" s="93"/>
      <c r="I793" s="93"/>
      <c r="J793" s="93"/>
      <c r="K793" s="93"/>
      <c r="L793" s="77"/>
      <c r="M793" s="93"/>
      <c r="N793" s="77"/>
      <c r="O793" s="77"/>
      <c r="P793" s="77"/>
      <c r="Q793" s="72"/>
      <c r="R793" s="93"/>
      <c r="T793" s="77"/>
    </row>
    <row r="794" spans="1:20" s="92" customFormat="1" ht="12.75" customHeight="1" x14ac:dyDescent="0.3">
      <c r="A794" s="72"/>
      <c r="C794" s="93"/>
      <c r="D794" s="93"/>
      <c r="E794" s="93"/>
      <c r="F794" s="93"/>
      <c r="G794" s="93"/>
      <c r="H794" s="93"/>
      <c r="I794" s="93"/>
      <c r="J794" s="93"/>
      <c r="K794" s="93"/>
      <c r="L794" s="77"/>
      <c r="M794" s="93"/>
      <c r="N794" s="77"/>
      <c r="O794" s="77"/>
      <c r="P794" s="77"/>
      <c r="Q794" s="72"/>
      <c r="R794" s="93"/>
      <c r="T794" s="77"/>
    </row>
    <row r="795" spans="1:20" s="92" customFormat="1" ht="12.75" customHeight="1" x14ac:dyDescent="0.3">
      <c r="A795" s="72"/>
      <c r="C795" s="93"/>
      <c r="D795" s="93"/>
      <c r="E795" s="93"/>
      <c r="F795" s="93"/>
      <c r="G795" s="93"/>
      <c r="H795" s="93"/>
      <c r="I795" s="93"/>
      <c r="J795" s="93"/>
      <c r="K795" s="93"/>
      <c r="L795" s="77"/>
      <c r="M795" s="93"/>
      <c r="N795" s="77"/>
      <c r="O795" s="77"/>
      <c r="P795" s="77"/>
      <c r="Q795" s="72"/>
      <c r="R795" s="93"/>
      <c r="T795" s="77"/>
    </row>
    <row r="796" spans="1:20" s="92" customFormat="1" ht="12.75" customHeight="1" x14ac:dyDescent="0.3">
      <c r="A796" s="72"/>
      <c r="C796" s="93"/>
      <c r="D796" s="93"/>
      <c r="E796" s="93"/>
      <c r="F796" s="93"/>
      <c r="G796" s="93"/>
      <c r="H796" s="93"/>
      <c r="I796" s="93"/>
      <c r="J796" s="93"/>
      <c r="K796" s="93"/>
      <c r="L796" s="77"/>
      <c r="M796" s="93"/>
      <c r="N796" s="77"/>
      <c r="O796" s="77"/>
      <c r="P796" s="77"/>
      <c r="Q796" s="72"/>
      <c r="R796" s="93"/>
      <c r="T796" s="77"/>
    </row>
    <row r="797" spans="1:20" s="92" customFormat="1" ht="12.75" customHeight="1" x14ac:dyDescent="0.3">
      <c r="A797" s="72"/>
      <c r="C797" s="93"/>
      <c r="D797" s="93"/>
      <c r="E797" s="93"/>
      <c r="F797" s="93"/>
      <c r="G797" s="93"/>
      <c r="H797" s="93"/>
      <c r="I797" s="93"/>
      <c r="J797" s="93"/>
      <c r="K797" s="93"/>
      <c r="L797" s="77"/>
      <c r="M797" s="93"/>
      <c r="N797" s="77"/>
      <c r="O797" s="77"/>
      <c r="P797" s="77"/>
      <c r="Q797" s="72"/>
      <c r="R797" s="93"/>
      <c r="T797" s="77"/>
    </row>
    <row r="798" spans="1:20" s="92" customFormat="1" ht="12.75" customHeight="1" x14ac:dyDescent="0.3">
      <c r="A798" s="72"/>
      <c r="C798" s="93"/>
      <c r="D798" s="93"/>
      <c r="E798" s="93"/>
      <c r="F798" s="93"/>
      <c r="G798" s="93"/>
      <c r="H798" s="93"/>
      <c r="I798" s="93"/>
      <c r="J798" s="93"/>
      <c r="K798" s="93"/>
      <c r="L798" s="77"/>
      <c r="M798" s="93"/>
      <c r="N798" s="77"/>
      <c r="O798" s="77"/>
      <c r="P798" s="77"/>
      <c r="Q798" s="72"/>
      <c r="R798" s="93"/>
      <c r="T798" s="77"/>
    </row>
    <row r="799" spans="1:20" s="92" customFormat="1" ht="12.75" customHeight="1" x14ac:dyDescent="0.3">
      <c r="A799" s="72"/>
      <c r="C799" s="93"/>
      <c r="D799" s="93"/>
      <c r="E799" s="93"/>
      <c r="F799" s="93"/>
      <c r="G799" s="93"/>
      <c r="H799" s="93"/>
      <c r="I799" s="93"/>
      <c r="J799" s="93"/>
      <c r="K799" s="93"/>
      <c r="L799" s="77"/>
      <c r="M799" s="93"/>
      <c r="N799" s="77"/>
      <c r="O799" s="77"/>
      <c r="P799" s="77"/>
      <c r="Q799" s="72"/>
      <c r="R799" s="93"/>
      <c r="T799" s="77"/>
    </row>
    <row r="800" spans="1:20" s="92" customFormat="1" ht="12.75" customHeight="1" x14ac:dyDescent="0.3">
      <c r="A800" s="72"/>
      <c r="C800" s="93"/>
      <c r="D800" s="93"/>
      <c r="E800" s="93"/>
      <c r="F800" s="93"/>
      <c r="G800" s="93"/>
      <c r="H800" s="93"/>
      <c r="I800" s="93"/>
      <c r="J800" s="93"/>
      <c r="K800" s="93"/>
      <c r="L800" s="77"/>
      <c r="M800" s="93"/>
      <c r="N800" s="77"/>
      <c r="O800" s="77"/>
      <c r="P800" s="77"/>
      <c r="Q800" s="72"/>
      <c r="R800" s="93"/>
      <c r="T800" s="77"/>
    </row>
    <row r="801" spans="1:20" s="92" customFormat="1" ht="12.75" customHeight="1" x14ac:dyDescent="0.3">
      <c r="A801" s="72"/>
      <c r="C801" s="93"/>
      <c r="D801" s="93"/>
      <c r="E801" s="93"/>
      <c r="F801" s="93"/>
      <c r="G801" s="93"/>
      <c r="H801" s="93"/>
      <c r="I801" s="93"/>
      <c r="J801" s="93"/>
      <c r="K801" s="93"/>
      <c r="L801" s="77"/>
      <c r="M801" s="93"/>
      <c r="N801" s="77"/>
      <c r="O801" s="77"/>
      <c r="P801" s="77"/>
      <c r="Q801" s="72"/>
      <c r="R801" s="93"/>
      <c r="T801" s="77"/>
    </row>
    <row r="802" spans="1:20" s="92" customFormat="1" ht="12.75" customHeight="1" x14ac:dyDescent="0.3">
      <c r="A802" s="72"/>
      <c r="C802" s="93"/>
      <c r="D802" s="93"/>
      <c r="E802" s="93"/>
      <c r="F802" s="93"/>
      <c r="G802" s="93"/>
      <c r="H802" s="93"/>
      <c r="I802" s="93"/>
      <c r="J802" s="93"/>
      <c r="K802" s="93"/>
      <c r="L802" s="77"/>
      <c r="M802" s="93"/>
      <c r="N802" s="77"/>
      <c r="O802" s="77"/>
      <c r="P802" s="77"/>
      <c r="Q802" s="72"/>
      <c r="R802" s="93"/>
      <c r="T802" s="77"/>
    </row>
    <row r="803" spans="1:20" s="92" customFormat="1" ht="12.75" customHeight="1" x14ac:dyDescent="0.3">
      <c r="A803" s="72"/>
      <c r="C803" s="93"/>
      <c r="D803" s="93"/>
      <c r="E803" s="93"/>
      <c r="F803" s="93"/>
      <c r="G803" s="93"/>
      <c r="H803" s="93"/>
      <c r="I803" s="93"/>
      <c r="J803" s="93"/>
      <c r="K803" s="93"/>
      <c r="L803" s="77"/>
      <c r="M803" s="93"/>
      <c r="N803" s="77"/>
      <c r="O803" s="77"/>
      <c r="P803" s="77"/>
      <c r="Q803" s="72"/>
      <c r="R803" s="93"/>
      <c r="T803" s="77"/>
    </row>
    <row r="804" spans="1:20" s="92" customFormat="1" ht="12.75" customHeight="1" x14ac:dyDescent="0.3">
      <c r="A804" s="72"/>
      <c r="C804" s="93"/>
      <c r="D804" s="93"/>
      <c r="E804" s="93"/>
      <c r="F804" s="93"/>
      <c r="G804" s="93"/>
      <c r="H804" s="93"/>
      <c r="I804" s="93"/>
      <c r="J804" s="93"/>
      <c r="K804" s="93"/>
      <c r="L804" s="77"/>
      <c r="M804" s="93"/>
      <c r="N804" s="77"/>
      <c r="O804" s="77"/>
      <c r="P804" s="77"/>
      <c r="Q804" s="72"/>
      <c r="R804" s="93"/>
      <c r="T804" s="77"/>
    </row>
    <row r="805" spans="1:20" s="92" customFormat="1" ht="12.75" customHeight="1" x14ac:dyDescent="0.3">
      <c r="A805" s="72"/>
      <c r="C805" s="93"/>
      <c r="D805" s="93"/>
      <c r="E805" s="93"/>
      <c r="F805" s="93"/>
      <c r="G805" s="93"/>
      <c r="H805" s="93"/>
      <c r="I805" s="93"/>
      <c r="J805" s="93"/>
      <c r="K805" s="93"/>
      <c r="L805" s="77"/>
      <c r="M805" s="93"/>
      <c r="N805" s="77"/>
      <c r="O805" s="77"/>
      <c r="P805" s="77"/>
      <c r="Q805" s="72"/>
      <c r="R805" s="93"/>
      <c r="T805" s="77"/>
    </row>
    <row r="806" spans="1:20" s="92" customFormat="1" ht="12.75" customHeight="1" x14ac:dyDescent="0.3">
      <c r="A806" s="72"/>
      <c r="C806" s="93"/>
      <c r="D806" s="93"/>
      <c r="E806" s="93"/>
      <c r="F806" s="93"/>
      <c r="G806" s="93"/>
      <c r="H806" s="93"/>
      <c r="I806" s="93"/>
      <c r="J806" s="93"/>
      <c r="K806" s="93"/>
      <c r="L806" s="77"/>
      <c r="M806" s="93"/>
      <c r="N806" s="77"/>
      <c r="O806" s="77"/>
      <c r="P806" s="77"/>
      <c r="Q806" s="72"/>
      <c r="R806" s="93"/>
      <c r="T806" s="77"/>
    </row>
    <row r="807" spans="1:20" s="92" customFormat="1" ht="12.75" customHeight="1" x14ac:dyDescent="0.3">
      <c r="A807" s="72"/>
      <c r="C807" s="93"/>
      <c r="D807" s="93"/>
      <c r="E807" s="93"/>
      <c r="F807" s="93"/>
      <c r="G807" s="93"/>
      <c r="H807" s="93"/>
      <c r="I807" s="93"/>
      <c r="J807" s="93"/>
      <c r="K807" s="93"/>
      <c r="L807" s="77"/>
      <c r="M807" s="93"/>
      <c r="N807" s="77"/>
      <c r="O807" s="77"/>
      <c r="P807" s="77"/>
      <c r="Q807" s="72"/>
      <c r="R807" s="93"/>
      <c r="T807" s="77"/>
    </row>
    <row r="808" spans="1:20" s="92" customFormat="1" ht="12.75" customHeight="1" x14ac:dyDescent="0.3">
      <c r="A808" s="72"/>
      <c r="C808" s="93"/>
      <c r="D808" s="93"/>
      <c r="E808" s="93"/>
      <c r="F808" s="93"/>
      <c r="G808" s="93"/>
      <c r="H808" s="93"/>
      <c r="I808" s="93"/>
      <c r="J808" s="93"/>
      <c r="K808" s="93"/>
      <c r="L808" s="77"/>
      <c r="M808" s="93"/>
      <c r="N808" s="77"/>
      <c r="O808" s="77"/>
      <c r="P808" s="77"/>
      <c r="Q808" s="72"/>
      <c r="R808" s="93"/>
      <c r="T808" s="77"/>
    </row>
    <row r="809" spans="1:20" s="92" customFormat="1" ht="12.75" customHeight="1" x14ac:dyDescent="0.3">
      <c r="A809" s="72"/>
      <c r="C809" s="93"/>
      <c r="D809" s="93"/>
      <c r="E809" s="93"/>
      <c r="F809" s="93"/>
      <c r="G809" s="93"/>
      <c r="H809" s="93"/>
      <c r="I809" s="93"/>
      <c r="J809" s="93"/>
      <c r="K809" s="93"/>
      <c r="L809" s="77"/>
      <c r="M809" s="93"/>
      <c r="N809" s="77"/>
      <c r="O809" s="77"/>
      <c r="P809" s="77"/>
      <c r="Q809" s="72"/>
      <c r="R809" s="93"/>
      <c r="T809" s="77"/>
    </row>
    <row r="810" spans="1:20" s="92" customFormat="1" ht="12.75" customHeight="1" x14ac:dyDescent="0.3">
      <c r="A810" s="72"/>
      <c r="C810" s="93"/>
      <c r="D810" s="93"/>
      <c r="E810" s="93"/>
      <c r="F810" s="93"/>
      <c r="G810" s="93"/>
      <c r="H810" s="93"/>
      <c r="I810" s="93"/>
      <c r="J810" s="93"/>
      <c r="K810" s="93"/>
      <c r="L810" s="77"/>
      <c r="M810" s="93"/>
      <c r="N810" s="77"/>
      <c r="O810" s="77"/>
      <c r="P810" s="77"/>
      <c r="Q810" s="72"/>
      <c r="R810" s="93"/>
      <c r="T810" s="77"/>
    </row>
    <row r="811" spans="1:20" s="92" customFormat="1" ht="12.75" customHeight="1" x14ac:dyDescent="0.3">
      <c r="A811" s="72"/>
      <c r="C811" s="93"/>
      <c r="D811" s="93"/>
      <c r="E811" s="93"/>
      <c r="F811" s="93"/>
      <c r="G811" s="93"/>
      <c r="H811" s="93"/>
      <c r="I811" s="93"/>
      <c r="J811" s="93"/>
      <c r="K811" s="93"/>
      <c r="L811" s="77"/>
      <c r="M811" s="93"/>
      <c r="N811" s="77"/>
      <c r="O811" s="77"/>
      <c r="P811" s="77"/>
      <c r="Q811" s="72"/>
      <c r="R811" s="93"/>
      <c r="T811" s="77"/>
    </row>
    <row r="812" spans="1:20" s="92" customFormat="1" ht="12.75" customHeight="1" x14ac:dyDescent="0.3">
      <c r="A812" s="72"/>
      <c r="C812" s="93"/>
      <c r="D812" s="93"/>
      <c r="E812" s="93"/>
      <c r="F812" s="93"/>
      <c r="G812" s="93"/>
      <c r="H812" s="93"/>
      <c r="I812" s="93"/>
      <c r="J812" s="93"/>
      <c r="K812" s="93"/>
      <c r="L812" s="77"/>
      <c r="M812" s="93"/>
      <c r="N812" s="77"/>
      <c r="O812" s="77"/>
      <c r="P812" s="77"/>
      <c r="Q812" s="72"/>
      <c r="R812" s="93"/>
      <c r="T812" s="77"/>
    </row>
    <row r="813" spans="1:20" s="92" customFormat="1" ht="12.75" customHeight="1" x14ac:dyDescent="0.3">
      <c r="A813" s="72"/>
      <c r="C813" s="93"/>
      <c r="D813" s="93"/>
      <c r="E813" s="93"/>
      <c r="F813" s="93"/>
      <c r="G813" s="93"/>
      <c r="H813" s="93"/>
      <c r="I813" s="93"/>
      <c r="J813" s="93"/>
      <c r="K813" s="93"/>
      <c r="L813" s="77"/>
      <c r="M813" s="93"/>
      <c r="N813" s="77"/>
      <c r="O813" s="77"/>
      <c r="P813" s="77"/>
      <c r="Q813" s="72"/>
      <c r="R813" s="93"/>
      <c r="T813" s="77"/>
    </row>
    <row r="814" spans="1:20" s="92" customFormat="1" ht="12.75" customHeight="1" x14ac:dyDescent="0.3">
      <c r="A814" s="72"/>
      <c r="C814" s="93"/>
      <c r="D814" s="93"/>
      <c r="E814" s="93"/>
      <c r="F814" s="93"/>
      <c r="G814" s="93"/>
      <c r="H814" s="93"/>
      <c r="I814" s="93"/>
      <c r="J814" s="93"/>
      <c r="K814" s="93"/>
      <c r="L814" s="77"/>
      <c r="M814" s="93"/>
      <c r="N814" s="77"/>
      <c r="O814" s="77"/>
      <c r="P814" s="77"/>
      <c r="Q814" s="72"/>
      <c r="R814" s="93"/>
      <c r="T814" s="77"/>
    </row>
    <row r="815" spans="1:20" s="92" customFormat="1" ht="12.75" customHeight="1" x14ac:dyDescent="0.3">
      <c r="A815" s="72"/>
      <c r="C815" s="93"/>
      <c r="D815" s="93"/>
      <c r="E815" s="93"/>
      <c r="F815" s="93"/>
      <c r="G815" s="93"/>
      <c r="H815" s="93"/>
      <c r="I815" s="93"/>
      <c r="J815" s="93"/>
      <c r="K815" s="93"/>
      <c r="L815" s="77"/>
      <c r="M815" s="93"/>
      <c r="N815" s="77"/>
      <c r="O815" s="77"/>
      <c r="P815" s="77"/>
      <c r="Q815" s="72"/>
      <c r="R815" s="93"/>
      <c r="T815" s="77"/>
    </row>
    <row r="816" spans="1:20" s="92" customFormat="1" ht="12.75" customHeight="1" x14ac:dyDescent="0.3">
      <c r="A816" s="72"/>
      <c r="C816" s="93"/>
      <c r="D816" s="93"/>
      <c r="E816" s="93"/>
      <c r="F816" s="93"/>
      <c r="G816" s="93"/>
      <c r="H816" s="93"/>
      <c r="I816" s="93"/>
      <c r="J816" s="93"/>
      <c r="K816" s="93"/>
      <c r="L816" s="77"/>
      <c r="M816" s="93"/>
      <c r="N816" s="77"/>
      <c r="O816" s="77"/>
      <c r="P816" s="77"/>
      <c r="Q816" s="72"/>
      <c r="R816" s="93"/>
      <c r="T816" s="77"/>
    </row>
    <row r="817" spans="1:20" s="92" customFormat="1" ht="12.75" customHeight="1" x14ac:dyDescent="0.3">
      <c r="A817" s="72"/>
      <c r="C817" s="93"/>
      <c r="D817" s="93"/>
      <c r="E817" s="93"/>
      <c r="F817" s="93"/>
      <c r="G817" s="93"/>
      <c r="H817" s="93"/>
      <c r="I817" s="93"/>
      <c r="J817" s="93"/>
      <c r="K817" s="93"/>
      <c r="L817" s="77"/>
      <c r="M817" s="93"/>
      <c r="N817" s="77"/>
      <c r="O817" s="77"/>
      <c r="P817" s="77"/>
      <c r="Q817" s="72"/>
      <c r="R817" s="93"/>
      <c r="T817" s="77"/>
    </row>
    <row r="818" spans="1:20" s="92" customFormat="1" ht="12.75" customHeight="1" x14ac:dyDescent="0.3">
      <c r="A818" s="72"/>
      <c r="C818" s="93"/>
      <c r="D818" s="93"/>
      <c r="E818" s="93"/>
      <c r="F818" s="93"/>
      <c r="G818" s="93"/>
      <c r="H818" s="93"/>
      <c r="I818" s="93"/>
      <c r="J818" s="93"/>
      <c r="K818" s="93"/>
      <c r="L818" s="77"/>
      <c r="M818" s="93"/>
      <c r="N818" s="77"/>
      <c r="O818" s="77"/>
      <c r="P818" s="77"/>
      <c r="Q818" s="72"/>
      <c r="R818" s="93"/>
      <c r="T818" s="77"/>
    </row>
    <row r="819" spans="1:20" s="92" customFormat="1" ht="12.75" customHeight="1" x14ac:dyDescent="0.3">
      <c r="A819" s="72"/>
      <c r="C819" s="93"/>
      <c r="D819" s="93"/>
      <c r="E819" s="93"/>
      <c r="F819" s="93"/>
      <c r="G819" s="93"/>
      <c r="H819" s="93"/>
      <c r="I819" s="93"/>
      <c r="J819" s="93"/>
      <c r="K819" s="93"/>
      <c r="L819" s="77"/>
      <c r="M819" s="93"/>
      <c r="N819" s="77"/>
      <c r="O819" s="77"/>
      <c r="P819" s="77"/>
      <c r="Q819" s="72"/>
      <c r="R819" s="93"/>
      <c r="T819" s="77"/>
    </row>
    <row r="820" spans="1:20" s="92" customFormat="1" ht="12.75" customHeight="1" x14ac:dyDescent="0.3">
      <c r="A820" s="72"/>
      <c r="C820" s="93"/>
      <c r="D820" s="93"/>
      <c r="E820" s="93"/>
      <c r="F820" s="93"/>
      <c r="G820" s="93"/>
      <c r="H820" s="93"/>
      <c r="I820" s="93"/>
      <c r="J820" s="93"/>
      <c r="K820" s="93"/>
      <c r="L820" s="77"/>
      <c r="M820" s="93"/>
      <c r="N820" s="77"/>
      <c r="O820" s="77"/>
      <c r="P820" s="77"/>
      <c r="Q820" s="72"/>
      <c r="R820" s="93"/>
      <c r="T820" s="77"/>
    </row>
    <row r="821" spans="1:20" s="92" customFormat="1" ht="12.75" customHeight="1" x14ac:dyDescent="0.3">
      <c r="A821" s="72"/>
      <c r="C821" s="93"/>
      <c r="D821" s="93"/>
      <c r="E821" s="93"/>
      <c r="F821" s="93"/>
      <c r="G821" s="93"/>
      <c r="H821" s="93"/>
      <c r="I821" s="93"/>
      <c r="J821" s="93"/>
      <c r="K821" s="93"/>
      <c r="L821" s="77"/>
      <c r="M821" s="93"/>
      <c r="N821" s="77"/>
      <c r="O821" s="77"/>
      <c r="P821" s="77"/>
      <c r="Q821" s="72"/>
      <c r="R821" s="93"/>
      <c r="T821" s="77"/>
    </row>
    <row r="822" spans="1:20" s="92" customFormat="1" ht="12.75" customHeight="1" x14ac:dyDescent="0.3">
      <c r="A822" s="72"/>
      <c r="C822" s="93"/>
      <c r="D822" s="93"/>
      <c r="E822" s="93"/>
      <c r="F822" s="93"/>
      <c r="G822" s="93"/>
      <c r="H822" s="93"/>
      <c r="I822" s="93"/>
      <c r="J822" s="93"/>
      <c r="K822" s="93"/>
      <c r="L822" s="77"/>
      <c r="M822" s="93"/>
      <c r="N822" s="77"/>
      <c r="O822" s="77"/>
      <c r="P822" s="77"/>
      <c r="Q822" s="72"/>
      <c r="R822" s="93"/>
      <c r="T822" s="77"/>
    </row>
    <row r="823" spans="1:20" s="92" customFormat="1" ht="12.75" customHeight="1" x14ac:dyDescent="0.3">
      <c r="A823" s="72"/>
      <c r="C823" s="93"/>
      <c r="D823" s="93"/>
      <c r="E823" s="93"/>
      <c r="F823" s="93"/>
      <c r="G823" s="93"/>
      <c r="H823" s="93"/>
      <c r="I823" s="93"/>
      <c r="J823" s="93"/>
      <c r="K823" s="93"/>
      <c r="L823" s="77"/>
      <c r="M823" s="93"/>
      <c r="N823" s="77"/>
      <c r="O823" s="77"/>
      <c r="P823" s="77"/>
      <c r="Q823" s="72"/>
      <c r="R823" s="93"/>
      <c r="T823" s="77"/>
    </row>
    <row r="824" spans="1:20" s="92" customFormat="1" ht="12.75" customHeight="1" x14ac:dyDescent="0.3">
      <c r="A824" s="72"/>
      <c r="C824" s="93"/>
      <c r="D824" s="93"/>
      <c r="E824" s="93"/>
      <c r="F824" s="93"/>
      <c r="G824" s="93"/>
      <c r="H824" s="93"/>
      <c r="I824" s="93"/>
      <c r="J824" s="93"/>
      <c r="K824" s="93"/>
      <c r="L824" s="77"/>
      <c r="M824" s="93"/>
      <c r="N824" s="77"/>
      <c r="O824" s="77"/>
      <c r="P824" s="77"/>
      <c r="Q824" s="72"/>
      <c r="R824" s="93"/>
      <c r="T824" s="77"/>
    </row>
    <row r="825" spans="1:20" s="92" customFormat="1" ht="12.75" customHeight="1" x14ac:dyDescent="0.3">
      <c r="A825" s="72"/>
      <c r="C825" s="93"/>
      <c r="D825" s="93"/>
      <c r="E825" s="93"/>
      <c r="F825" s="93"/>
      <c r="G825" s="93"/>
      <c r="H825" s="93"/>
      <c r="I825" s="93"/>
      <c r="J825" s="93"/>
      <c r="K825" s="93"/>
      <c r="L825" s="77"/>
      <c r="M825" s="93"/>
      <c r="N825" s="77"/>
      <c r="O825" s="77"/>
      <c r="P825" s="77"/>
      <c r="Q825" s="72"/>
      <c r="R825" s="93"/>
      <c r="T825" s="77"/>
    </row>
    <row r="826" spans="1:20" s="92" customFormat="1" ht="12.75" customHeight="1" x14ac:dyDescent="0.3">
      <c r="A826" s="72"/>
      <c r="C826" s="93"/>
      <c r="D826" s="93"/>
      <c r="E826" s="93"/>
      <c r="F826" s="93"/>
      <c r="G826" s="93"/>
      <c r="H826" s="93"/>
      <c r="I826" s="93"/>
      <c r="J826" s="93"/>
      <c r="K826" s="93"/>
      <c r="L826" s="77"/>
      <c r="M826" s="93"/>
      <c r="N826" s="77"/>
      <c r="O826" s="77"/>
      <c r="P826" s="77"/>
      <c r="Q826" s="72"/>
      <c r="R826" s="93"/>
      <c r="T826" s="77"/>
    </row>
    <row r="827" spans="1:20" s="92" customFormat="1" ht="12.75" customHeight="1" x14ac:dyDescent="0.3">
      <c r="A827" s="72"/>
      <c r="C827" s="93"/>
      <c r="D827" s="93"/>
      <c r="E827" s="93"/>
      <c r="F827" s="93"/>
      <c r="G827" s="93"/>
      <c r="H827" s="93"/>
      <c r="I827" s="93"/>
      <c r="J827" s="93"/>
      <c r="K827" s="93"/>
      <c r="L827" s="77"/>
      <c r="M827" s="93"/>
      <c r="N827" s="77"/>
      <c r="O827" s="77"/>
      <c r="P827" s="77"/>
      <c r="Q827" s="72"/>
      <c r="R827" s="93"/>
      <c r="T827" s="77"/>
    </row>
    <row r="828" spans="1:20" s="92" customFormat="1" ht="12.75" customHeight="1" x14ac:dyDescent="0.3">
      <c r="A828" s="72"/>
      <c r="C828" s="93"/>
      <c r="D828" s="93"/>
      <c r="E828" s="93"/>
      <c r="F828" s="93"/>
      <c r="G828" s="93"/>
      <c r="H828" s="93"/>
      <c r="I828" s="93"/>
      <c r="J828" s="93"/>
      <c r="K828" s="93"/>
      <c r="L828" s="77"/>
      <c r="M828" s="93"/>
      <c r="N828" s="77"/>
      <c r="O828" s="77"/>
      <c r="P828" s="77"/>
      <c r="Q828" s="72"/>
      <c r="R828" s="93"/>
      <c r="T828" s="77"/>
    </row>
    <row r="829" spans="1:20" s="92" customFormat="1" ht="12.75" customHeight="1" x14ac:dyDescent="0.3">
      <c r="A829" s="72"/>
      <c r="C829" s="93"/>
      <c r="D829" s="93"/>
      <c r="E829" s="93"/>
      <c r="F829" s="93"/>
      <c r="G829" s="93"/>
      <c r="H829" s="93"/>
      <c r="I829" s="93"/>
      <c r="J829" s="93"/>
      <c r="K829" s="93"/>
      <c r="L829" s="77"/>
      <c r="M829" s="93"/>
      <c r="N829" s="77"/>
      <c r="O829" s="77"/>
      <c r="P829" s="77"/>
      <c r="Q829" s="72"/>
      <c r="R829" s="93"/>
      <c r="T829" s="77"/>
    </row>
    <row r="830" spans="1:20" s="92" customFormat="1" ht="12.75" customHeight="1" x14ac:dyDescent="0.3">
      <c r="A830" s="72"/>
      <c r="C830" s="93"/>
      <c r="D830" s="93"/>
      <c r="E830" s="93"/>
      <c r="F830" s="93"/>
      <c r="G830" s="93"/>
      <c r="H830" s="93"/>
      <c r="I830" s="93"/>
      <c r="J830" s="93"/>
      <c r="K830" s="93"/>
      <c r="L830" s="77"/>
      <c r="M830" s="93"/>
      <c r="N830" s="77"/>
      <c r="O830" s="77"/>
      <c r="P830" s="77"/>
      <c r="Q830" s="72"/>
      <c r="R830" s="93"/>
      <c r="T830" s="77"/>
    </row>
    <row r="831" spans="1:20" s="92" customFormat="1" ht="12.75" customHeight="1" x14ac:dyDescent="0.3">
      <c r="A831" s="72"/>
      <c r="C831" s="93"/>
      <c r="D831" s="93"/>
      <c r="E831" s="93"/>
      <c r="F831" s="93"/>
      <c r="G831" s="93"/>
      <c r="H831" s="93"/>
      <c r="I831" s="93"/>
      <c r="J831" s="93"/>
      <c r="K831" s="93"/>
      <c r="L831" s="77"/>
      <c r="M831" s="93"/>
      <c r="N831" s="77"/>
      <c r="O831" s="77"/>
      <c r="P831" s="77"/>
      <c r="Q831" s="72"/>
      <c r="R831" s="93"/>
      <c r="T831" s="77"/>
    </row>
    <row r="832" spans="1:20" s="92" customFormat="1" ht="12.75" customHeight="1" x14ac:dyDescent="0.3">
      <c r="A832" s="72"/>
      <c r="C832" s="93"/>
      <c r="D832" s="93"/>
      <c r="E832" s="93"/>
      <c r="F832" s="93"/>
      <c r="G832" s="93"/>
      <c r="H832" s="93"/>
      <c r="I832" s="93"/>
      <c r="J832" s="93"/>
      <c r="K832" s="93"/>
      <c r="L832" s="77"/>
      <c r="M832" s="93"/>
      <c r="N832" s="77"/>
      <c r="O832" s="77"/>
      <c r="P832" s="77"/>
      <c r="Q832" s="72"/>
      <c r="R832" s="93"/>
      <c r="T832" s="77"/>
    </row>
    <row r="833" spans="1:20" s="92" customFormat="1" ht="12.75" customHeight="1" x14ac:dyDescent="0.3">
      <c r="A833" s="72"/>
      <c r="C833" s="93"/>
      <c r="D833" s="93"/>
      <c r="E833" s="93"/>
      <c r="F833" s="93"/>
      <c r="G833" s="93"/>
      <c r="H833" s="93"/>
      <c r="I833" s="93"/>
      <c r="J833" s="93"/>
      <c r="K833" s="93"/>
      <c r="L833" s="77"/>
      <c r="M833" s="93"/>
      <c r="N833" s="77"/>
      <c r="O833" s="77"/>
      <c r="P833" s="77"/>
      <c r="Q833" s="72"/>
      <c r="R833" s="93"/>
      <c r="T833" s="77"/>
    </row>
    <row r="834" spans="1:20" s="92" customFormat="1" ht="12.75" customHeight="1" x14ac:dyDescent="0.3">
      <c r="A834" s="72"/>
      <c r="C834" s="93"/>
      <c r="D834" s="93"/>
      <c r="E834" s="93"/>
      <c r="F834" s="93"/>
      <c r="G834" s="93"/>
      <c r="H834" s="93"/>
      <c r="I834" s="93"/>
      <c r="J834" s="93"/>
      <c r="K834" s="93"/>
      <c r="L834" s="77"/>
      <c r="M834" s="93"/>
      <c r="N834" s="77"/>
      <c r="O834" s="77"/>
      <c r="P834" s="77"/>
      <c r="Q834" s="72"/>
      <c r="R834" s="93"/>
      <c r="T834" s="77"/>
    </row>
    <row r="835" spans="1:20" s="92" customFormat="1" ht="12.75" customHeight="1" x14ac:dyDescent="0.3">
      <c r="A835" s="72"/>
      <c r="C835" s="93"/>
      <c r="D835" s="93"/>
      <c r="E835" s="93"/>
      <c r="F835" s="93"/>
      <c r="G835" s="93"/>
      <c r="H835" s="93"/>
      <c r="I835" s="93"/>
      <c r="J835" s="93"/>
      <c r="K835" s="93"/>
      <c r="L835" s="77"/>
      <c r="M835" s="93"/>
      <c r="N835" s="77"/>
      <c r="O835" s="77"/>
      <c r="P835" s="77"/>
      <c r="Q835" s="72"/>
      <c r="R835" s="93"/>
      <c r="T835" s="77"/>
    </row>
    <row r="836" spans="1:20" s="92" customFormat="1" ht="12.75" customHeight="1" x14ac:dyDescent="0.3">
      <c r="A836" s="72"/>
      <c r="C836" s="93"/>
      <c r="D836" s="93"/>
      <c r="E836" s="93"/>
      <c r="F836" s="93"/>
      <c r="G836" s="93"/>
      <c r="H836" s="93"/>
      <c r="I836" s="93"/>
      <c r="J836" s="93"/>
      <c r="K836" s="93"/>
      <c r="L836" s="77"/>
      <c r="M836" s="93"/>
      <c r="N836" s="77"/>
      <c r="O836" s="77"/>
      <c r="P836" s="77"/>
      <c r="Q836" s="72"/>
      <c r="R836" s="93"/>
      <c r="T836" s="77"/>
    </row>
    <row r="837" spans="1:20" s="92" customFormat="1" ht="12.75" customHeight="1" x14ac:dyDescent="0.3">
      <c r="A837" s="72"/>
      <c r="C837" s="93"/>
      <c r="D837" s="93"/>
      <c r="E837" s="93"/>
      <c r="F837" s="93"/>
      <c r="G837" s="93"/>
      <c r="H837" s="93"/>
      <c r="I837" s="93"/>
      <c r="J837" s="93"/>
      <c r="K837" s="93"/>
      <c r="L837" s="77"/>
      <c r="M837" s="93"/>
      <c r="N837" s="77"/>
      <c r="O837" s="77"/>
      <c r="P837" s="77"/>
      <c r="Q837" s="72"/>
      <c r="R837" s="93"/>
      <c r="T837" s="77"/>
    </row>
    <row r="838" spans="1:20" s="92" customFormat="1" ht="12.75" customHeight="1" x14ac:dyDescent="0.3">
      <c r="A838" s="72"/>
      <c r="C838" s="93"/>
      <c r="D838" s="93"/>
      <c r="E838" s="93"/>
      <c r="F838" s="93"/>
      <c r="G838" s="93"/>
      <c r="H838" s="93"/>
      <c r="I838" s="93"/>
      <c r="J838" s="93"/>
      <c r="K838" s="93"/>
      <c r="L838" s="77"/>
      <c r="M838" s="93"/>
      <c r="N838" s="77"/>
      <c r="O838" s="77"/>
      <c r="P838" s="77"/>
      <c r="Q838" s="72"/>
      <c r="R838" s="93"/>
      <c r="T838" s="77"/>
    </row>
    <row r="839" spans="1:20" s="92" customFormat="1" ht="12.75" customHeight="1" x14ac:dyDescent="0.3">
      <c r="A839" s="72"/>
      <c r="C839" s="93"/>
      <c r="D839" s="93"/>
      <c r="E839" s="93"/>
      <c r="F839" s="93"/>
      <c r="G839" s="93"/>
      <c r="H839" s="93"/>
      <c r="I839" s="93"/>
      <c r="J839" s="93"/>
      <c r="K839" s="93"/>
      <c r="L839" s="77"/>
      <c r="M839" s="93"/>
      <c r="N839" s="77"/>
      <c r="O839" s="77"/>
      <c r="P839" s="77"/>
      <c r="Q839" s="72"/>
      <c r="R839" s="93"/>
      <c r="T839" s="77"/>
    </row>
    <row r="840" spans="1:20" s="92" customFormat="1" ht="12.75" customHeight="1" x14ac:dyDescent="0.3">
      <c r="A840" s="72"/>
      <c r="C840" s="93"/>
      <c r="D840" s="93"/>
      <c r="E840" s="93"/>
      <c r="F840" s="93"/>
      <c r="G840" s="93"/>
      <c r="H840" s="93"/>
      <c r="I840" s="93"/>
      <c r="J840" s="93"/>
      <c r="K840" s="93"/>
      <c r="L840" s="77"/>
      <c r="M840" s="93"/>
      <c r="N840" s="77"/>
      <c r="O840" s="77"/>
      <c r="P840" s="77"/>
      <c r="Q840" s="72"/>
      <c r="R840" s="93"/>
      <c r="T840" s="77"/>
    </row>
    <row r="841" spans="1:20" s="92" customFormat="1" ht="12.75" customHeight="1" x14ac:dyDescent="0.3">
      <c r="A841" s="72"/>
      <c r="C841" s="93"/>
      <c r="D841" s="93"/>
      <c r="E841" s="93"/>
      <c r="F841" s="93"/>
      <c r="G841" s="93"/>
      <c r="H841" s="93"/>
      <c r="I841" s="93"/>
      <c r="J841" s="93"/>
      <c r="K841" s="93"/>
      <c r="L841" s="77"/>
      <c r="M841" s="93"/>
      <c r="N841" s="77"/>
      <c r="O841" s="77"/>
      <c r="P841" s="77"/>
      <c r="Q841" s="72"/>
      <c r="R841" s="93"/>
      <c r="T841" s="77"/>
    </row>
    <row r="842" spans="1:20" s="92" customFormat="1" ht="12.75" customHeight="1" x14ac:dyDescent="0.3">
      <c r="A842" s="72"/>
      <c r="C842" s="93"/>
      <c r="D842" s="93"/>
      <c r="E842" s="93"/>
      <c r="F842" s="93"/>
      <c r="G842" s="93"/>
      <c r="H842" s="93"/>
      <c r="I842" s="93"/>
      <c r="J842" s="93"/>
      <c r="K842" s="93"/>
      <c r="L842" s="77"/>
      <c r="M842" s="93"/>
      <c r="N842" s="77"/>
      <c r="O842" s="77"/>
      <c r="P842" s="77"/>
      <c r="Q842" s="72"/>
      <c r="R842" s="93"/>
      <c r="T842" s="77"/>
    </row>
    <row r="843" spans="1:20" s="92" customFormat="1" ht="12.75" customHeight="1" x14ac:dyDescent="0.3">
      <c r="A843" s="72"/>
      <c r="C843" s="93"/>
      <c r="D843" s="93"/>
      <c r="E843" s="93"/>
      <c r="F843" s="93"/>
      <c r="G843" s="93"/>
      <c r="H843" s="93"/>
      <c r="I843" s="93"/>
      <c r="J843" s="93"/>
      <c r="K843" s="93"/>
      <c r="L843" s="77"/>
      <c r="M843" s="93"/>
      <c r="N843" s="77"/>
      <c r="O843" s="77"/>
      <c r="P843" s="77"/>
      <c r="Q843" s="72"/>
      <c r="R843" s="93"/>
      <c r="T843" s="77"/>
    </row>
    <row r="844" spans="1:20" s="92" customFormat="1" ht="12.75" customHeight="1" x14ac:dyDescent="0.3">
      <c r="A844" s="72"/>
      <c r="C844" s="93"/>
      <c r="D844" s="93"/>
      <c r="E844" s="93"/>
      <c r="F844" s="93"/>
      <c r="G844" s="93"/>
      <c r="H844" s="93"/>
      <c r="I844" s="93"/>
      <c r="J844" s="93"/>
      <c r="K844" s="93"/>
      <c r="L844" s="77"/>
      <c r="M844" s="93"/>
      <c r="N844" s="77"/>
      <c r="O844" s="77"/>
      <c r="P844" s="77"/>
      <c r="Q844" s="72"/>
      <c r="R844" s="93"/>
      <c r="T844" s="77"/>
    </row>
    <row r="845" spans="1:20" s="92" customFormat="1" ht="12.75" customHeight="1" x14ac:dyDescent="0.3">
      <c r="A845" s="72"/>
      <c r="C845" s="93"/>
      <c r="D845" s="93"/>
      <c r="E845" s="93"/>
      <c r="F845" s="93"/>
      <c r="G845" s="93"/>
      <c r="H845" s="93"/>
      <c r="I845" s="93"/>
      <c r="J845" s="93"/>
      <c r="K845" s="93"/>
      <c r="L845" s="77"/>
      <c r="M845" s="93"/>
      <c r="N845" s="77"/>
      <c r="O845" s="77"/>
      <c r="P845" s="77"/>
      <c r="Q845" s="72"/>
      <c r="R845" s="93"/>
      <c r="T845" s="77"/>
    </row>
    <row r="846" spans="1:20" s="92" customFormat="1" ht="12.75" customHeight="1" x14ac:dyDescent="0.3">
      <c r="A846" s="72"/>
      <c r="C846" s="93"/>
      <c r="D846" s="93"/>
      <c r="E846" s="93"/>
      <c r="F846" s="93"/>
      <c r="G846" s="93"/>
      <c r="H846" s="93"/>
      <c r="I846" s="93"/>
      <c r="J846" s="93"/>
      <c r="K846" s="93"/>
      <c r="L846" s="77"/>
      <c r="M846" s="93"/>
      <c r="N846" s="77"/>
      <c r="O846" s="77"/>
      <c r="P846" s="77"/>
      <c r="Q846" s="72"/>
      <c r="R846" s="93"/>
      <c r="T846" s="77"/>
    </row>
    <row r="847" spans="1:20" s="92" customFormat="1" ht="12.75" customHeight="1" x14ac:dyDescent="0.3">
      <c r="A847" s="72"/>
      <c r="C847" s="93"/>
      <c r="D847" s="93"/>
      <c r="E847" s="93"/>
      <c r="F847" s="93"/>
      <c r="G847" s="93"/>
      <c r="H847" s="93"/>
      <c r="I847" s="93"/>
      <c r="J847" s="93"/>
      <c r="K847" s="93"/>
      <c r="L847" s="77"/>
      <c r="M847" s="93"/>
      <c r="N847" s="77"/>
      <c r="O847" s="77"/>
      <c r="P847" s="77"/>
      <c r="Q847" s="72"/>
      <c r="R847" s="93"/>
      <c r="T847" s="77"/>
    </row>
    <row r="848" spans="1:20" s="92" customFormat="1" ht="12.75" customHeight="1" x14ac:dyDescent="0.3">
      <c r="A848" s="72"/>
      <c r="C848" s="93"/>
      <c r="D848" s="93"/>
      <c r="E848" s="93"/>
      <c r="F848" s="93"/>
      <c r="G848" s="93"/>
      <c r="H848" s="93"/>
      <c r="I848" s="93"/>
      <c r="J848" s="93"/>
      <c r="K848" s="93"/>
      <c r="L848" s="77"/>
      <c r="M848" s="93"/>
      <c r="N848" s="77"/>
      <c r="O848" s="77"/>
      <c r="P848" s="77"/>
      <c r="Q848" s="72"/>
      <c r="R848" s="93"/>
      <c r="T848" s="77"/>
    </row>
    <row r="849" spans="1:20" s="92" customFormat="1" ht="12.75" customHeight="1" x14ac:dyDescent="0.3">
      <c r="A849" s="72"/>
      <c r="C849" s="93"/>
      <c r="D849" s="93"/>
      <c r="E849" s="93"/>
      <c r="F849" s="93"/>
      <c r="G849" s="93"/>
      <c r="H849" s="93"/>
      <c r="I849" s="93"/>
      <c r="J849" s="93"/>
      <c r="K849" s="93"/>
      <c r="L849" s="77"/>
      <c r="M849" s="93"/>
      <c r="N849" s="77"/>
      <c r="O849" s="77"/>
      <c r="P849" s="77"/>
      <c r="Q849" s="72"/>
      <c r="R849" s="93"/>
      <c r="T849" s="77"/>
    </row>
    <row r="850" spans="1:20" s="92" customFormat="1" ht="12.75" customHeight="1" x14ac:dyDescent="0.3">
      <c r="A850" s="72"/>
      <c r="C850" s="93"/>
      <c r="D850" s="93"/>
      <c r="E850" s="93"/>
      <c r="F850" s="93"/>
      <c r="G850" s="93"/>
      <c r="H850" s="93"/>
      <c r="I850" s="93"/>
      <c r="J850" s="93"/>
      <c r="K850" s="93"/>
      <c r="L850" s="77"/>
      <c r="M850" s="93"/>
      <c r="N850" s="77"/>
      <c r="O850" s="77"/>
      <c r="P850" s="77"/>
      <c r="Q850" s="72"/>
      <c r="R850" s="93"/>
      <c r="T850" s="77"/>
    </row>
    <row r="851" spans="1:20" s="92" customFormat="1" ht="12.75" customHeight="1" x14ac:dyDescent="0.3">
      <c r="A851" s="72"/>
      <c r="C851" s="93"/>
      <c r="D851" s="93"/>
      <c r="E851" s="93"/>
      <c r="F851" s="93"/>
      <c r="G851" s="93"/>
      <c r="H851" s="93"/>
      <c r="I851" s="93"/>
      <c r="J851" s="93"/>
      <c r="K851" s="93"/>
      <c r="L851" s="77"/>
      <c r="M851" s="93"/>
      <c r="N851" s="77"/>
      <c r="O851" s="77"/>
      <c r="P851" s="77"/>
      <c r="Q851" s="72"/>
      <c r="R851" s="93"/>
      <c r="T851" s="77"/>
    </row>
    <row r="852" spans="1:20" s="92" customFormat="1" ht="12.75" customHeight="1" x14ac:dyDescent="0.3">
      <c r="A852" s="72"/>
      <c r="C852" s="93"/>
      <c r="D852" s="93"/>
      <c r="E852" s="93"/>
      <c r="F852" s="93"/>
      <c r="G852" s="93"/>
      <c r="H852" s="93"/>
      <c r="I852" s="93"/>
      <c r="J852" s="93"/>
      <c r="K852" s="93"/>
      <c r="L852" s="77"/>
      <c r="M852" s="93"/>
      <c r="N852" s="77"/>
      <c r="O852" s="77"/>
      <c r="P852" s="77"/>
      <c r="Q852" s="72"/>
      <c r="R852" s="93"/>
      <c r="T852" s="77"/>
    </row>
    <row r="853" spans="1:20" s="92" customFormat="1" ht="12.75" customHeight="1" x14ac:dyDescent="0.3">
      <c r="A853" s="72"/>
      <c r="C853" s="93"/>
      <c r="D853" s="93"/>
      <c r="E853" s="93"/>
      <c r="F853" s="93"/>
      <c r="G853" s="93"/>
      <c r="H853" s="93"/>
      <c r="I853" s="93"/>
      <c r="J853" s="93"/>
      <c r="K853" s="93"/>
      <c r="L853" s="77"/>
      <c r="M853" s="93"/>
      <c r="N853" s="77"/>
      <c r="O853" s="77"/>
      <c r="P853" s="77"/>
      <c r="Q853" s="72"/>
      <c r="R853" s="93"/>
      <c r="T853" s="77"/>
    </row>
    <row r="854" spans="1:20" s="92" customFormat="1" ht="12.75" customHeight="1" x14ac:dyDescent="0.3">
      <c r="A854" s="72"/>
      <c r="C854" s="93"/>
      <c r="D854" s="93"/>
      <c r="E854" s="93"/>
      <c r="F854" s="93"/>
      <c r="G854" s="93"/>
      <c r="H854" s="93"/>
      <c r="I854" s="93"/>
      <c r="J854" s="93"/>
      <c r="K854" s="93"/>
      <c r="L854" s="77"/>
      <c r="M854" s="93"/>
      <c r="N854" s="77"/>
      <c r="O854" s="77"/>
      <c r="P854" s="77"/>
      <c r="Q854" s="72"/>
      <c r="R854" s="93"/>
      <c r="T854" s="77"/>
    </row>
    <row r="855" spans="1:20" s="92" customFormat="1" ht="12.75" customHeight="1" x14ac:dyDescent="0.3">
      <c r="A855" s="72"/>
      <c r="C855" s="93"/>
      <c r="D855" s="93"/>
      <c r="E855" s="93"/>
      <c r="F855" s="93"/>
      <c r="G855" s="93"/>
      <c r="H855" s="93"/>
      <c r="I855" s="93"/>
      <c r="J855" s="93"/>
      <c r="K855" s="93"/>
      <c r="L855" s="77"/>
      <c r="M855" s="93"/>
      <c r="N855" s="77"/>
      <c r="O855" s="77"/>
      <c r="P855" s="77"/>
      <c r="Q855" s="72"/>
      <c r="R855" s="93"/>
      <c r="T855" s="77"/>
    </row>
    <row r="856" spans="1:20" s="92" customFormat="1" ht="12.75" customHeight="1" x14ac:dyDescent="0.3">
      <c r="A856" s="72"/>
      <c r="C856" s="93"/>
      <c r="D856" s="93"/>
      <c r="E856" s="93"/>
      <c r="F856" s="93"/>
      <c r="G856" s="93"/>
      <c r="H856" s="93"/>
      <c r="I856" s="93"/>
      <c r="J856" s="93"/>
      <c r="K856" s="93"/>
      <c r="L856" s="77"/>
      <c r="M856" s="93"/>
      <c r="N856" s="77"/>
      <c r="O856" s="77"/>
      <c r="P856" s="77"/>
      <c r="Q856" s="72"/>
      <c r="R856" s="93"/>
      <c r="T856" s="77"/>
    </row>
    <row r="857" spans="1:20" s="92" customFormat="1" ht="12.75" customHeight="1" x14ac:dyDescent="0.3">
      <c r="A857" s="72"/>
      <c r="C857" s="93"/>
      <c r="D857" s="93"/>
      <c r="E857" s="93"/>
      <c r="F857" s="93"/>
      <c r="G857" s="93"/>
      <c r="H857" s="93"/>
      <c r="I857" s="93"/>
      <c r="J857" s="93"/>
      <c r="K857" s="93"/>
      <c r="L857" s="77"/>
      <c r="M857" s="93"/>
      <c r="N857" s="77"/>
      <c r="O857" s="77"/>
      <c r="P857" s="77"/>
      <c r="Q857" s="72"/>
      <c r="R857" s="93"/>
      <c r="T857" s="77"/>
    </row>
    <row r="858" spans="1:20" s="92" customFormat="1" ht="12.75" customHeight="1" x14ac:dyDescent="0.3">
      <c r="A858" s="72"/>
      <c r="C858" s="93"/>
      <c r="D858" s="93"/>
      <c r="E858" s="93"/>
      <c r="F858" s="93"/>
      <c r="G858" s="93"/>
      <c r="H858" s="93"/>
      <c r="I858" s="93"/>
      <c r="J858" s="93"/>
      <c r="K858" s="93"/>
      <c r="L858" s="77"/>
      <c r="M858" s="93"/>
      <c r="N858" s="77"/>
      <c r="O858" s="77"/>
      <c r="P858" s="77"/>
      <c r="Q858" s="72"/>
      <c r="R858" s="93"/>
      <c r="T858" s="77"/>
    </row>
    <row r="859" spans="1:20" s="92" customFormat="1" ht="12.75" customHeight="1" x14ac:dyDescent="0.3">
      <c r="A859" s="72"/>
      <c r="C859" s="93"/>
      <c r="D859" s="93"/>
      <c r="E859" s="93"/>
      <c r="F859" s="93"/>
      <c r="G859" s="93"/>
      <c r="H859" s="93"/>
      <c r="I859" s="93"/>
      <c r="J859" s="93"/>
      <c r="K859" s="93"/>
      <c r="L859" s="77"/>
      <c r="M859" s="93"/>
      <c r="N859" s="77"/>
      <c r="O859" s="77"/>
      <c r="P859" s="77"/>
      <c r="Q859" s="72"/>
      <c r="R859" s="93"/>
      <c r="T859" s="77"/>
    </row>
    <row r="860" spans="1:20" s="92" customFormat="1" ht="12.75" customHeight="1" x14ac:dyDescent="0.3">
      <c r="A860" s="72"/>
      <c r="C860" s="93"/>
      <c r="D860" s="93"/>
      <c r="E860" s="93"/>
      <c r="F860" s="93"/>
      <c r="G860" s="93"/>
      <c r="H860" s="93"/>
      <c r="I860" s="93"/>
      <c r="J860" s="93"/>
      <c r="K860" s="93"/>
      <c r="L860" s="77"/>
      <c r="M860" s="93"/>
      <c r="N860" s="77"/>
      <c r="O860" s="77"/>
      <c r="P860" s="77"/>
      <c r="Q860" s="72"/>
      <c r="R860" s="93"/>
      <c r="T860" s="77"/>
    </row>
    <row r="861" spans="1:20" s="92" customFormat="1" ht="12.75" customHeight="1" x14ac:dyDescent="0.3">
      <c r="A861" s="72"/>
      <c r="C861" s="93"/>
      <c r="D861" s="93"/>
      <c r="E861" s="93"/>
      <c r="F861" s="93"/>
      <c r="G861" s="93"/>
      <c r="H861" s="93"/>
      <c r="I861" s="93"/>
      <c r="J861" s="93"/>
      <c r="K861" s="93"/>
      <c r="L861" s="77"/>
      <c r="M861" s="93"/>
      <c r="N861" s="77"/>
      <c r="O861" s="77"/>
      <c r="P861" s="77"/>
      <c r="Q861" s="72"/>
      <c r="R861" s="93"/>
      <c r="T861" s="77"/>
    </row>
    <row r="862" spans="1:20" s="92" customFormat="1" ht="12.75" customHeight="1" x14ac:dyDescent="0.3">
      <c r="A862" s="72"/>
      <c r="C862" s="93"/>
      <c r="D862" s="93"/>
      <c r="E862" s="93"/>
      <c r="F862" s="93"/>
      <c r="G862" s="93"/>
      <c r="H862" s="93"/>
      <c r="I862" s="93"/>
      <c r="J862" s="93"/>
      <c r="K862" s="93"/>
      <c r="L862" s="77"/>
      <c r="M862" s="93"/>
      <c r="N862" s="77"/>
      <c r="O862" s="77"/>
      <c r="P862" s="77"/>
      <c r="Q862" s="72"/>
      <c r="R862" s="93"/>
      <c r="T862" s="77"/>
    </row>
    <row r="863" spans="1:20" s="92" customFormat="1" ht="12.75" customHeight="1" x14ac:dyDescent="0.3">
      <c r="A863" s="72"/>
      <c r="C863" s="93"/>
      <c r="D863" s="93"/>
      <c r="E863" s="93"/>
      <c r="F863" s="93"/>
      <c r="G863" s="93"/>
      <c r="H863" s="93"/>
      <c r="I863" s="93"/>
      <c r="J863" s="93"/>
      <c r="K863" s="93"/>
      <c r="L863" s="77"/>
      <c r="M863" s="93"/>
      <c r="N863" s="77"/>
      <c r="O863" s="77"/>
      <c r="P863" s="77"/>
      <c r="Q863" s="72"/>
      <c r="R863" s="93"/>
      <c r="T863" s="77"/>
    </row>
    <row r="864" spans="1:20" s="92" customFormat="1" ht="12.75" customHeight="1" x14ac:dyDescent="0.3">
      <c r="A864" s="72"/>
      <c r="C864" s="93"/>
      <c r="D864" s="93"/>
      <c r="E864" s="93"/>
      <c r="F864" s="93"/>
      <c r="G864" s="93"/>
      <c r="H864" s="93"/>
      <c r="I864" s="93"/>
      <c r="J864" s="93"/>
      <c r="K864" s="93"/>
      <c r="L864" s="77"/>
      <c r="M864" s="93"/>
      <c r="N864" s="77"/>
      <c r="O864" s="77"/>
      <c r="P864" s="77"/>
      <c r="Q864" s="72"/>
      <c r="R864" s="93"/>
      <c r="T864" s="77"/>
    </row>
    <row r="865" spans="1:20" s="92" customFormat="1" ht="12.75" customHeight="1" x14ac:dyDescent="0.3">
      <c r="A865" s="72"/>
      <c r="C865" s="93"/>
      <c r="D865" s="93"/>
      <c r="E865" s="93"/>
      <c r="F865" s="93"/>
      <c r="G865" s="93"/>
      <c r="H865" s="93"/>
      <c r="I865" s="93"/>
      <c r="J865" s="93"/>
      <c r="K865" s="93"/>
      <c r="L865" s="77"/>
      <c r="M865" s="93"/>
      <c r="N865" s="77"/>
      <c r="O865" s="77"/>
      <c r="P865" s="77"/>
      <c r="Q865" s="72"/>
      <c r="R865" s="93"/>
      <c r="T865" s="77"/>
    </row>
    <row r="866" spans="1:20" s="92" customFormat="1" ht="12.75" customHeight="1" x14ac:dyDescent="0.3">
      <c r="A866" s="72"/>
      <c r="C866" s="93"/>
      <c r="D866" s="93"/>
      <c r="E866" s="93"/>
      <c r="F866" s="93"/>
      <c r="G866" s="93"/>
      <c r="H866" s="93"/>
      <c r="I866" s="93"/>
      <c r="J866" s="93"/>
      <c r="K866" s="93"/>
      <c r="L866" s="77"/>
      <c r="M866" s="93"/>
      <c r="N866" s="77"/>
      <c r="O866" s="77"/>
      <c r="P866" s="77"/>
      <c r="Q866" s="72"/>
      <c r="R866" s="93"/>
      <c r="T866" s="77"/>
    </row>
    <row r="867" spans="1:20" s="92" customFormat="1" ht="12.75" customHeight="1" x14ac:dyDescent="0.3">
      <c r="A867" s="72"/>
      <c r="C867" s="93"/>
      <c r="D867" s="93"/>
      <c r="E867" s="93"/>
      <c r="F867" s="93"/>
      <c r="G867" s="93"/>
      <c r="H867" s="93"/>
      <c r="I867" s="93"/>
      <c r="J867" s="93"/>
      <c r="K867" s="93"/>
      <c r="L867" s="77"/>
      <c r="M867" s="93"/>
      <c r="N867" s="77"/>
      <c r="O867" s="77"/>
      <c r="P867" s="77"/>
      <c r="Q867" s="72"/>
      <c r="R867" s="93"/>
      <c r="T867" s="77"/>
    </row>
    <row r="868" spans="1:20" s="92" customFormat="1" ht="12.75" customHeight="1" x14ac:dyDescent="0.3">
      <c r="A868" s="72"/>
      <c r="C868" s="93"/>
      <c r="D868" s="93"/>
      <c r="E868" s="93"/>
      <c r="F868" s="93"/>
      <c r="G868" s="93"/>
      <c r="H868" s="93"/>
      <c r="I868" s="93"/>
      <c r="J868" s="93"/>
      <c r="K868" s="93"/>
      <c r="L868" s="77"/>
      <c r="M868" s="93"/>
      <c r="N868" s="77"/>
      <c r="O868" s="77"/>
      <c r="P868" s="77"/>
      <c r="Q868" s="72"/>
      <c r="R868" s="93"/>
      <c r="T868" s="77"/>
    </row>
    <row r="869" spans="1:20" s="92" customFormat="1" ht="12.75" customHeight="1" x14ac:dyDescent="0.3">
      <c r="A869" s="72"/>
      <c r="C869" s="93"/>
      <c r="D869" s="93"/>
      <c r="E869" s="93"/>
      <c r="F869" s="93"/>
      <c r="G869" s="93"/>
      <c r="H869" s="93"/>
      <c r="I869" s="93"/>
      <c r="J869" s="93"/>
      <c r="K869" s="93"/>
      <c r="L869" s="77"/>
      <c r="M869" s="93"/>
      <c r="N869" s="77"/>
      <c r="O869" s="77"/>
      <c r="P869" s="77"/>
      <c r="Q869" s="72"/>
      <c r="R869" s="93"/>
      <c r="T869" s="77"/>
    </row>
    <row r="870" spans="1:20" s="92" customFormat="1" ht="12.75" customHeight="1" x14ac:dyDescent="0.3">
      <c r="A870" s="72"/>
      <c r="C870" s="93"/>
      <c r="D870" s="93"/>
      <c r="E870" s="93"/>
      <c r="F870" s="93"/>
      <c r="G870" s="93"/>
      <c r="H870" s="93"/>
      <c r="I870" s="93"/>
      <c r="J870" s="93"/>
      <c r="K870" s="93"/>
      <c r="L870" s="77"/>
      <c r="M870" s="93"/>
      <c r="N870" s="77"/>
      <c r="O870" s="77"/>
      <c r="P870" s="77"/>
      <c r="Q870" s="72"/>
      <c r="R870" s="93"/>
      <c r="T870" s="77"/>
    </row>
    <row r="871" spans="1:20" s="92" customFormat="1" ht="12.75" customHeight="1" x14ac:dyDescent="0.3">
      <c r="A871" s="72"/>
      <c r="C871" s="93"/>
      <c r="D871" s="93"/>
      <c r="E871" s="93"/>
      <c r="F871" s="93"/>
      <c r="G871" s="93"/>
      <c r="H871" s="93"/>
      <c r="I871" s="93"/>
      <c r="J871" s="93"/>
      <c r="K871" s="93"/>
      <c r="L871" s="77"/>
      <c r="M871" s="93"/>
      <c r="N871" s="77"/>
      <c r="O871" s="77"/>
      <c r="P871" s="77"/>
      <c r="Q871" s="72"/>
      <c r="R871" s="93"/>
      <c r="T871" s="77"/>
    </row>
    <row r="872" spans="1:20" s="92" customFormat="1" ht="12.75" customHeight="1" x14ac:dyDescent="0.3">
      <c r="A872" s="72"/>
      <c r="C872" s="93"/>
      <c r="D872" s="93"/>
      <c r="E872" s="93"/>
      <c r="F872" s="93"/>
      <c r="G872" s="93"/>
      <c r="H872" s="93"/>
      <c r="I872" s="93"/>
      <c r="J872" s="93"/>
      <c r="K872" s="93"/>
      <c r="L872" s="77"/>
      <c r="M872" s="93"/>
      <c r="N872" s="77"/>
      <c r="O872" s="77"/>
      <c r="P872" s="77"/>
      <c r="Q872" s="72"/>
      <c r="R872" s="93"/>
      <c r="T872" s="77"/>
    </row>
    <row r="873" spans="1:20" s="92" customFormat="1" ht="12.75" customHeight="1" x14ac:dyDescent="0.3">
      <c r="A873" s="72"/>
      <c r="C873" s="93"/>
      <c r="D873" s="93"/>
      <c r="E873" s="93"/>
      <c r="F873" s="93"/>
      <c r="G873" s="93"/>
      <c r="H873" s="93"/>
      <c r="I873" s="93"/>
      <c r="J873" s="93"/>
      <c r="K873" s="93"/>
      <c r="L873" s="77"/>
      <c r="M873" s="93"/>
      <c r="N873" s="77"/>
      <c r="O873" s="77"/>
      <c r="P873" s="77"/>
      <c r="Q873" s="72"/>
      <c r="R873" s="93"/>
      <c r="T873" s="77"/>
    </row>
    <row r="874" spans="1:20" s="92" customFormat="1" ht="12.75" customHeight="1" x14ac:dyDescent="0.3">
      <c r="A874" s="72"/>
      <c r="C874" s="93"/>
      <c r="D874" s="93"/>
      <c r="E874" s="93"/>
      <c r="F874" s="93"/>
      <c r="G874" s="93"/>
      <c r="H874" s="93"/>
      <c r="I874" s="93"/>
      <c r="J874" s="93"/>
      <c r="K874" s="93"/>
      <c r="L874" s="77"/>
      <c r="M874" s="93"/>
      <c r="N874" s="77"/>
      <c r="O874" s="77"/>
      <c r="P874" s="77"/>
      <c r="Q874" s="72"/>
      <c r="R874" s="93"/>
      <c r="T874" s="77"/>
    </row>
    <row r="875" spans="1:20" s="92" customFormat="1" ht="12.75" customHeight="1" x14ac:dyDescent="0.3">
      <c r="A875" s="72"/>
      <c r="C875" s="93"/>
      <c r="D875" s="93"/>
      <c r="E875" s="93"/>
      <c r="F875" s="93"/>
      <c r="G875" s="93"/>
      <c r="H875" s="93"/>
      <c r="I875" s="93"/>
      <c r="J875" s="93"/>
      <c r="K875" s="93"/>
      <c r="L875" s="77"/>
      <c r="M875" s="93"/>
      <c r="N875" s="77"/>
      <c r="O875" s="77"/>
      <c r="P875" s="77"/>
      <c r="Q875" s="72"/>
      <c r="R875" s="93"/>
      <c r="T875" s="77"/>
    </row>
    <row r="876" spans="1:20" s="92" customFormat="1" ht="12.75" customHeight="1" x14ac:dyDescent="0.3">
      <c r="A876" s="72"/>
      <c r="C876" s="93"/>
      <c r="D876" s="93"/>
      <c r="E876" s="93"/>
      <c r="F876" s="93"/>
      <c r="G876" s="93"/>
      <c r="H876" s="93"/>
      <c r="I876" s="93"/>
      <c r="J876" s="93"/>
      <c r="K876" s="93"/>
      <c r="L876" s="77"/>
      <c r="M876" s="93"/>
      <c r="N876" s="77"/>
      <c r="O876" s="77"/>
      <c r="P876" s="77"/>
      <c r="Q876" s="72"/>
      <c r="R876" s="93"/>
      <c r="T876" s="77"/>
    </row>
    <row r="877" spans="1:20" s="92" customFormat="1" ht="12.75" customHeight="1" x14ac:dyDescent="0.3">
      <c r="A877" s="72"/>
      <c r="C877" s="93"/>
      <c r="D877" s="93"/>
      <c r="E877" s="93"/>
      <c r="F877" s="93"/>
      <c r="G877" s="93"/>
      <c r="H877" s="93"/>
      <c r="I877" s="93"/>
      <c r="J877" s="93"/>
      <c r="K877" s="93"/>
      <c r="L877" s="77"/>
      <c r="M877" s="93"/>
      <c r="N877" s="77"/>
      <c r="O877" s="77"/>
      <c r="P877" s="77"/>
      <c r="Q877" s="72"/>
      <c r="R877" s="93"/>
      <c r="T877" s="77"/>
    </row>
    <row r="878" spans="1:20" s="92" customFormat="1" ht="12.75" customHeight="1" x14ac:dyDescent="0.3">
      <c r="A878" s="72"/>
      <c r="C878" s="93"/>
      <c r="D878" s="93"/>
      <c r="E878" s="93"/>
      <c r="F878" s="93"/>
      <c r="G878" s="93"/>
      <c r="H878" s="93"/>
      <c r="I878" s="93"/>
      <c r="J878" s="93"/>
      <c r="K878" s="93"/>
      <c r="L878" s="77"/>
      <c r="M878" s="93"/>
      <c r="N878" s="77"/>
      <c r="O878" s="77"/>
      <c r="P878" s="77"/>
      <c r="Q878" s="72"/>
      <c r="R878" s="93"/>
      <c r="T878" s="77"/>
    </row>
    <row r="879" spans="1:20" s="92" customFormat="1" ht="12.75" customHeight="1" x14ac:dyDescent="0.3">
      <c r="A879" s="72"/>
      <c r="C879" s="93"/>
      <c r="D879" s="93"/>
      <c r="E879" s="93"/>
      <c r="F879" s="93"/>
      <c r="G879" s="93"/>
      <c r="H879" s="93"/>
      <c r="I879" s="93"/>
      <c r="J879" s="93"/>
      <c r="K879" s="93"/>
      <c r="L879" s="77"/>
      <c r="M879" s="93"/>
      <c r="N879" s="77"/>
      <c r="O879" s="77"/>
      <c r="P879" s="77"/>
      <c r="Q879" s="72"/>
      <c r="R879" s="93"/>
      <c r="T879" s="77"/>
    </row>
    <row r="880" spans="1:20" s="92" customFormat="1" ht="12.75" customHeight="1" x14ac:dyDescent="0.3">
      <c r="A880" s="72"/>
      <c r="C880" s="93"/>
      <c r="D880" s="93"/>
      <c r="E880" s="93"/>
      <c r="F880" s="93"/>
      <c r="G880" s="93"/>
      <c r="H880" s="93"/>
      <c r="I880" s="93"/>
      <c r="J880" s="93"/>
      <c r="K880" s="93"/>
      <c r="L880" s="77"/>
      <c r="M880" s="93"/>
      <c r="N880" s="77"/>
      <c r="O880" s="77"/>
      <c r="P880" s="77"/>
      <c r="Q880" s="72"/>
      <c r="R880" s="93"/>
      <c r="T880" s="77"/>
    </row>
    <row r="881" spans="1:20" s="92" customFormat="1" ht="12.75" customHeight="1" x14ac:dyDescent="0.3">
      <c r="A881" s="72"/>
      <c r="C881" s="93"/>
      <c r="D881" s="93"/>
      <c r="E881" s="93"/>
      <c r="F881" s="93"/>
      <c r="G881" s="93"/>
      <c r="H881" s="93"/>
      <c r="I881" s="93"/>
      <c r="J881" s="93"/>
      <c r="K881" s="93"/>
      <c r="L881" s="77"/>
      <c r="M881" s="93"/>
      <c r="N881" s="77"/>
      <c r="O881" s="77"/>
      <c r="P881" s="77"/>
      <c r="Q881" s="72"/>
      <c r="R881" s="93"/>
      <c r="T881" s="77"/>
    </row>
    <row r="882" spans="1:20" s="92" customFormat="1" ht="12.75" customHeight="1" x14ac:dyDescent="0.3">
      <c r="A882" s="72"/>
      <c r="C882" s="93"/>
      <c r="D882" s="93"/>
      <c r="E882" s="93"/>
      <c r="F882" s="93"/>
      <c r="G882" s="93"/>
      <c r="H882" s="93"/>
      <c r="I882" s="93"/>
      <c r="J882" s="93"/>
      <c r="K882" s="93"/>
      <c r="L882" s="77"/>
      <c r="M882" s="93"/>
      <c r="N882" s="77"/>
      <c r="O882" s="77"/>
      <c r="P882" s="77"/>
      <c r="Q882" s="72"/>
      <c r="R882" s="93"/>
      <c r="T882" s="77"/>
    </row>
    <row r="883" spans="1:20" s="92" customFormat="1" ht="12.75" customHeight="1" x14ac:dyDescent="0.3">
      <c r="A883" s="72"/>
      <c r="C883" s="93"/>
      <c r="D883" s="93"/>
      <c r="E883" s="93"/>
      <c r="F883" s="93"/>
      <c r="G883" s="93"/>
      <c r="H883" s="93"/>
      <c r="I883" s="93"/>
      <c r="J883" s="93"/>
      <c r="K883" s="93"/>
      <c r="L883" s="77"/>
      <c r="M883" s="93"/>
      <c r="N883" s="77"/>
      <c r="O883" s="77"/>
      <c r="P883" s="77"/>
      <c r="Q883" s="72"/>
      <c r="R883" s="93"/>
      <c r="T883" s="77"/>
    </row>
    <row r="884" spans="1:20" s="92" customFormat="1" ht="12.75" customHeight="1" x14ac:dyDescent="0.3">
      <c r="A884" s="72"/>
      <c r="C884" s="93"/>
      <c r="D884" s="93"/>
      <c r="E884" s="93"/>
      <c r="F884" s="93"/>
      <c r="G884" s="93"/>
      <c r="H884" s="93"/>
      <c r="I884" s="93"/>
      <c r="J884" s="93"/>
      <c r="K884" s="93"/>
      <c r="L884" s="77"/>
      <c r="M884" s="93"/>
      <c r="N884" s="77"/>
      <c r="O884" s="77"/>
      <c r="P884" s="77"/>
      <c r="Q884" s="72"/>
      <c r="R884" s="93"/>
      <c r="T884" s="77"/>
    </row>
    <row r="885" spans="1:20" s="92" customFormat="1" ht="12.75" customHeight="1" x14ac:dyDescent="0.3">
      <c r="A885" s="72"/>
      <c r="C885" s="93"/>
      <c r="D885" s="93"/>
      <c r="E885" s="93"/>
      <c r="F885" s="93"/>
      <c r="G885" s="93"/>
      <c r="H885" s="93"/>
      <c r="I885" s="93"/>
      <c r="J885" s="93"/>
      <c r="K885" s="93"/>
      <c r="L885" s="77"/>
      <c r="M885" s="93"/>
      <c r="N885" s="77"/>
      <c r="O885" s="77"/>
      <c r="P885" s="77"/>
      <c r="Q885" s="72"/>
      <c r="R885" s="93"/>
      <c r="T885" s="77"/>
    </row>
    <row r="886" spans="1:20" s="92" customFormat="1" ht="12.75" customHeight="1" x14ac:dyDescent="0.3">
      <c r="A886" s="72"/>
      <c r="C886" s="93"/>
      <c r="D886" s="93"/>
      <c r="E886" s="93"/>
      <c r="F886" s="93"/>
      <c r="G886" s="93"/>
      <c r="H886" s="93"/>
      <c r="I886" s="93"/>
      <c r="J886" s="93"/>
      <c r="K886" s="93"/>
      <c r="L886" s="77"/>
      <c r="M886" s="93"/>
      <c r="N886" s="77"/>
      <c r="O886" s="77"/>
      <c r="P886" s="77"/>
      <c r="Q886" s="72"/>
      <c r="R886" s="93"/>
      <c r="T886" s="77"/>
    </row>
    <row r="887" spans="1:20" s="92" customFormat="1" ht="12.75" customHeight="1" x14ac:dyDescent="0.3">
      <c r="A887" s="72"/>
      <c r="C887" s="93"/>
      <c r="D887" s="93"/>
      <c r="E887" s="93"/>
      <c r="F887" s="93"/>
      <c r="G887" s="93"/>
      <c r="H887" s="93"/>
      <c r="I887" s="93"/>
      <c r="J887" s="93"/>
      <c r="K887" s="93"/>
      <c r="L887" s="77"/>
      <c r="M887" s="93"/>
      <c r="N887" s="77"/>
      <c r="O887" s="77"/>
      <c r="P887" s="77"/>
      <c r="Q887" s="72"/>
      <c r="R887" s="93"/>
      <c r="T887" s="77"/>
    </row>
    <row r="888" spans="1:20" s="92" customFormat="1" ht="12.75" customHeight="1" x14ac:dyDescent="0.3">
      <c r="A888" s="72"/>
      <c r="C888" s="93"/>
      <c r="D888" s="93"/>
      <c r="E888" s="93"/>
      <c r="F888" s="93"/>
      <c r="G888" s="93"/>
      <c r="H888" s="93"/>
      <c r="I888" s="93"/>
      <c r="J888" s="93"/>
      <c r="K888" s="93"/>
      <c r="L888" s="77"/>
      <c r="M888" s="93"/>
      <c r="N888" s="77"/>
      <c r="O888" s="77"/>
      <c r="P888" s="77"/>
      <c r="Q888" s="72"/>
      <c r="R888" s="93"/>
      <c r="T888" s="77"/>
    </row>
    <row r="889" spans="1:20" s="92" customFormat="1" ht="12.75" customHeight="1" x14ac:dyDescent="0.3">
      <c r="A889" s="72"/>
      <c r="C889" s="93"/>
      <c r="D889" s="93"/>
      <c r="E889" s="93"/>
      <c r="F889" s="93"/>
      <c r="G889" s="93"/>
      <c r="H889" s="93"/>
      <c r="I889" s="93"/>
      <c r="J889" s="93"/>
      <c r="K889" s="93"/>
      <c r="L889" s="77"/>
      <c r="M889" s="93"/>
      <c r="N889" s="77"/>
      <c r="O889" s="77"/>
      <c r="P889" s="77"/>
      <c r="Q889" s="72"/>
      <c r="R889" s="93"/>
      <c r="T889" s="77"/>
    </row>
    <row r="890" spans="1:20" s="92" customFormat="1" ht="12.75" customHeight="1" x14ac:dyDescent="0.3">
      <c r="A890" s="72"/>
      <c r="C890" s="93"/>
      <c r="D890" s="93"/>
      <c r="E890" s="93"/>
      <c r="F890" s="93"/>
      <c r="G890" s="93"/>
      <c r="H890" s="93"/>
      <c r="I890" s="93"/>
      <c r="J890" s="93"/>
      <c r="K890" s="93"/>
      <c r="L890" s="77"/>
      <c r="M890" s="93"/>
      <c r="N890" s="77"/>
      <c r="O890" s="77"/>
      <c r="P890" s="77"/>
      <c r="Q890" s="72"/>
      <c r="R890" s="93"/>
      <c r="T890" s="77"/>
    </row>
    <row r="891" spans="1:20" s="92" customFormat="1" ht="12.75" customHeight="1" x14ac:dyDescent="0.3">
      <c r="A891" s="72"/>
      <c r="C891" s="93"/>
      <c r="D891" s="93"/>
      <c r="E891" s="93"/>
      <c r="F891" s="93"/>
      <c r="G891" s="93"/>
      <c r="H891" s="93"/>
      <c r="I891" s="93"/>
      <c r="J891" s="93"/>
      <c r="K891" s="93"/>
      <c r="L891" s="77"/>
      <c r="M891" s="93"/>
      <c r="N891" s="77"/>
      <c r="O891" s="77"/>
      <c r="P891" s="77"/>
      <c r="Q891" s="72"/>
      <c r="R891" s="93"/>
      <c r="T891" s="77"/>
    </row>
    <row r="892" spans="1:20" s="92" customFormat="1" ht="12.75" customHeight="1" x14ac:dyDescent="0.3">
      <c r="A892" s="72"/>
      <c r="C892" s="93"/>
      <c r="D892" s="93"/>
      <c r="E892" s="93"/>
      <c r="F892" s="93"/>
      <c r="G892" s="93"/>
      <c r="H892" s="93"/>
      <c r="I892" s="93"/>
      <c r="J892" s="93"/>
      <c r="K892" s="93"/>
      <c r="L892" s="77"/>
      <c r="M892" s="93"/>
      <c r="N892" s="77"/>
      <c r="O892" s="77"/>
      <c r="P892" s="77"/>
      <c r="Q892" s="72"/>
      <c r="R892" s="93"/>
      <c r="T892" s="77"/>
    </row>
    <row r="893" spans="1:20" s="92" customFormat="1" ht="12.75" customHeight="1" x14ac:dyDescent="0.3">
      <c r="A893" s="72"/>
      <c r="C893" s="93"/>
      <c r="D893" s="93"/>
      <c r="E893" s="93"/>
      <c r="F893" s="93"/>
      <c r="G893" s="93"/>
      <c r="H893" s="93"/>
      <c r="I893" s="93"/>
      <c r="J893" s="93"/>
      <c r="K893" s="93"/>
      <c r="L893" s="77"/>
      <c r="M893" s="93"/>
      <c r="N893" s="77"/>
      <c r="O893" s="77"/>
      <c r="P893" s="77"/>
      <c r="Q893" s="72"/>
      <c r="R893" s="93"/>
      <c r="T893" s="77"/>
    </row>
    <row r="894" spans="1:20" s="92" customFormat="1" ht="12.75" customHeight="1" x14ac:dyDescent="0.3">
      <c r="A894" s="72"/>
      <c r="C894" s="93"/>
      <c r="D894" s="93"/>
      <c r="E894" s="93"/>
      <c r="F894" s="93"/>
      <c r="G894" s="93"/>
      <c r="H894" s="93"/>
      <c r="I894" s="93"/>
      <c r="J894" s="93"/>
      <c r="K894" s="93"/>
      <c r="L894" s="77"/>
      <c r="M894" s="93"/>
      <c r="N894" s="77"/>
      <c r="O894" s="77"/>
      <c r="P894" s="77"/>
      <c r="Q894" s="72"/>
      <c r="R894" s="93"/>
      <c r="T894" s="77"/>
    </row>
    <row r="895" spans="1:20" s="92" customFormat="1" ht="12.75" customHeight="1" x14ac:dyDescent="0.3">
      <c r="A895" s="72"/>
      <c r="C895" s="93"/>
      <c r="D895" s="93"/>
      <c r="E895" s="93"/>
      <c r="F895" s="93"/>
      <c r="G895" s="93"/>
      <c r="H895" s="93"/>
      <c r="I895" s="93"/>
      <c r="J895" s="93"/>
      <c r="K895" s="93"/>
      <c r="L895" s="77"/>
      <c r="M895" s="93"/>
      <c r="N895" s="77"/>
      <c r="O895" s="77"/>
      <c r="P895" s="77"/>
      <c r="Q895" s="72"/>
      <c r="R895" s="93"/>
      <c r="T895" s="77"/>
    </row>
    <row r="896" spans="1:20" s="92" customFormat="1" ht="12.75" customHeight="1" x14ac:dyDescent="0.3">
      <c r="A896" s="72"/>
      <c r="C896" s="93"/>
      <c r="D896" s="93"/>
      <c r="E896" s="93"/>
      <c r="F896" s="93"/>
      <c r="G896" s="93"/>
      <c r="H896" s="93"/>
      <c r="I896" s="93"/>
      <c r="J896" s="93"/>
      <c r="K896" s="93"/>
      <c r="L896" s="77"/>
      <c r="M896" s="93"/>
      <c r="N896" s="77"/>
      <c r="O896" s="77"/>
      <c r="P896" s="77"/>
      <c r="Q896" s="72"/>
      <c r="R896" s="93"/>
      <c r="T896" s="77"/>
    </row>
    <row r="897" spans="1:20" s="92" customFormat="1" ht="12.75" customHeight="1" x14ac:dyDescent="0.3">
      <c r="A897" s="72"/>
      <c r="C897" s="93"/>
      <c r="D897" s="93"/>
      <c r="E897" s="93"/>
      <c r="F897" s="93"/>
      <c r="G897" s="93"/>
      <c r="H897" s="93"/>
      <c r="I897" s="93"/>
      <c r="J897" s="93"/>
      <c r="K897" s="93"/>
      <c r="L897" s="77"/>
      <c r="M897" s="93"/>
      <c r="N897" s="77"/>
      <c r="O897" s="77"/>
      <c r="P897" s="77"/>
      <c r="Q897" s="72"/>
      <c r="R897" s="93"/>
      <c r="T897" s="77"/>
    </row>
    <row r="898" spans="1:20" s="92" customFormat="1" ht="12.75" customHeight="1" x14ac:dyDescent="0.3">
      <c r="A898" s="72"/>
      <c r="C898" s="93"/>
      <c r="D898" s="93"/>
      <c r="E898" s="93"/>
      <c r="F898" s="93"/>
      <c r="G898" s="93"/>
      <c r="H898" s="93"/>
      <c r="I898" s="93"/>
      <c r="J898" s="93"/>
      <c r="K898" s="93"/>
      <c r="L898" s="77"/>
      <c r="M898" s="93"/>
      <c r="N898" s="77"/>
      <c r="O898" s="77"/>
      <c r="P898" s="77"/>
      <c r="Q898" s="72"/>
      <c r="R898" s="93"/>
      <c r="T898" s="77"/>
    </row>
    <row r="899" spans="1:20" s="92" customFormat="1" ht="12.75" customHeight="1" x14ac:dyDescent="0.3">
      <c r="A899" s="72"/>
      <c r="C899" s="93"/>
      <c r="D899" s="93"/>
      <c r="E899" s="93"/>
      <c r="F899" s="93"/>
      <c r="G899" s="93"/>
      <c r="H899" s="93"/>
      <c r="I899" s="93"/>
      <c r="J899" s="93"/>
      <c r="K899" s="93"/>
      <c r="L899" s="77"/>
      <c r="M899" s="93"/>
      <c r="N899" s="77"/>
      <c r="O899" s="77"/>
      <c r="P899" s="77"/>
      <c r="Q899" s="72"/>
      <c r="R899" s="93"/>
      <c r="T899" s="77"/>
    </row>
    <row r="900" spans="1:20" s="92" customFormat="1" ht="12.75" customHeight="1" x14ac:dyDescent="0.3">
      <c r="A900" s="72"/>
      <c r="C900" s="93"/>
      <c r="D900" s="93"/>
      <c r="E900" s="93"/>
      <c r="F900" s="93"/>
      <c r="G900" s="93"/>
      <c r="H900" s="93"/>
      <c r="I900" s="93"/>
      <c r="J900" s="93"/>
      <c r="K900" s="93"/>
      <c r="L900" s="77"/>
      <c r="M900" s="93"/>
      <c r="N900" s="77"/>
      <c r="O900" s="77"/>
      <c r="P900" s="77"/>
      <c r="Q900" s="72"/>
      <c r="R900" s="93"/>
      <c r="T900" s="77"/>
    </row>
    <row r="901" spans="1:20" s="92" customFormat="1" ht="12.75" customHeight="1" x14ac:dyDescent="0.3">
      <c r="A901" s="72"/>
      <c r="C901" s="93"/>
      <c r="D901" s="93"/>
      <c r="E901" s="93"/>
      <c r="F901" s="93"/>
      <c r="G901" s="93"/>
      <c r="H901" s="93"/>
      <c r="I901" s="93"/>
      <c r="J901" s="93"/>
      <c r="K901" s="93"/>
      <c r="L901" s="77"/>
      <c r="M901" s="93"/>
      <c r="N901" s="77"/>
      <c r="O901" s="77"/>
      <c r="P901" s="77"/>
      <c r="Q901" s="72"/>
      <c r="R901" s="93"/>
      <c r="T901" s="77"/>
    </row>
    <row r="902" spans="1:20" s="92" customFormat="1" ht="12.75" customHeight="1" x14ac:dyDescent="0.3">
      <c r="A902" s="72"/>
      <c r="C902" s="93"/>
      <c r="D902" s="93"/>
      <c r="E902" s="93"/>
      <c r="F902" s="93"/>
      <c r="G902" s="93"/>
      <c r="H902" s="93"/>
      <c r="I902" s="93"/>
      <c r="J902" s="93"/>
      <c r="K902" s="93"/>
      <c r="L902" s="77"/>
      <c r="M902" s="93"/>
      <c r="N902" s="77"/>
      <c r="O902" s="77"/>
      <c r="P902" s="77"/>
      <c r="Q902" s="72"/>
      <c r="R902" s="93"/>
      <c r="T902" s="77"/>
    </row>
    <row r="903" spans="1:20" s="92" customFormat="1" ht="12.75" customHeight="1" x14ac:dyDescent="0.3">
      <c r="A903" s="72"/>
      <c r="C903" s="93"/>
      <c r="D903" s="93"/>
      <c r="E903" s="93"/>
      <c r="F903" s="93"/>
      <c r="G903" s="93"/>
      <c r="H903" s="93"/>
      <c r="I903" s="93"/>
      <c r="J903" s="93"/>
      <c r="K903" s="93"/>
      <c r="L903" s="77"/>
      <c r="M903" s="93"/>
      <c r="N903" s="77"/>
      <c r="O903" s="77"/>
      <c r="P903" s="77"/>
      <c r="Q903" s="72"/>
      <c r="R903" s="93"/>
      <c r="T903" s="77"/>
    </row>
    <row r="904" spans="1:20" s="92" customFormat="1" ht="12.75" customHeight="1" x14ac:dyDescent="0.3">
      <c r="A904" s="72"/>
      <c r="C904" s="93"/>
      <c r="D904" s="93"/>
      <c r="E904" s="93"/>
      <c r="F904" s="93"/>
      <c r="G904" s="93"/>
      <c r="H904" s="93"/>
      <c r="I904" s="93"/>
      <c r="J904" s="93"/>
      <c r="K904" s="93"/>
      <c r="L904" s="77"/>
      <c r="M904" s="93"/>
      <c r="N904" s="77"/>
      <c r="O904" s="77"/>
      <c r="P904" s="77"/>
      <c r="Q904" s="72"/>
      <c r="R904" s="93"/>
      <c r="T904" s="77"/>
    </row>
    <row r="905" spans="1:20" s="92" customFormat="1" ht="12.75" customHeight="1" x14ac:dyDescent="0.3">
      <c r="A905" s="72"/>
      <c r="C905" s="93"/>
      <c r="D905" s="93"/>
      <c r="E905" s="93"/>
      <c r="F905" s="93"/>
      <c r="G905" s="93"/>
      <c r="H905" s="93"/>
      <c r="I905" s="93"/>
      <c r="J905" s="93"/>
      <c r="K905" s="93"/>
      <c r="L905" s="77"/>
      <c r="M905" s="93"/>
      <c r="N905" s="77"/>
      <c r="O905" s="77"/>
      <c r="P905" s="77"/>
      <c r="Q905" s="72"/>
      <c r="R905" s="93"/>
      <c r="T905" s="77"/>
    </row>
    <row r="906" spans="1:20" s="92" customFormat="1" ht="12.75" customHeight="1" x14ac:dyDescent="0.3">
      <c r="A906" s="72"/>
      <c r="C906" s="93"/>
      <c r="D906" s="93"/>
      <c r="E906" s="93"/>
      <c r="F906" s="93"/>
      <c r="G906" s="93"/>
      <c r="H906" s="93"/>
      <c r="I906" s="93"/>
      <c r="J906" s="93"/>
      <c r="K906" s="93"/>
      <c r="L906" s="77"/>
      <c r="M906" s="93"/>
      <c r="N906" s="77"/>
      <c r="O906" s="77"/>
      <c r="P906" s="77"/>
      <c r="Q906" s="72"/>
      <c r="R906" s="93"/>
      <c r="T906" s="77"/>
    </row>
    <row r="907" spans="1:20" s="92" customFormat="1" ht="12.75" customHeight="1" x14ac:dyDescent="0.3">
      <c r="A907" s="72"/>
      <c r="C907" s="93"/>
      <c r="D907" s="93"/>
      <c r="E907" s="93"/>
      <c r="F907" s="93"/>
      <c r="G907" s="93"/>
      <c r="H907" s="93"/>
      <c r="I907" s="93"/>
      <c r="J907" s="93"/>
      <c r="K907" s="93"/>
      <c r="L907" s="77"/>
      <c r="M907" s="93"/>
      <c r="N907" s="77"/>
      <c r="O907" s="77"/>
      <c r="P907" s="77"/>
      <c r="Q907" s="72"/>
      <c r="R907" s="93"/>
      <c r="T907" s="77"/>
    </row>
    <row r="908" spans="1:20" s="92" customFormat="1" ht="12.75" customHeight="1" x14ac:dyDescent="0.3">
      <c r="A908" s="72"/>
      <c r="C908" s="93"/>
      <c r="D908" s="93"/>
      <c r="E908" s="93"/>
      <c r="F908" s="93"/>
      <c r="G908" s="93"/>
      <c r="H908" s="93"/>
      <c r="I908" s="93"/>
      <c r="J908" s="93"/>
      <c r="K908" s="93"/>
      <c r="L908" s="77"/>
      <c r="M908" s="93"/>
      <c r="N908" s="77"/>
      <c r="O908" s="77"/>
      <c r="P908" s="77"/>
      <c r="Q908" s="72"/>
      <c r="R908" s="93"/>
      <c r="T908" s="77"/>
    </row>
    <row r="909" spans="1:20" s="92" customFormat="1" ht="12.75" customHeight="1" x14ac:dyDescent="0.3">
      <c r="A909" s="72"/>
      <c r="C909" s="93"/>
      <c r="D909" s="93"/>
      <c r="E909" s="93"/>
      <c r="F909" s="93"/>
      <c r="G909" s="93"/>
      <c r="H909" s="93"/>
      <c r="I909" s="93"/>
      <c r="J909" s="93"/>
      <c r="K909" s="93"/>
      <c r="L909" s="77"/>
      <c r="M909" s="93"/>
      <c r="N909" s="77"/>
      <c r="O909" s="77"/>
      <c r="P909" s="77"/>
      <c r="Q909" s="72"/>
      <c r="R909" s="93"/>
      <c r="T909" s="77"/>
    </row>
    <row r="910" spans="1:20" s="92" customFormat="1" ht="12.75" customHeight="1" x14ac:dyDescent="0.3">
      <c r="A910" s="72"/>
      <c r="C910" s="93"/>
      <c r="D910" s="93"/>
      <c r="E910" s="93"/>
      <c r="F910" s="93"/>
      <c r="G910" s="93"/>
      <c r="H910" s="93"/>
      <c r="I910" s="93"/>
      <c r="J910" s="93"/>
      <c r="K910" s="93"/>
      <c r="L910" s="77"/>
      <c r="M910" s="93"/>
      <c r="N910" s="77"/>
      <c r="O910" s="77"/>
      <c r="P910" s="77"/>
      <c r="Q910" s="72"/>
      <c r="R910" s="93"/>
      <c r="T910" s="77"/>
    </row>
    <row r="911" spans="1:20" s="92" customFormat="1" ht="12.75" customHeight="1" x14ac:dyDescent="0.3">
      <c r="A911" s="72"/>
      <c r="C911" s="93"/>
      <c r="D911" s="93"/>
      <c r="E911" s="93"/>
      <c r="F911" s="93"/>
      <c r="G911" s="93"/>
      <c r="H911" s="93"/>
      <c r="I911" s="93"/>
      <c r="J911" s="93"/>
      <c r="K911" s="93"/>
      <c r="L911" s="77"/>
      <c r="M911" s="93"/>
      <c r="N911" s="77"/>
      <c r="O911" s="77"/>
      <c r="P911" s="77"/>
      <c r="Q911" s="72"/>
      <c r="R911" s="93"/>
      <c r="T911" s="77"/>
    </row>
    <row r="912" spans="1:20" s="92" customFormat="1" ht="12.75" customHeight="1" x14ac:dyDescent="0.3">
      <c r="A912" s="72"/>
      <c r="C912" s="93"/>
      <c r="D912" s="93"/>
      <c r="E912" s="93"/>
      <c r="F912" s="93"/>
      <c r="G912" s="93"/>
      <c r="H912" s="93"/>
      <c r="I912" s="93"/>
      <c r="J912" s="93"/>
      <c r="K912" s="93"/>
      <c r="L912" s="77"/>
      <c r="M912" s="93"/>
      <c r="N912" s="77"/>
      <c r="O912" s="77"/>
      <c r="P912" s="77"/>
      <c r="Q912" s="72"/>
      <c r="R912" s="93"/>
      <c r="T912" s="77"/>
    </row>
    <row r="913" spans="1:20" s="92" customFormat="1" ht="12.75" customHeight="1" x14ac:dyDescent="0.3">
      <c r="A913" s="72"/>
      <c r="C913" s="93"/>
      <c r="D913" s="93"/>
      <c r="E913" s="93"/>
      <c r="F913" s="93"/>
      <c r="G913" s="93"/>
      <c r="H913" s="93"/>
      <c r="I913" s="93"/>
      <c r="J913" s="93"/>
      <c r="K913" s="93"/>
      <c r="L913" s="77"/>
      <c r="M913" s="93"/>
      <c r="N913" s="77"/>
      <c r="O913" s="77"/>
      <c r="P913" s="77"/>
      <c r="Q913" s="72"/>
      <c r="R913" s="93"/>
      <c r="T913" s="77"/>
    </row>
    <row r="914" spans="1:20" s="92" customFormat="1" ht="12.75" customHeight="1" x14ac:dyDescent="0.3">
      <c r="A914" s="72"/>
      <c r="C914" s="93"/>
      <c r="D914" s="93"/>
      <c r="E914" s="93"/>
      <c r="F914" s="93"/>
      <c r="G914" s="93"/>
      <c r="H914" s="93"/>
      <c r="I914" s="93"/>
      <c r="J914" s="93"/>
      <c r="K914" s="93"/>
      <c r="L914" s="77"/>
      <c r="M914" s="93"/>
      <c r="N914" s="77"/>
      <c r="O914" s="77"/>
      <c r="P914" s="77"/>
      <c r="Q914" s="72"/>
      <c r="R914" s="93"/>
      <c r="T914" s="77"/>
    </row>
    <row r="915" spans="1:20" s="92" customFormat="1" ht="12.75" customHeight="1" x14ac:dyDescent="0.3">
      <c r="A915" s="72"/>
      <c r="C915" s="93"/>
      <c r="D915" s="93"/>
      <c r="E915" s="93"/>
      <c r="F915" s="93"/>
      <c r="G915" s="93"/>
      <c r="H915" s="93"/>
      <c r="I915" s="93"/>
      <c r="J915" s="93"/>
      <c r="K915" s="93"/>
      <c r="L915" s="77"/>
      <c r="M915" s="93"/>
      <c r="N915" s="77"/>
      <c r="O915" s="77"/>
      <c r="P915" s="77"/>
      <c r="Q915" s="72"/>
      <c r="R915" s="93"/>
      <c r="T915" s="77"/>
    </row>
    <row r="916" spans="1:20" s="92" customFormat="1" ht="12.75" customHeight="1" x14ac:dyDescent="0.3">
      <c r="A916" s="72"/>
      <c r="C916" s="93"/>
      <c r="D916" s="93"/>
      <c r="E916" s="93"/>
      <c r="F916" s="93"/>
      <c r="G916" s="93"/>
      <c r="H916" s="93"/>
      <c r="I916" s="93"/>
      <c r="J916" s="93"/>
      <c r="K916" s="93"/>
      <c r="L916" s="77"/>
      <c r="M916" s="93"/>
      <c r="N916" s="77"/>
      <c r="O916" s="77"/>
      <c r="P916" s="77"/>
      <c r="Q916" s="72"/>
      <c r="R916" s="93"/>
      <c r="T916" s="77"/>
    </row>
    <row r="917" spans="1:20" s="92" customFormat="1" ht="12.75" customHeight="1" x14ac:dyDescent="0.3">
      <c r="A917" s="72"/>
      <c r="C917" s="93"/>
      <c r="D917" s="93"/>
      <c r="E917" s="93"/>
      <c r="F917" s="93"/>
      <c r="G917" s="93"/>
      <c r="H917" s="93"/>
      <c r="I917" s="93"/>
      <c r="J917" s="93"/>
      <c r="K917" s="93"/>
      <c r="L917" s="77"/>
      <c r="M917" s="93"/>
      <c r="N917" s="77"/>
      <c r="O917" s="77"/>
      <c r="P917" s="77"/>
      <c r="Q917" s="72"/>
      <c r="R917" s="93"/>
      <c r="T917" s="77"/>
    </row>
    <row r="918" spans="1:20" s="92" customFormat="1" ht="12.75" customHeight="1" x14ac:dyDescent="0.3">
      <c r="A918" s="72"/>
      <c r="C918" s="93"/>
      <c r="D918" s="93"/>
      <c r="E918" s="93"/>
      <c r="F918" s="93"/>
      <c r="G918" s="93"/>
      <c r="H918" s="93"/>
      <c r="I918" s="93"/>
      <c r="J918" s="93"/>
      <c r="K918" s="93"/>
      <c r="L918" s="77"/>
      <c r="M918" s="93"/>
      <c r="N918" s="77"/>
      <c r="O918" s="77"/>
      <c r="P918" s="77"/>
      <c r="Q918" s="72"/>
      <c r="R918" s="93"/>
      <c r="T918" s="77"/>
    </row>
    <row r="919" spans="1:20" s="92" customFormat="1" ht="12.75" customHeight="1" x14ac:dyDescent="0.3">
      <c r="A919" s="72"/>
      <c r="C919" s="93"/>
      <c r="D919" s="93"/>
      <c r="E919" s="93"/>
      <c r="F919" s="93"/>
      <c r="G919" s="93"/>
      <c r="H919" s="93"/>
      <c r="I919" s="93"/>
      <c r="J919" s="93"/>
      <c r="K919" s="93"/>
      <c r="L919" s="77"/>
      <c r="M919" s="93"/>
      <c r="N919" s="77"/>
      <c r="O919" s="77"/>
      <c r="P919" s="77"/>
      <c r="Q919" s="72"/>
      <c r="R919" s="93"/>
      <c r="T919" s="77"/>
    </row>
    <row r="920" spans="1:20" s="92" customFormat="1" ht="12.75" customHeight="1" x14ac:dyDescent="0.3">
      <c r="A920" s="72"/>
      <c r="C920" s="93"/>
      <c r="D920" s="93"/>
      <c r="E920" s="93"/>
      <c r="F920" s="93"/>
      <c r="G920" s="93"/>
      <c r="H920" s="93"/>
      <c r="I920" s="93"/>
      <c r="J920" s="93"/>
      <c r="K920" s="93"/>
      <c r="L920" s="77"/>
      <c r="M920" s="93"/>
      <c r="N920" s="77"/>
      <c r="O920" s="77"/>
      <c r="P920" s="77"/>
      <c r="Q920" s="72"/>
      <c r="R920" s="93"/>
      <c r="T920" s="77"/>
    </row>
    <row r="921" spans="1:20" s="92" customFormat="1" ht="12.75" customHeight="1" x14ac:dyDescent="0.3">
      <c r="A921" s="72"/>
      <c r="C921" s="93"/>
      <c r="D921" s="93"/>
      <c r="E921" s="93"/>
      <c r="F921" s="93"/>
      <c r="G921" s="93"/>
      <c r="H921" s="93"/>
      <c r="I921" s="93"/>
      <c r="J921" s="93"/>
      <c r="K921" s="93"/>
      <c r="L921" s="77"/>
      <c r="M921" s="93"/>
      <c r="N921" s="77"/>
      <c r="O921" s="77"/>
      <c r="P921" s="77"/>
      <c r="Q921" s="72"/>
      <c r="R921" s="93"/>
      <c r="T921" s="77"/>
    </row>
    <row r="922" spans="1:20" s="92" customFormat="1" ht="12.75" customHeight="1" x14ac:dyDescent="0.3">
      <c r="A922" s="72"/>
      <c r="C922" s="93"/>
      <c r="D922" s="93"/>
      <c r="E922" s="93"/>
      <c r="F922" s="93"/>
      <c r="G922" s="93"/>
      <c r="H922" s="93"/>
      <c r="I922" s="93"/>
      <c r="J922" s="93"/>
      <c r="K922" s="93"/>
      <c r="L922" s="77"/>
      <c r="M922" s="93"/>
      <c r="N922" s="77"/>
      <c r="O922" s="77"/>
      <c r="P922" s="77"/>
      <c r="Q922" s="72"/>
      <c r="R922" s="93"/>
      <c r="T922" s="77"/>
    </row>
    <row r="923" spans="1:20" s="92" customFormat="1" ht="12.75" customHeight="1" x14ac:dyDescent="0.3">
      <c r="A923" s="72"/>
      <c r="C923" s="93"/>
      <c r="D923" s="93"/>
      <c r="E923" s="93"/>
      <c r="F923" s="93"/>
      <c r="G923" s="93"/>
      <c r="H923" s="93"/>
      <c r="I923" s="93"/>
      <c r="J923" s="93"/>
      <c r="K923" s="93"/>
      <c r="L923" s="77"/>
      <c r="M923" s="93"/>
      <c r="N923" s="77"/>
      <c r="O923" s="77"/>
      <c r="P923" s="77"/>
      <c r="Q923" s="72"/>
      <c r="R923" s="93"/>
      <c r="T923" s="77"/>
    </row>
    <row r="924" spans="1:20" s="92" customFormat="1" ht="12.75" customHeight="1" x14ac:dyDescent="0.3">
      <c r="A924" s="72"/>
      <c r="C924" s="93"/>
      <c r="D924" s="93"/>
      <c r="E924" s="93"/>
      <c r="F924" s="93"/>
      <c r="G924" s="93"/>
      <c r="H924" s="93"/>
      <c r="I924" s="93"/>
      <c r="J924" s="93"/>
      <c r="K924" s="93"/>
      <c r="L924" s="77"/>
      <c r="M924" s="93"/>
      <c r="N924" s="77"/>
      <c r="O924" s="77"/>
      <c r="P924" s="77"/>
      <c r="Q924" s="72"/>
      <c r="R924" s="93"/>
      <c r="T924" s="77"/>
    </row>
    <row r="925" spans="1:20" s="92" customFormat="1" ht="12.75" customHeight="1" x14ac:dyDescent="0.3">
      <c r="A925" s="72"/>
      <c r="C925" s="93"/>
      <c r="D925" s="93"/>
      <c r="E925" s="93"/>
      <c r="F925" s="93"/>
      <c r="G925" s="93"/>
      <c r="H925" s="93"/>
      <c r="I925" s="93"/>
      <c r="J925" s="93"/>
      <c r="K925" s="93"/>
      <c r="L925" s="77"/>
      <c r="M925" s="93"/>
      <c r="N925" s="77"/>
      <c r="O925" s="77"/>
      <c r="P925" s="77"/>
      <c r="Q925" s="72"/>
      <c r="R925" s="93"/>
      <c r="T925" s="77"/>
    </row>
    <row r="926" spans="1:20" s="92" customFormat="1" ht="12.75" customHeight="1" x14ac:dyDescent="0.3">
      <c r="A926" s="72"/>
      <c r="C926" s="93"/>
      <c r="D926" s="93"/>
      <c r="E926" s="93"/>
      <c r="F926" s="93"/>
      <c r="G926" s="93"/>
      <c r="H926" s="93"/>
      <c r="I926" s="93"/>
      <c r="J926" s="93"/>
      <c r="K926" s="93"/>
      <c r="L926" s="77"/>
      <c r="M926" s="93"/>
      <c r="N926" s="77"/>
      <c r="O926" s="77"/>
      <c r="P926" s="77"/>
      <c r="Q926" s="72"/>
      <c r="R926" s="93"/>
      <c r="T926" s="77"/>
    </row>
    <row r="927" spans="1:20" s="92" customFormat="1" ht="12.75" customHeight="1" x14ac:dyDescent="0.3">
      <c r="A927" s="72"/>
      <c r="C927" s="93"/>
      <c r="D927" s="93"/>
      <c r="E927" s="93"/>
      <c r="F927" s="93"/>
      <c r="G927" s="93"/>
      <c r="H927" s="93"/>
      <c r="I927" s="93"/>
      <c r="J927" s="93"/>
      <c r="K927" s="93"/>
      <c r="L927" s="77"/>
      <c r="M927" s="93"/>
      <c r="N927" s="77"/>
      <c r="O927" s="77"/>
      <c r="P927" s="77"/>
      <c r="Q927" s="72"/>
      <c r="R927" s="93"/>
      <c r="T927" s="77"/>
    </row>
    <row r="928" spans="1:20" s="92" customFormat="1" ht="12.75" customHeight="1" x14ac:dyDescent="0.3">
      <c r="A928" s="72"/>
      <c r="C928" s="93"/>
      <c r="D928" s="93"/>
      <c r="E928" s="93"/>
      <c r="F928" s="93"/>
      <c r="G928" s="93"/>
      <c r="H928" s="93"/>
      <c r="I928" s="93"/>
      <c r="J928" s="93"/>
      <c r="K928" s="93"/>
      <c r="L928" s="77"/>
      <c r="M928" s="93"/>
      <c r="N928" s="77"/>
      <c r="O928" s="77"/>
      <c r="P928" s="77"/>
      <c r="Q928" s="72"/>
      <c r="R928" s="93"/>
      <c r="T928" s="77"/>
    </row>
    <row r="929" spans="1:20" s="92" customFormat="1" ht="12.75" customHeight="1" x14ac:dyDescent="0.3">
      <c r="A929" s="72"/>
      <c r="C929" s="93"/>
      <c r="D929" s="93"/>
      <c r="E929" s="93"/>
      <c r="F929" s="93"/>
      <c r="G929" s="93"/>
      <c r="H929" s="93"/>
      <c r="I929" s="93"/>
      <c r="J929" s="93"/>
      <c r="K929" s="93"/>
      <c r="L929" s="77"/>
      <c r="M929" s="93"/>
      <c r="N929" s="77"/>
      <c r="O929" s="77"/>
      <c r="P929" s="77"/>
      <c r="Q929" s="72"/>
      <c r="R929" s="93"/>
      <c r="T929" s="77"/>
    </row>
    <row r="930" spans="1:20" s="92" customFormat="1" ht="12.75" customHeight="1" x14ac:dyDescent="0.3">
      <c r="A930" s="72"/>
      <c r="C930" s="93"/>
      <c r="D930" s="93"/>
      <c r="E930" s="93"/>
      <c r="F930" s="93"/>
      <c r="G930" s="93"/>
      <c r="H930" s="93"/>
      <c r="I930" s="93"/>
      <c r="J930" s="93"/>
      <c r="K930" s="93"/>
      <c r="L930" s="77"/>
      <c r="M930" s="93"/>
      <c r="N930" s="77"/>
      <c r="O930" s="77"/>
      <c r="P930" s="77"/>
      <c r="Q930" s="72"/>
      <c r="R930" s="93"/>
      <c r="T930" s="77"/>
    </row>
    <row r="931" spans="1:20" s="92" customFormat="1" ht="12.75" customHeight="1" x14ac:dyDescent="0.3">
      <c r="A931" s="72"/>
      <c r="C931" s="93"/>
      <c r="D931" s="93"/>
      <c r="E931" s="93"/>
      <c r="F931" s="93"/>
      <c r="G931" s="93"/>
      <c r="H931" s="93"/>
      <c r="I931" s="93"/>
      <c r="J931" s="93"/>
      <c r="K931" s="93"/>
      <c r="L931" s="77"/>
      <c r="M931" s="93"/>
      <c r="N931" s="77"/>
      <c r="O931" s="77"/>
      <c r="P931" s="77"/>
      <c r="Q931" s="72"/>
      <c r="R931" s="93"/>
      <c r="T931" s="77"/>
    </row>
    <row r="932" spans="1:20" s="92" customFormat="1" ht="12.75" customHeight="1" x14ac:dyDescent="0.3">
      <c r="A932" s="72"/>
      <c r="C932" s="93"/>
      <c r="D932" s="93"/>
      <c r="E932" s="93"/>
      <c r="F932" s="93"/>
      <c r="G932" s="93"/>
      <c r="H932" s="93"/>
      <c r="I932" s="93"/>
      <c r="J932" s="93"/>
      <c r="K932" s="93"/>
      <c r="L932" s="77"/>
      <c r="M932" s="93"/>
      <c r="N932" s="77"/>
      <c r="O932" s="77"/>
      <c r="P932" s="77"/>
      <c r="Q932" s="72"/>
      <c r="R932" s="93"/>
      <c r="T932" s="77"/>
    </row>
    <row r="933" spans="1:20" s="92" customFormat="1" ht="12.75" customHeight="1" x14ac:dyDescent="0.3">
      <c r="A933" s="72"/>
      <c r="C933" s="93"/>
      <c r="D933" s="93"/>
      <c r="E933" s="93"/>
      <c r="F933" s="93"/>
      <c r="G933" s="93"/>
      <c r="H933" s="93"/>
      <c r="I933" s="93"/>
      <c r="J933" s="93"/>
      <c r="K933" s="93"/>
      <c r="L933" s="77"/>
      <c r="M933" s="93"/>
      <c r="N933" s="77"/>
      <c r="O933" s="77"/>
      <c r="P933" s="77"/>
      <c r="Q933" s="72"/>
      <c r="R933" s="93"/>
      <c r="T933" s="77"/>
    </row>
    <row r="934" spans="1:20" s="92" customFormat="1" ht="12.75" customHeight="1" x14ac:dyDescent="0.3">
      <c r="A934" s="72"/>
      <c r="C934" s="93"/>
      <c r="D934" s="93"/>
      <c r="E934" s="93"/>
      <c r="F934" s="93"/>
      <c r="G934" s="93"/>
      <c r="H934" s="93"/>
      <c r="I934" s="93"/>
      <c r="J934" s="93"/>
      <c r="K934" s="93"/>
      <c r="L934" s="77"/>
      <c r="M934" s="93"/>
      <c r="N934" s="77"/>
      <c r="O934" s="77"/>
      <c r="P934" s="77"/>
      <c r="Q934" s="72"/>
      <c r="R934" s="93"/>
      <c r="T934" s="77"/>
    </row>
    <row r="935" spans="1:20" s="92" customFormat="1" ht="12.75" customHeight="1" x14ac:dyDescent="0.3">
      <c r="A935" s="72"/>
      <c r="C935" s="93"/>
      <c r="D935" s="93"/>
      <c r="E935" s="93"/>
      <c r="F935" s="93"/>
      <c r="G935" s="93"/>
      <c r="H935" s="93"/>
      <c r="I935" s="93"/>
      <c r="J935" s="93"/>
      <c r="K935" s="93"/>
      <c r="L935" s="77"/>
      <c r="M935" s="93"/>
      <c r="N935" s="77"/>
      <c r="O935" s="77"/>
      <c r="P935" s="77"/>
      <c r="Q935" s="72"/>
      <c r="R935" s="93"/>
      <c r="T935" s="77"/>
    </row>
    <row r="936" spans="1:20" s="92" customFormat="1" ht="12.75" customHeight="1" x14ac:dyDescent="0.3">
      <c r="A936" s="72"/>
      <c r="C936" s="93"/>
      <c r="D936" s="93"/>
      <c r="E936" s="93"/>
      <c r="F936" s="93"/>
      <c r="G936" s="93"/>
      <c r="H936" s="93"/>
      <c r="I936" s="93"/>
      <c r="J936" s="93"/>
      <c r="K936" s="93"/>
      <c r="L936" s="77"/>
      <c r="M936" s="93"/>
      <c r="N936" s="77"/>
      <c r="O936" s="77"/>
      <c r="P936" s="77"/>
      <c r="Q936" s="72"/>
      <c r="R936" s="93"/>
      <c r="T936" s="77"/>
    </row>
    <row r="937" spans="1:20" s="92" customFormat="1" ht="12.75" customHeight="1" x14ac:dyDescent="0.3">
      <c r="A937" s="72"/>
      <c r="C937" s="93"/>
      <c r="D937" s="93"/>
      <c r="E937" s="93"/>
      <c r="F937" s="93"/>
      <c r="G937" s="93"/>
      <c r="H937" s="93"/>
      <c r="I937" s="93"/>
      <c r="J937" s="93"/>
      <c r="K937" s="93"/>
      <c r="L937" s="77"/>
      <c r="M937" s="93"/>
      <c r="N937" s="77"/>
      <c r="O937" s="77"/>
      <c r="P937" s="77"/>
      <c r="Q937" s="72"/>
      <c r="R937" s="93"/>
      <c r="T937" s="77"/>
    </row>
    <row r="938" spans="1:20" s="92" customFormat="1" ht="12.75" customHeight="1" x14ac:dyDescent="0.3">
      <c r="A938" s="72"/>
      <c r="C938" s="93"/>
      <c r="D938" s="93"/>
      <c r="E938" s="93"/>
      <c r="F938" s="93"/>
      <c r="G938" s="93"/>
      <c r="H938" s="93"/>
      <c r="I938" s="93"/>
      <c r="J938" s="93"/>
      <c r="K938" s="93"/>
      <c r="L938" s="77"/>
      <c r="M938" s="93"/>
      <c r="N938" s="77"/>
      <c r="O938" s="77"/>
      <c r="P938" s="77"/>
      <c r="Q938" s="72"/>
      <c r="R938" s="93"/>
      <c r="T938" s="77"/>
    </row>
    <row r="939" spans="1:20" s="92" customFormat="1" ht="12.75" customHeight="1" x14ac:dyDescent="0.3">
      <c r="A939" s="72"/>
      <c r="C939" s="93"/>
      <c r="D939" s="93"/>
      <c r="E939" s="93"/>
      <c r="F939" s="93"/>
      <c r="G939" s="93"/>
      <c r="H939" s="93"/>
      <c r="I939" s="93"/>
      <c r="J939" s="93"/>
      <c r="K939" s="93"/>
      <c r="L939" s="77"/>
      <c r="M939" s="93"/>
      <c r="N939" s="77"/>
      <c r="O939" s="77"/>
      <c r="P939" s="77"/>
      <c r="Q939" s="72"/>
      <c r="R939" s="93"/>
      <c r="T939" s="77"/>
    </row>
    <row r="940" spans="1:20" s="92" customFormat="1" ht="12.75" customHeight="1" x14ac:dyDescent="0.3">
      <c r="A940" s="72"/>
      <c r="C940" s="93"/>
      <c r="D940" s="93"/>
      <c r="E940" s="93"/>
      <c r="F940" s="93"/>
      <c r="G940" s="93"/>
      <c r="H940" s="93"/>
      <c r="I940" s="93"/>
      <c r="J940" s="93"/>
      <c r="K940" s="93"/>
      <c r="L940" s="77"/>
      <c r="M940" s="93"/>
      <c r="N940" s="77"/>
      <c r="O940" s="77"/>
      <c r="P940" s="77"/>
      <c r="Q940" s="72"/>
      <c r="R940" s="93"/>
      <c r="T940" s="77"/>
    </row>
    <row r="941" spans="1:20" s="92" customFormat="1" ht="12.75" customHeight="1" x14ac:dyDescent="0.3">
      <c r="A941" s="72"/>
      <c r="C941" s="93"/>
      <c r="D941" s="93"/>
      <c r="E941" s="93"/>
      <c r="F941" s="93"/>
      <c r="G941" s="93"/>
      <c r="H941" s="93"/>
      <c r="I941" s="93"/>
      <c r="J941" s="93"/>
      <c r="K941" s="93"/>
      <c r="L941" s="77"/>
      <c r="M941" s="93"/>
      <c r="N941" s="77"/>
      <c r="O941" s="77"/>
      <c r="P941" s="77"/>
      <c r="Q941" s="72"/>
      <c r="R941" s="93"/>
      <c r="T941" s="77"/>
    </row>
    <row r="942" spans="1:20" s="92" customFormat="1" ht="12.75" customHeight="1" x14ac:dyDescent="0.3">
      <c r="A942" s="72"/>
      <c r="C942" s="93"/>
      <c r="D942" s="93"/>
      <c r="E942" s="93"/>
      <c r="F942" s="93"/>
      <c r="G942" s="93"/>
      <c r="H942" s="93"/>
      <c r="I942" s="93"/>
      <c r="J942" s="93"/>
      <c r="K942" s="93"/>
      <c r="L942" s="77"/>
      <c r="M942" s="93"/>
      <c r="N942" s="77"/>
      <c r="O942" s="77"/>
      <c r="P942" s="77"/>
      <c r="Q942" s="72"/>
      <c r="R942" s="93"/>
      <c r="T942" s="77"/>
    </row>
    <row r="943" spans="1:20" s="92" customFormat="1" ht="12.75" customHeight="1" x14ac:dyDescent="0.3">
      <c r="A943" s="72"/>
      <c r="C943" s="93"/>
      <c r="D943" s="93"/>
      <c r="E943" s="93"/>
      <c r="F943" s="93"/>
      <c r="G943" s="93"/>
      <c r="H943" s="93"/>
      <c r="I943" s="93"/>
      <c r="J943" s="93"/>
      <c r="K943" s="93"/>
      <c r="L943" s="77"/>
      <c r="M943" s="93"/>
      <c r="N943" s="77"/>
      <c r="O943" s="77"/>
      <c r="P943" s="77"/>
      <c r="Q943" s="72"/>
      <c r="R943" s="93"/>
      <c r="T943" s="77"/>
    </row>
    <row r="944" spans="1:20" s="92" customFormat="1" ht="12.75" customHeight="1" x14ac:dyDescent="0.3">
      <c r="A944" s="72"/>
      <c r="C944" s="93"/>
      <c r="D944" s="93"/>
      <c r="E944" s="93"/>
      <c r="F944" s="93"/>
      <c r="G944" s="93"/>
      <c r="H944" s="93"/>
      <c r="I944" s="93"/>
      <c r="J944" s="93"/>
      <c r="K944" s="93"/>
      <c r="L944" s="77"/>
      <c r="M944" s="93"/>
      <c r="N944" s="77"/>
      <c r="O944" s="77"/>
      <c r="P944" s="77"/>
      <c r="Q944" s="72"/>
      <c r="R944" s="93"/>
      <c r="T944" s="77"/>
    </row>
    <row r="945" spans="1:20" s="92" customFormat="1" ht="12.75" customHeight="1" x14ac:dyDescent="0.3">
      <c r="A945" s="72"/>
      <c r="C945" s="93"/>
      <c r="D945" s="93"/>
      <c r="E945" s="93"/>
      <c r="F945" s="93"/>
      <c r="G945" s="93"/>
      <c r="H945" s="93"/>
      <c r="I945" s="93"/>
      <c r="J945" s="93"/>
      <c r="K945" s="93"/>
      <c r="L945" s="77"/>
      <c r="M945" s="93"/>
      <c r="N945" s="77"/>
      <c r="O945" s="77"/>
      <c r="P945" s="77"/>
      <c r="Q945" s="72"/>
      <c r="R945" s="93"/>
      <c r="T945" s="77"/>
    </row>
    <row r="946" spans="1:20" s="92" customFormat="1" ht="12.75" customHeight="1" x14ac:dyDescent="0.3">
      <c r="A946" s="72"/>
      <c r="C946" s="93"/>
      <c r="D946" s="93"/>
      <c r="E946" s="93"/>
      <c r="F946" s="93"/>
      <c r="G946" s="93"/>
      <c r="H946" s="93"/>
      <c r="I946" s="93"/>
      <c r="J946" s="93"/>
      <c r="K946" s="93"/>
      <c r="L946" s="77"/>
      <c r="M946" s="93"/>
      <c r="N946" s="77"/>
      <c r="O946" s="77"/>
      <c r="P946" s="77"/>
      <c r="Q946" s="72"/>
      <c r="R946" s="93"/>
      <c r="T946" s="77"/>
    </row>
    <row r="947" spans="1:20" s="92" customFormat="1" ht="12.75" customHeight="1" x14ac:dyDescent="0.3">
      <c r="A947" s="72"/>
      <c r="C947" s="93"/>
      <c r="D947" s="93"/>
      <c r="E947" s="93"/>
      <c r="F947" s="93"/>
      <c r="G947" s="93"/>
      <c r="H947" s="93"/>
      <c r="I947" s="93"/>
      <c r="J947" s="93"/>
      <c r="K947" s="93"/>
      <c r="L947" s="77"/>
      <c r="M947" s="93"/>
      <c r="N947" s="77"/>
      <c r="O947" s="77"/>
      <c r="P947" s="77"/>
      <c r="Q947" s="72"/>
      <c r="R947" s="93"/>
      <c r="T947" s="77"/>
    </row>
    <row r="948" spans="1:20" s="92" customFormat="1" ht="12.75" customHeight="1" x14ac:dyDescent="0.3">
      <c r="A948" s="72"/>
      <c r="C948" s="93"/>
      <c r="D948" s="93"/>
      <c r="E948" s="93"/>
      <c r="F948" s="93"/>
      <c r="G948" s="93"/>
      <c r="H948" s="93"/>
      <c r="I948" s="93"/>
      <c r="J948" s="93"/>
      <c r="K948" s="93"/>
      <c r="L948" s="77"/>
      <c r="M948" s="93"/>
      <c r="N948" s="77"/>
      <c r="O948" s="77"/>
      <c r="P948" s="77"/>
      <c r="Q948" s="72"/>
      <c r="R948" s="93"/>
      <c r="T948" s="77"/>
    </row>
    <row r="949" spans="1:20" s="92" customFormat="1" ht="12.75" customHeight="1" x14ac:dyDescent="0.3">
      <c r="A949" s="72"/>
      <c r="C949" s="93"/>
      <c r="D949" s="93"/>
      <c r="E949" s="93"/>
      <c r="F949" s="93"/>
      <c r="G949" s="93"/>
      <c r="H949" s="93"/>
      <c r="I949" s="93"/>
      <c r="J949" s="93"/>
      <c r="K949" s="93"/>
      <c r="L949" s="77"/>
      <c r="M949" s="93"/>
      <c r="N949" s="77"/>
      <c r="O949" s="77"/>
      <c r="P949" s="77"/>
      <c r="Q949" s="72"/>
      <c r="R949" s="93"/>
      <c r="T949" s="77"/>
    </row>
    <row r="950" spans="1:20" s="92" customFormat="1" ht="12.75" customHeight="1" x14ac:dyDescent="0.3">
      <c r="A950" s="72"/>
      <c r="C950" s="93"/>
      <c r="D950" s="93"/>
      <c r="E950" s="93"/>
      <c r="F950" s="93"/>
      <c r="G950" s="93"/>
      <c r="H950" s="93"/>
      <c r="I950" s="93"/>
      <c r="J950" s="93"/>
      <c r="K950" s="93"/>
      <c r="L950" s="77"/>
      <c r="M950" s="93"/>
      <c r="N950" s="77"/>
      <c r="O950" s="77"/>
      <c r="P950" s="77"/>
      <c r="Q950" s="72"/>
      <c r="R950" s="93"/>
      <c r="T950" s="77"/>
    </row>
    <row r="951" spans="1:20" s="92" customFormat="1" ht="12.75" customHeight="1" x14ac:dyDescent="0.3">
      <c r="A951" s="72"/>
      <c r="C951" s="93"/>
      <c r="D951" s="93"/>
      <c r="E951" s="93"/>
      <c r="F951" s="93"/>
      <c r="G951" s="93"/>
      <c r="H951" s="93"/>
      <c r="I951" s="93"/>
      <c r="J951" s="93"/>
      <c r="K951" s="93"/>
      <c r="L951" s="77"/>
      <c r="M951" s="93"/>
      <c r="N951" s="77"/>
      <c r="O951" s="77"/>
      <c r="P951" s="77"/>
      <c r="Q951" s="72"/>
      <c r="R951" s="93"/>
      <c r="T951" s="77"/>
    </row>
    <row r="952" spans="1:20" s="92" customFormat="1" ht="12.75" customHeight="1" x14ac:dyDescent="0.3">
      <c r="A952" s="72"/>
      <c r="C952" s="93"/>
      <c r="D952" s="93"/>
      <c r="E952" s="93"/>
      <c r="F952" s="93"/>
      <c r="G952" s="93"/>
      <c r="H952" s="93"/>
      <c r="I952" s="93"/>
      <c r="J952" s="93"/>
      <c r="K952" s="93"/>
      <c r="L952" s="77"/>
      <c r="M952" s="93"/>
      <c r="N952" s="77"/>
      <c r="O952" s="77"/>
      <c r="P952" s="77"/>
      <c r="Q952" s="72"/>
      <c r="R952" s="93"/>
      <c r="T952" s="77"/>
    </row>
    <row r="953" spans="1:20" s="92" customFormat="1" ht="12.75" customHeight="1" x14ac:dyDescent="0.3">
      <c r="A953" s="72"/>
      <c r="C953" s="93"/>
      <c r="D953" s="93"/>
      <c r="E953" s="93"/>
      <c r="F953" s="93"/>
      <c r="G953" s="93"/>
      <c r="H953" s="93"/>
      <c r="I953" s="93"/>
      <c r="J953" s="93"/>
      <c r="K953" s="93"/>
      <c r="L953" s="77"/>
      <c r="M953" s="93"/>
      <c r="N953" s="77"/>
      <c r="O953" s="77"/>
      <c r="P953" s="77"/>
      <c r="Q953" s="72"/>
      <c r="R953" s="93"/>
      <c r="T953" s="77"/>
    </row>
    <row r="954" spans="1:20" s="92" customFormat="1" ht="12.75" customHeight="1" x14ac:dyDescent="0.3">
      <c r="A954" s="72"/>
      <c r="C954" s="93"/>
      <c r="D954" s="93"/>
      <c r="E954" s="93"/>
      <c r="F954" s="93"/>
      <c r="G954" s="93"/>
      <c r="H954" s="93"/>
      <c r="I954" s="93"/>
      <c r="J954" s="93"/>
      <c r="K954" s="93"/>
      <c r="L954" s="77"/>
      <c r="M954" s="93"/>
      <c r="N954" s="77"/>
      <c r="O954" s="77"/>
      <c r="P954" s="77"/>
      <c r="Q954" s="72"/>
      <c r="R954" s="93"/>
      <c r="T954" s="77"/>
    </row>
    <row r="955" spans="1:20" s="92" customFormat="1" ht="12.75" customHeight="1" x14ac:dyDescent="0.3">
      <c r="A955" s="72"/>
      <c r="C955" s="93"/>
      <c r="D955" s="93"/>
      <c r="E955" s="93"/>
      <c r="F955" s="93"/>
      <c r="G955" s="93"/>
      <c r="H955" s="93"/>
      <c r="I955" s="93"/>
      <c r="J955" s="93"/>
      <c r="K955" s="93"/>
      <c r="L955" s="77"/>
      <c r="M955" s="93"/>
      <c r="N955" s="77"/>
      <c r="O955" s="77"/>
      <c r="P955" s="77"/>
      <c r="Q955" s="72"/>
      <c r="R955" s="93"/>
      <c r="T955" s="77"/>
    </row>
    <row r="956" spans="1:20" s="92" customFormat="1" ht="12.75" customHeight="1" x14ac:dyDescent="0.3">
      <c r="A956" s="72"/>
      <c r="C956" s="93"/>
      <c r="D956" s="93"/>
      <c r="E956" s="93"/>
      <c r="F956" s="93"/>
      <c r="G956" s="93"/>
      <c r="H956" s="93"/>
      <c r="I956" s="93"/>
      <c r="J956" s="93"/>
      <c r="K956" s="93"/>
      <c r="L956" s="77"/>
      <c r="M956" s="93"/>
      <c r="N956" s="77"/>
      <c r="O956" s="77"/>
      <c r="P956" s="77"/>
      <c r="Q956" s="72"/>
      <c r="R956" s="93"/>
      <c r="T956" s="77"/>
    </row>
    <row r="957" spans="1:20" s="92" customFormat="1" ht="12.75" customHeight="1" x14ac:dyDescent="0.3">
      <c r="A957" s="72"/>
      <c r="C957" s="93"/>
      <c r="D957" s="93"/>
      <c r="E957" s="93"/>
      <c r="F957" s="93"/>
      <c r="G957" s="93"/>
      <c r="H957" s="93"/>
      <c r="I957" s="93"/>
      <c r="J957" s="93"/>
      <c r="K957" s="93"/>
      <c r="L957" s="77"/>
      <c r="M957" s="93"/>
      <c r="N957" s="77"/>
      <c r="O957" s="77"/>
      <c r="P957" s="77"/>
      <c r="Q957" s="72"/>
      <c r="R957" s="93"/>
      <c r="T957" s="77"/>
    </row>
    <row r="958" spans="1:20" s="92" customFormat="1" ht="12.75" customHeight="1" x14ac:dyDescent="0.3">
      <c r="A958" s="72"/>
      <c r="C958" s="93"/>
      <c r="D958" s="93"/>
      <c r="E958" s="93"/>
      <c r="F958" s="93"/>
      <c r="G958" s="93"/>
      <c r="H958" s="93"/>
      <c r="I958" s="93"/>
      <c r="J958" s="93"/>
      <c r="K958" s="93"/>
      <c r="L958" s="77"/>
      <c r="M958" s="93"/>
      <c r="N958" s="77"/>
      <c r="O958" s="77"/>
      <c r="P958" s="77"/>
      <c r="Q958" s="72"/>
      <c r="R958" s="93"/>
      <c r="T958" s="77"/>
    </row>
    <row r="959" spans="1:20" s="92" customFormat="1" ht="12.75" customHeight="1" x14ac:dyDescent="0.3">
      <c r="A959" s="72"/>
      <c r="C959" s="93"/>
      <c r="D959" s="93"/>
      <c r="E959" s="93"/>
      <c r="F959" s="93"/>
      <c r="G959" s="93"/>
      <c r="H959" s="93"/>
      <c r="I959" s="93"/>
      <c r="J959" s="93"/>
      <c r="K959" s="93"/>
      <c r="L959" s="77"/>
      <c r="M959" s="93"/>
      <c r="N959" s="77"/>
      <c r="O959" s="77"/>
      <c r="P959" s="77"/>
      <c r="Q959" s="72"/>
      <c r="R959" s="93"/>
      <c r="T959" s="77"/>
    </row>
    <row r="960" spans="1:20" s="92" customFormat="1" ht="12.75" customHeight="1" x14ac:dyDescent="0.3">
      <c r="A960" s="72"/>
      <c r="C960" s="93"/>
      <c r="D960" s="93"/>
      <c r="E960" s="93"/>
      <c r="F960" s="93"/>
      <c r="G960" s="93"/>
      <c r="H960" s="93"/>
      <c r="I960" s="93"/>
      <c r="J960" s="93"/>
      <c r="K960" s="93"/>
      <c r="L960" s="77"/>
      <c r="M960" s="93"/>
      <c r="N960" s="77"/>
      <c r="O960" s="77"/>
      <c r="P960" s="77"/>
      <c r="Q960" s="72"/>
      <c r="R960" s="93"/>
      <c r="T960" s="77"/>
    </row>
    <row r="961" spans="1:20" s="92" customFormat="1" ht="12.75" customHeight="1" x14ac:dyDescent="0.3">
      <c r="A961" s="72"/>
      <c r="C961" s="93"/>
      <c r="D961" s="93"/>
      <c r="E961" s="93"/>
      <c r="F961" s="93"/>
      <c r="G961" s="93"/>
      <c r="H961" s="93"/>
      <c r="I961" s="93"/>
      <c r="J961" s="93"/>
      <c r="K961" s="93"/>
      <c r="L961" s="77"/>
      <c r="M961" s="93"/>
      <c r="N961" s="77"/>
      <c r="O961" s="77"/>
      <c r="P961" s="77"/>
      <c r="Q961" s="72"/>
      <c r="R961" s="93"/>
      <c r="T961" s="77"/>
    </row>
    <row r="962" spans="1:20" s="92" customFormat="1" ht="12.75" customHeight="1" x14ac:dyDescent="0.3">
      <c r="A962" s="72"/>
      <c r="C962" s="93"/>
      <c r="D962" s="93"/>
      <c r="E962" s="93"/>
      <c r="F962" s="93"/>
      <c r="G962" s="93"/>
      <c r="H962" s="93"/>
      <c r="I962" s="93"/>
      <c r="J962" s="93"/>
      <c r="K962" s="93"/>
      <c r="L962" s="77"/>
      <c r="M962" s="93"/>
      <c r="N962" s="77"/>
      <c r="O962" s="77"/>
      <c r="P962" s="77"/>
      <c r="Q962" s="72"/>
      <c r="R962" s="93"/>
      <c r="T962" s="77"/>
    </row>
    <row r="963" spans="1:20" s="92" customFormat="1" ht="12.75" customHeight="1" x14ac:dyDescent="0.3">
      <c r="A963" s="72"/>
      <c r="C963" s="93"/>
      <c r="D963" s="93"/>
      <c r="E963" s="93"/>
      <c r="F963" s="93"/>
      <c r="G963" s="93"/>
      <c r="H963" s="93"/>
      <c r="I963" s="93"/>
      <c r="J963" s="93"/>
      <c r="K963" s="93"/>
      <c r="L963" s="77"/>
      <c r="M963" s="93"/>
      <c r="N963" s="77"/>
      <c r="O963" s="77"/>
      <c r="P963" s="77"/>
      <c r="Q963" s="72"/>
      <c r="R963" s="93"/>
      <c r="T963" s="77"/>
    </row>
    <row r="964" spans="1:20" s="92" customFormat="1" ht="12.75" customHeight="1" x14ac:dyDescent="0.3">
      <c r="A964" s="72"/>
      <c r="C964" s="93"/>
      <c r="D964" s="93"/>
      <c r="E964" s="93"/>
      <c r="F964" s="93"/>
      <c r="G964" s="93"/>
      <c r="H964" s="93"/>
      <c r="I964" s="93"/>
      <c r="J964" s="93"/>
      <c r="K964" s="93"/>
      <c r="L964" s="77"/>
      <c r="M964" s="93"/>
      <c r="N964" s="77"/>
      <c r="O964" s="77"/>
      <c r="P964" s="77"/>
      <c r="Q964" s="72"/>
      <c r="R964" s="93"/>
      <c r="T964" s="77"/>
    </row>
    <row r="965" spans="1:20" s="92" customFormat="1" ht="12.75" customHeight="1" x14ac:dyDescent="0.3">
      <c r="A965" s="72"/>
      <c r="C965" s="93"/>
      <c r="D965" s="93"/>
      <c r="E965" s="93"/>
      <c r="F965" s="93"/>
      <c r="G965" s="93"/>
      <c r="H965" s="93"/>
      <c r="I965" s="93"/>
      <c r="J965" s="93"/>
      <c r="K965" s="93"/>
      <c r="L965" s="77"/>
      <c r="M965" s="93"/>
      <c r="N965" s="77"/>
      <c r="O965" s="77"/>
      <c r="P965" s="77"/>
      <c r="Q965" s="72"/>
      <c r="R965" s="93"/>
      <c r="T965" s="77"/>
    </row>
    <row r="966" spans="1:20" s="92" customFormat="1" ht="12.75" customHeight="1" x14ac:dyDescent="0.3">
      <c r="A966" s="72"/>
      <c r="C966" s="93"/>
      <c r="D966" s="93"/>
      <c r="E966" s="93"/>
      <c r="F966" s="93"/>
      <c r="G966" s="93"/>
      <c r="H966" s="93"/>
      <c r="I966" s="93"/>
      <c r="J966" s="93"/>
      <c r="K966" s="93"/>
      <c r="L966" s="77"/>
      <c r="M966" s="93"/>
      <c r="N966" s="77"/>
      <c r="O966" s="77"/>
      <c r="P966" s="77"/>
      <c r="Q966" s="72"/>
      <c r="R966" s="93"/>
      <c r="T966" s="77"/>
    </row>
    <row r="967" spans="1:20" s="92" customFormat="1" ht="12.75" customHeight="1" x14ac:dyDescent="0.3">
      <c r="A967" s="72"/>
      <c r="C967" s="93"/>
      <c r="D967" s="93"/>
      <c r="E967" s="93"/>
      <c r="F967" s="93"/>
      <c r="G967" s="93"/>
      <c r="H967" s="93"/>
      <c r="I967" s="93"/>
      <c r="J967" s="93"/>
      <c r="K967" s="93"/>
      <c r="L967" s="77"/>
      <c r="M967" s="93"/>
      <c r="N967" s="77"/>
      <c r="O967" s="77"/>
      <c r="P967" s="77"/>
      <c r="Q967" s="72"/>
      <c r="R967" s="93"/>
      <c r="T967" s="77"/>
    </row>
    <row r="968" spans="1:20" s="92" customFormat="1" ht="12.75" customHeight="1" x14ac:dyDescent="0.3">
      <c r="A968" s="72"/>
      <c r="C968" s="93"/>
      <c r="D968" s="93"/>
      <c r="E968" s="93"/>
      <c r="F968" s="93"/>
      <c r="G968" s="93"/>
      <c r="H968" s="93"/>
      <c r="I968" s="93"/>
      <c r="J968" s="93"/>
      <c r="K968" s="93"/>
      <c r="L968" s="77"/>
      <c r="M968" s="93"/>
      <c r="N968" s="77"/>
      <c r="O968" s="77"/>
      <c r="P968" s="77"/>
      <c r="Q968" s="72"/>
      <c r="R968" s="93"/>
      <c r="T968" s="77"/>
    </row>
    <row r="969" spans="1:20" s="92" customFormat="1" ht="12.75" customHeight="1" x14ac:dyDescent="0.3">
      <c r="A969" s="72"/>
      <c r="C969" s="93"/>
      <c r="D969" s="93"/>
      <c r="E969" s="93"/>
      <c r="F969" s="93"/>
      <c r="G969" s="93"/>
      <c r="H969" s="93"/>
      <c r="I969" s="93"/>
      <c r="J969" s="93"/>
      <c r="K969" s="93"/>
      <c r="L969" s="77"/>
      <c r="M969" s="93"/>
      <c r="N969" s="77"/>
      <c r="O969" s="77"/>
      <c r="P969" s="77"/>
      <c r="Q969" s="72"/>
      <c r="R969" s="93"/>
      <c r="T969" s="77"/>
    </row>
    <row r="970" spans="1:20" s="92" customFormat="1" ht="12.75" customHeight="1" x14ac:dyDescent="0.3">
      <c r="A970" s="72"/>
      <c r="C970" s="93"/>
      <c r="D970" s="93"/>
      <c r="E970" s="93"/>
      <c r="F970" s="93"/>
      <c r="G970" s="93"/>
      <c r="H970" s="93"/>
      <c r="I970" s="93"/>
      <c r="J970" s="93"/>
      <c r="K970" s="93"/>
      <c r="L970" s="77"/>
      <c r="M970" s="93"/>
      <c r="N970" s="77"/>
      <c r="O970" s="77"/>
      <c r="P970" s="77"/>
      <c r="Q970" s="72"/>
      <c r="R970" s="93"/>
      <c r="T970" s="77"/>
    </row>
    <row r="971" spans="1:20" s="92" customFormat="1" ht="12.75" customHeight="1" x14ac:dyDescent="0.3">
      <c r="A971" s="72"/>
      <c r="C971" s="93"/>
      <c r="D971" s="93"/>
      <c r="E971" s="93"/>
      <c r="F971" s="93"/>
      <c r="G971" s="93"/>
      <c r="H971" s="93"/>
      <c r="I971" s="93"/>
      <c r="J971" s="93"/>
      <c r="K971" s="93"/>
      <c r="L971" s="77"/>
      <c r="M971" s="93"/>
      <c r="N971" s="77"/>
      <c r="O971" s="77"/>
      <c r="P971" s="77"/>
      <c r="Q971" s="72"/>
      <c r="R971" s="93"/>
      <c r="T971" s="77"/>
    </row>
    <row r="972" spans="1:20" s="92" customFormat="1" ht="12.75" customHeight="1" x14ac:dyDescent="0.3">
      <c r="A972" s="72"/>
      <c r="C972" s="93"/>
      <c r="D972" s="93"/>
      <c r="E972" s="93"/>
      <c r="F972" s="93"/>
      <c r="G972" s="93"/>
      <c r="H972" s="93"/>
      <c r="I972" s="93"/>
      <c r="J972" s="93"/>
      <c r="K972" s="93"/>
      <c r="L972" s="77"/>
      <c r="M972" s="93"/>
      <c r="N972" s="77"/>
      <c r="O972" s="77"/>
      <c r="P972" s="77"/>
      <c r="Q972" s="72"/>
      <c r="R972" s="93"/>
      <c r="T972" s="77"/>
    </row>
    <row r="973" spans="1:20" s="92" customFormat="1" ht="12.75" customHeight="1" x14ac:dyDescent="0.3">
      <c r="A973" s="72"/>
      <c r="C973" s="93"/>
      <c r="D973" s="93"/>
      <c r="E973" s="93"/>
      <c r="F973" s="93"/>
      <c r="G973" s="93"/>
      <c r="H973" s="93"/>
      <c r="I973" s="93"/>
      <c r="J973" s="93"/>
      <c r="K973" s="93"/>
      <c r="L973" s="77"/>
      <c r="M973" s="93"/>
      <c r="N973" s="77"/>
      <c r="O973" s="77"/>
      <c r="P973" s="77"/>
      <c r="Q973" s="72"/>
      <c r="R973" s="93"/>
      <c r="T973" s="77"/>
    </row>
    <row r="974" spans="1:20" s="92" customFormat="1" ht="12.75" customHeight="1" x14ac:dyDescent="0.3">
      <c r="A974" s="72"/>
      <c r="C974" s="93"/>
      <c r="D974" s="93"/>
      <c r="E974" s="93"/>
      <c r="F974" s="93"/>
      <c r="G974" s="93"/>
      <c r="H974" s="93"/>
      <c r="I974" s="93"/>
      <c r="J974" s="93"/>
      <c r="K974" s="93"/>
      <c r="L974" s="77"/>
      <c r="M974" s="93"/>
      <c r="N974" s="77"/>
      <c r="O974" s="77"/>
      <c r="P974" s="77"/>
      <c r="Q974" s="72"/>
      <c r="R974" s="93"/>
      <c r="T974" s="77"/>
    </row>
    <row r="975" spans="1:20" s="92" customFormat="1" ht="12.75" customHeight="1" x14ac:dyDescent="0.3">
      <c r="A975" s="72"/>
      <c r="C975" s="93"/>
      <c r="D975" s="93"/>
      <c r="E975" s="93"/>
      <c r="F975" s="93"/>
      <c r="G975" s="93"/>
      <c r="H975" s="93"/>
      <c r="I975" s="93"/>
      <c r="J975" s="93"/>
      <c r="K975" s="93"/>
      <c r="L975" s="77"/>
      <c r="M975" s="93"/>
      <c r="N975" s="77"/>
      <c r="O975" s="77"/>
      <c r="P975" s="77"/>
      <c r="Q975" s="72"/>
      <c r="R975" s="93"/>
      <c r="T975" s="77"/>
    </row>
    <row r="976" spans="1:20" s="92" customFormat="1" ht="12.75" customHeight="1" x14ac:dyDescent="0.3">
      <c r="A976" s="72"/>
      <c r="C976" s="93"/>
      <c r="D976" s="93"/>
      <c r="E976" s="93"/>
      <c r="F976" s="93"/>
      <c r="G976" s="93"/>
      <c r="H976" s="93"/>
      <c r="I976" s="93"/>
      <c r="J976" s="93"/>
      <c r="K976" s="93"/>
      <c r="L976" s="77"/>
      <c r="M976" s="93"/>
      <c r="N976" s="77"/>
      <c r="O976" s="77"/>
      <c r="P976" s="77"/>
      <c r="Q976" s="72"/>
      <c r="R976" s="93"/>
      <c r="T976" s="77"/>
    </row>
    <row r="977" spans="1:20" s="92" customFormat="1" ht="12.75" customHeight="1" x14ac:dyDescent="0.3">
      <c r="A977" s="72"/>
      <c r="C977" s="93"/>
      <c r="D977" s="93"/>
      <c r="E977" s="93"/>
      <c r="F977" s="93"/>
      <c r="G977" s="93"/>
      <c r="H977" s="93"/>
      <c r="I977" s="93"/>
      <c r="J977" s="93"/>
      <c r="K977" s="93"/>
      <c r="L977" s="77"/>
      <c r="M977" s="93"/>
      <c r="N977" s="77"/>
      <c r="O977" s="77"/>
      <c r="P977" s="77"/>
      <c r="Q977" s="72"/>
      <c r="R977" s="93"/>
      <c r="T977" s="77"/>
    </row>
    <row r="978" spans="1:20" s="92" customFormat="1" ht="12.75" customHeight="1" x14ac:dyDescent="0.3">
      <c r="A978" s="72"/>
      <c r="C978" s="93"/>
      <c r="D978" s="93"/>
      <c r="E978" s="93"/>
      <c r="F978" s="93"/>
      <c r="G978" s="93"/>
      <c r="H978" s="93"/>
      <c r="I978" s="93"/>
      <c r="J978" s="93"/>
      <c r="K978" s="93"/>
      <c r="L978" s="77"/>
      <c r="M978" s="93"/>
      <c r="N978" s="77"/>
      <c r="O978" s="77"/>
      <c r="P978" s="77"/>
      <c r="Q978" s="72"/>
      <c r="R978" s="93"/>
      <c r="T978" s="77"/>
    </row>
    <row r="979" spans="1:20" s="92" customFormat="1" ht="12.75" customHeight="1" x14ac:dyDescent="0.3">
      <c r="A979" s="72"/>
      <c r="C979" s="93"/>
      <c r="D979" s="93"/>
      <c r="E979" s="93"/>
      <c r="F979" s="93"/>
      <c r="G979" s="93"/>
      <c r="H979" s="93"/>
      <c r="I979" s="93"/>
      <c r="J979" s="93"/>
      <c r="K979" s="93"/>
      <c r="L979" s="77"/>
      <c r="M979" s="93"/>
      <c r="N979" s="77"/>
      <c r="O979" s="77"/>
      <c r="P979" s="77"/>
      <c r="Q979" s="72"/>
      <c r="R979" s="93"/>
      <c r="T979" s="77"/>
    </row>
    <row r="980" spans="1:20" s="92" customFormat="1" ht="12.75" customHeight="1" x14ac:dyDescent="0.3">
      <c r="A980" s="72"/>
      <c r="C980" s="93"/>
      <c r="D980" s="93"/>
      <c r="E980" s="93"/>
      <c r="F980" s="93"/>
      <c r="G980" s="93"/>
      <c r="H980" s="93"/>
      <c r="I980" s="93"/>
      <c r="J980" s="93"/>
      <c r="K980" s="93"/>
      <c r="L980" s="77"/>
      <c r="M980" s="93"/>
      <c r="N980" s="77"/>
      <c r="O980" s="77"/>
      <c r="P980" s="77"/>
      <c r="Q980" s="72"/>
      <c r="R980" s="93"/>
      <c r="T980" s="77"/>
    </row>
    <row r="981" spans="1:20" s="92" customFormat="1" ht="12.75" customHeight="1" x14ac:dyDescent="0.3">
      <c r="A981" s="72"/>
      <c r="C981" s="93"/>
      <c r="D981" s="93"/>
      <c r="E981" s="93"/>
      <c r="F981" s="93"/>
      <c r="G981" s="93"/>
      <c r="H981" s="93"/>
      <c r="I981" s="93"/>
      <c r="J981" s="93"/>
      <c r="K981" s="93"/>
      <c r="L981" s="77"/>
      <c r="M981" s="93"/>
      <c r="N981" s="77"/>
      <c r="O981" s="77"/>
      <c r="P981" s="77"/>
      <c r="Q981" s="72"/>
      <c r="R981" s="93"/>
      <c r="T981" s="77"/>
    </row>
    <row r="982" spans="1:20" s="92" customFormat="1" ht="12.75" customHeight="1" x14ac:dyDescent="0.3">
      <c r="A982" s="72"/>
      <c r="C982" s="93"/>
      <c r="D982" s="93"/>
      <c r="E982" s="93"/>
      <c r="F982" s="93"/>
      <c r="G982" s="93"/>
      <c r="H982" s="93"/>
      <c r="I982" s="93"/>
      <c r="J982" s="93"/>
      <c r="K982" s="93"/>
      <c r="L982" s="77"/>
      <c r="M982" s="93"/>
      <c r="N982" s="77"/>
      <c r="O982" s="77"/>
      <c r="P982" s="77"/>
      <c r="Q982" s="72"/>
      <c r="R982" s="93"/>
      <c r="T982" s="77"/>
    </row>
    <row r="983" spans="1:20" s="92" customFormat="1" ht="12.75" customHeight="1" x14ac:dyDescent="0.3">
      <c r="A983" s="72"/>
      <c r="C983" s="93"/>
      <c r="D983" s="93"/>
      <c r="E983" s="93"/>
      <c r="F983" s="93"/>
      <c r="G983" s="93"/>
      <c r="H983" s="93"/>
      <c r="I983" s="93"/>
      <c r="J983" s="93"/>
      <c r="K983" s="93"/>
      <c r="L983" s="77"/>
      <c r="M983" s="93"/>
      <c r="N983" s="77"/>
      <c r="O983" s="77"/>
      <c r="P983" s="77"/>
      <c r="Q983" s="72"/>
      <c r="R983" s="93"/>
      <c r="T983" s="77"/>
    </row>
    <row r="984" spans="1:20" s="92" customFormat="1" ht="12.75" customHeight="1" x14ac:dyDescent="0.3">
      <c r="A984" s="72"/>
      <c r="C984" s="93"/>
      <c r="D984" s="93"/>
      <c r="E984" s="93"/>
      <c r="F984" s="93"/>
      <c r="G984" s="93"/>
      <c r="H984" s="93"/>
      <c r="I984" s="93"/>
      <c r="J984" s="93"/>
      <c r="K984" s="93"/>
      <c r="L984" s="77"/>
      <c r="M984" s="93"/>
      <c r="N984" s="77"/>
      <c r="O984" s="77"/>
      <c r="P984" s="77"/>
      <c r="Q984" s="72"/>
      <c r="R984" s="93"/>
      <c r="T984" s="77"/>
    </row>
    <row r="985" spans="1:20" ht="12.75" customHeight="1" x14ac:dyDescent="0.3">
      <c r="Q985" s="114"/>
    </row>
    <row r="986" spans="1:20" ht="12.75" customHeight="1" x14ac:dyDescent="0.3">
      <c r="Q986" s="114"/>
    </row>
    <row r="987" spans="1:20" ht="12.75" customHeight="1" x14ac:dyDescent="0.3">
      <c r="Q987" s="114"/>
    </row>
    <row r="988" spans="1:20" ht="12.75" customHeight="1" x14ac:dyDescent="0.3">
      <c r="Q988" s="114"/>
    </row>
    <row r="989" spans="1:20" ht="12.75" customHeight="1" x14ac:dyDescent="0.3">
      <c r="Q989" s="114"/>
    </row>
    <row r="990" spans="1:20" ht="12.75" customHeight="1" x14ac:dyDescent="0.3">
      <c r="Q990" s="114"/>
    </row>
    <row r="991" spans="1:20" ht="12.75" customHeight="1" x14ac:dyDescent="0.3">
      <c r="Q991" s="114"/>
    </row>
    <row r="992" spans="1:20" ht="12.75" customHeight="1" x14ac:dyDescent="0.3">
      <c r="Q992" s="114"/>
    </row>
    <row r="993" spans="17:17" ht="12.75" customHeight="1" x14ac:dyDescent="0.3">
      <c r="Q993" s="114"/>
    </row>
    <row r="994" spans="17:17" ht="12.75" customHeight="1" x14ac:dyDescent="0.3">
      <c r="Q994" s="114"/>
    </row>
    <row r="995" spans="17:17" ht="12.75" customHeight="1" x14ac:dyDescent="0.3">
      <c r="Q995" s="114"/>
    </row>
    <row r="996" spans="17:17" ht="12.75" customHeight="1" x14ac:dyDescent="0.3">
      <c r="Q996" s="114"/>
    </row>
    <row r="997" spans="17:17" ht="12.75" customHeight="1" x14ac:dyDescent="0.3">
      <c r="Q997" s="114"/>
    </row>
    <row r="998" spans="17:17" ht="12.75" customHeight="1" x14ac:dyDescent="0.3">
      <c r="Q998" s="114"/>
    </row>
    <row r="999" spans="17:17" ht="12.75" customHeight="1" x14ac:dyDescent="0.3">
      <c r="Q999" s="114"/>
    </row>
    <row r="1000" spans="17:17" ht="12.75" customHeight="1" x14ac:dyDescent="0.3">
      <c r="Q1000" s="114"/>
    </row>
    <row r="1001" spans="17:17" ht="12.75" customHeight="1" x14ac:dyDescent="0.3">
      <c r="Q1001" s="114"/>
    </row>
    <row r="1002" spans="17:17" ht="12.75" customHeight="1" x14ac:dyDescent="0.3">
      <c r="Q1002" s="114"/>
    </row>
    <row r="1003" spans="17:17" ht="12.75" customHeight="1" x14ac:dyDescent="0.3">
      <c r="Q1003" s="114"/>
    </row>
    <row r="1004" spans="17:17" ht="12.75" customHeight="1" x14ac:dyDescent="0.3">
      <c r="Q1004" s="114"/>
    </row>
    <row r="1005" spans="17:17" ht="12.75" customHeight="1" x14ac:dyDescent="0.3">
      <c r="Q1005" s="114"/>
    </row>
    <row r="1006" spans="17:17" ht="12.75" customHeight="1" x14ac:dyDescent="0.3">
      <c r="Q1006" s="114"/>
    </row>
    <row r="1007" spans="17:17" ht="12.75" customHeight="1" x14ac:dyDescent="0.3">
      <c r="Q1007" s="114"/>
    </row>
    <row r="1008" spans="17:17" ht="12.75" customHeight="1" x14ac:dyDescent="0.3">
      <c r="Q1008" s="114"/>
    </row>
    <row r="1009" spans="17:17" ht="12.75" customHeight="1" x14ac:dyDescent="0.3">
      <c r="Q1009" s="114"/>
    </row>
    <row r="1010" spans="17:17" ht="12.75" customHeight="1" x14ac:dyDescent="0.3">
      <c r="Q1010" s="114"/>
    </row>
    <row r="1011" spans="17:17" ht="12.75" customHeight="1" x14ac:dyDescent="0.3">
      <c r="Q1011" s="114"/>
    </row>
    <row r="1012" spans="17:17" ht="12.75" customHeight="1" x14ac:dyDescent="0.3">
      <c r="Q1012" s="114"/>
    </row>
    <row r="1013" spans="17:17" ht="12.75" customHeight="1" x14ac:dyDescent="0.3">
      <c r="Q1013" s="114"/>
    </row>
    <row r="1014" spans="17:17" ht="12.75" customHeight="1" x14ac:dyDescent="0.3">
      <c r="Q1014" s="114"/>
    </row>
    <row r="1015" spans="17:17" ht="12.75" customHeight="1" x14ac:dyDescent="0.3">
      <c r="Q1015" s="114"/>
    </row>
    <row r="1016" spans="17:17" ht="12.75" customHeight="1" x14ac:dyDescent="0.3">
      <c r="Q1016" s="114"/>
    </row>
    <row r="1017" spans="17:17" ht="12.75" customHeight="1" x14ac:dyDescent="0.3">
      <c r="Q1017" s="114"/>
    </row>
    <row r="1018" spans="17:17" ht="12.75" customHeight="1" x14ac:dyDescent="0.3">
      <c r="Q1018" s="114"/>
    </row>
    <row r="1019" spans="17:17" ht="12.75" customHeight="1" x14ac:dyDescent="0.3">
      <c r="Q1019" s="114"/>
    </row>
    <row r="1020" spans="17:17" ht="12.75" customHeight="1" x14ac:dyDescent="0.3">
      <c r="Q1020" s="114"/>
    </row>
    <row r="1021" spans="17:17" ht="12.75" customHeight="1" x14ac:dyDescent="0.3">
      <c r="Q1021" s="114"/>
    </row>
    <row r="1022" spans="17:17" ht="12.75" customHeight="1" x14ac:dyDescent="0.3">
      <c r="Q1022" s="114"/>
    </row>
    <row r="1023" spans="17:17" ht="12.75" customHeight="1" x14ac:dyDescent="0.3">
      <c r="Q1023" s="114"/>
    </row>
    <row r="1024" spans="17:17" ht="12.75" customHeight="1" x14ac:dyDescent="0.3">
      <c r="Q1024" s="114"/>
    </row>
    <row r="1025" spans="17:17" ht="12.75" customHeight="1" x14ac:dyDescent="0.3">
      <c r="Q1025" s="114"/>
    </row>
    <row r="1026" spans="17:17" ht="12.75" customHeight="1" x14ac:dyDescent="0.3">
      <c r="Q1026" s="114"/>
    </row>
    <row r="1027" spans="17:17" ht="12.75" customHeight="1" x14ac:dyDescent="0.3">
      <c r="Q1027" s="114"/>
    </row>
    <row r="1028" spans="17:17" ht="12.75" customHeight="1" x14ac:dyDescent="0.3">
      <c r="Q1028" s="114"/>
    </row>
    <row r="1029" spans="17:17" ht="12.75" customHeight="1" x14ac:dyDescent="0.3">
      <c r="Q1029" s="114"/>
    </row>
    <row r="1030" spans="17:17" ht="12.75" customHeight="1" x14ac:dyDescent="0.3">
      <c r="Q1030" s="114"/>
    </row>
    <row r="1031" spans="17:17" ht="12.75" customHeight="1" x14ac:dyDescent="0.3">
      <c r="Q1031" s="114"/>
    </row>
    <row r="1032" spans="17:17" ht="12.75" customHeight="1" x14ac:dyDescent="0.3">
      <c r="Q1032" s="114"/>
    </row>
    <row r="1033" spans="17:17" ht="12.75" customHeight="1" x14ac:dyDescent="0.3">
      <c r="Q1033" s="114"/>
    </row>
    <row r="1034" spans="17:17" ht="12.75" customHeight="1" x14ac:dyDescent="0.3">
      <c r="Q1034" s="114"/>
    </row>
    <row r="1035" spans="17:17" ht="12.75" customHeight="1" x14ac:dyDescent="0.3">
      <c r="Q1035" s="114"/>
    </row>
    <row r="1036" spans="17:17" ht="12.75" customHeight="1" x14ac:dyDescent="0.3">
      <c r="Q1036" s="114"/>
    </row>
    <row r="1037" spans="17:17" ht="12.75" customHeight="1" x14ac:dyDescent="0.3">
      <c r="Q1037" s="114"/>
    </row>
    <row r="1038" spans="17:17" ht="12.75" customHeight="1" x14ac:dyDescent="0.3">
      <c r="Q1038" s="114"/>
    </row>
    <row r="1039" spans="17:17" ht="12.75" customHeight="1" x14ac:dyDescent="0.3">
      <c r="Q1039" s="114"/>
    </row>
    <row r="1040" spans="17:17" ht="12.75" customHeight="1" x14ac:dyDescent="0.3">
      <c r="Q1040" s="114"/>
    </row>
    <row r="1041" spans="17:17" ht="12.75" customHeight="1" x14ac:dyDescent="0.3">
      <c r="Q1041" s="114"/>
    </row>
    <row r="1042" spans="17:17" ht="12.75" customHeight="1" x14ac:dyDescent="0.3">
      <c r="Q1042" s="114"/>
    </row>
    <row r="1043" spans="17:17" ht="12.75" customHeight="1" x14ac:dyDescent="0.3">
      <c r="Q1043" s="114"/>
    </row>
    <row r="1044" spans="17:17" ht="12.75" customHeight="1" x14ac:dyDescent="0.3">
      <c r="Q1044" s="114"/>
    </row>
    <row r="1045" spans="17:17" ht="12.75" customHeight="1" x14ac:dyDescent="0.3">
      <c r="Q1045" s="114"/>
    </row>
    <row r="1046" spans="17:17" ht="12.75" customHeight="1" x14ac:dyDescent="0.3">
      <c r="Q1046" s="114"/>
    </row>
    <row r="1047" spans="17:17" ht="12.75" customHeight="1" x14ac:dyDescent="0.3">
      <c r="Q1047" s="114"/>
    </row>
    <row r="1048" spans="17:17" ht="12.75" customHeight="1" x14ac:dyDescent="0.3">
      <c r="Q1048" s="114"/>
    </row>
    <row r="1049" spans="17:17" ht="12.75" customHeight="1" x14ac:dyDescent="0.3">
      <c r="Q1049" s="114"/>
    </row>
    <row r="1050" spans="17:17" ht="12.75" customHeight="1" x14ac:dyDescent="0.3">
      <c r="Q1050" s="114"/>
    </row>
    <row r="1051" spans="17:17" ht="12.75" customHeight="1" x14ac:dyDescent="0.3">
      <c r="Q1051" s="114"/>
    </row>
    <row r="1052" spans="17:17" ht="12.75" customHeight="1" x14ac:dyDescent="0.3">
      <c r="Q1052" s="114"/>
    </row>
    <row r="1053" spans="17:17" ht="12.75" customHeight="1" x14ac:dyDescent="0.3">
      <c r="Q1053" s="114"/>
    </row>
    <row r="1054" spans="17:17" ht="12.75" customHeight="1" x14ac:dyDescent="0.3">
      <c r="Q1054" s="114"/>
    </row>
    <row r="1055" spans="17:17" ht="12.75" customHeight="1" x14ac:dyDescent="0.3">
      <c r="Q1055" s="114"/>
    </row>
    <row r="1056" spans="17:17" ht="12.75" customHeight="1" x14ac:dyDescent="0.3">
      <c r="Q1056" s="114"/>
    </row>
    <row r="1057" spans="17:17" ht="12.75" customHeight="1" x14ac:dyDescent="0.3">
      <c r="Q1057" s="114"/>
    </row>
    <row r="1058" spans="17:17" ht="12.75" customHeight="1" x14ac:dyDescent="0.3">
      <c r="Q1058" s="114"/>
    </row>
    <row r="1059" spans="17:17" ht="12.75" customHeight="1" x14ac:dyDescent="0.3">
      <c r="Q1059" s="114"/>
    </row>
    <row r="1060" spans="17:17" ht="12.75" customHeight="1" x14ac:dyDescent="0.3">
      <c r="Q1060" s="114"/>
    </row>
    <row r="1061" spans="17:17" ht="12.75" customHeight="1" x14ac:dyDescent="0.3">
      <c r="Q1061" s="114"/>
    </row>
    <row r="1062" spans="17:17" ht="12.75" customHeight="1" x14ac:dyDescent="0.3">
      <c r="Q1062" s="114"/>
    </row>
    <row r="1063" spans="17:17" ht="12.75" customHeight="1" x14ac:dyDescent="0.3">
      <c r="Q1063" s="114"/>
    </row>
    <row r="1064" spans="17:17" ht="12.75" customHeight="1" x14ac:dyDescent="0.3">
      <c r="Q1064" s="114"/>
    </row>
    <row r="1065" spans="17:17" ht="12.75" customHeight="1" x14ac:dyDescent="0.3">
      <c r="Q1065" s="114"/>
    </row>
    <row r="1066" spans="17:17" ht="12.75" customHeight="1" x14ac:dyDescent="0.3">
      <c r="Q1066" s="114"/>
    </row>
    <row r="1067" spans="17:17" ht="12.75" customHeight="1" x14ac:dyDescent="0.3">
      <c r="Q1067" s="114"/>
    </row>
    <row r="1068" spans="17:17" ht="12.75" customHeight="1" x14ac:dyDescent="0.3">
      <c r="Q1068" s="114"/>
    </row>
    <row r="1069" spans="17:17" ht="12.75" customHeight="1" x14ac:dyDescent="0.3">
      <c r="Q1069" s="114"/>
    </row>
    <row r="1070" spans="17:17" ht="12.75" customHeight="1" x14ac:dyDescent="0.3">
      <c r="Q1070" s="114"/>
    </row>
    <row r="1071" spans="17:17" ht="12.75" customHeight="1" x14ac:dyDescent="0.3">
      <c r="Q1071" s="114"/>
    </row>
    <row r="1072" spans="17:17" ht="12.75" customHeight="1" x14ac:dyDescent="0.3">
      <c r="Q1072" s="114"/>
    </row>
    <row r="1073" spans="17:17" ht="12.75" customHeight="1" x14ac:dyDescent="0.3">
      <c r="Q1073" s="114"/>
    </row>
    <row r="1074" spans="17:17" ht="12.75" customHeight="1" x14ac:dyDescent="0.3">
      <c r="Q1074" s="114"/>
    </row>
    <row r="1075" spans="17:17" ht="12.75" customHeight="1" x14ac:dyDescent="0.3">
      <c r="Q1075" s="114"/>
    </row>
    <row r="1076" spans="17:17" ht="12.75" customHeight="1" x14ac:dyDescent="0.3">
      <c r="Q1076" s="114"/>
    </row>
    <row r="1077" spans="17:17" ht="12.75" customHeight="1" x14ac:dyDescent="0.3">
      <c r="Q1077" s="114"/>
    </row>
    <row r="1078" spans="17:17" ht="12.75" customHeight="1" x14ac:dyDescent="0.3">
      <c r="Q1078" s="114"/>
    </row>
    <row r="1079" spans="17:17" ht="12.75" customHeight="1" x14ac:dyDescent="0.3">
      <c r="Q1079" s="114"/>
    </row>
    <row r="1080" spans="17:17" ht="12.75" customHeight="1" x14ac:dyDescent="0.3">
      <c r="Q1080" s="114"/>
    </row>
    <row r="1081" spans="17:17" ht="12.75" customHeight="1" x14ac:dyDescent="0.3">
      <c r="Q1081" s="114"/>
    </row>
    <row r="1082" spans="17:17" ht="12.75" customHeight="1" x14ac:dyDescent="0.3">
      <c r="Q1082" s="114"/>
    </row>
    <row r="1083" spans="17:17" ht="12.75" customHeight="1" x14ac:dyDescent="0.3">
      <c r="Q1083" s="114"/>
    </row>
    <row r="1084" spans="17:17" ht="12.75" customHeight="1" x14ac:dyDescent="0.3">
      <c r="Q1084" s="114"/>
    </row>
    <row r="1085" spans="17:17" ht="12.75" customHeight="1" x14ac:dyDescent="0.3">
      <c r="Q1085" s="114"/>
    </row>
    <row r="1086" spans="17:17" ht="12.75" customHeight="1" x14ac:dyDescent="0.3">
      <c r="Q1086" s="114"/>
    </row>
    <row r="1087" spans="17:17" ht="12.75" customHeight="1" x14ac:dyDescent="0.3">
      <c r="Q1087" s="114"/>
    </row>
    <row r="1088" spans="17:17" ht="12.75" customHeight="1" x14ac:dyDescent="0.3">
      <c r="Q1088" s="114"/>
    </row>
    <row r="1089" spans="17:17" ht="12.75" customHeight="1" x14ac:dyDescent="0.3">
      <c r="Q1089" s="114"/>
    </row>
    <row r="1090" spans="17:17" ht="12.75" customHeight="1" x14ac:dyDescent="0.3">
      <c r="Q1090" s="114"/>
    </row>
    <row r="1091" spans="17:17" ht="12.75" customHeight="1" x14ac:dyDescent="0.3">
      <c r="Q1091" s="114"/>
    </row>
    <row r="1092" spans="17:17" ht="12.75" customHeight="1" x14ac:dyDescent="0.3">
      <c r="Q1092" s="114"/>
    </row>
    <row r="1093" spans="17:17" ht="12.75" customHeight="1" x14ac:dyDescent="0.3">
      <c r="Q1093" s="114"/>
    </row>
    <row r="1094" spans="17:17" ht="12.75" customHeight="1" x14ac:dyDescent="0.3">
      <c r="Q1094" s="114"/>
    </row>
    <row r="1095" spans="17:17" ht="12.75" customHeight="1" x14ac:dyDescent="0.3">
      <c r="Q1095" s="114"/>
    </row>
    <row r="1096" spans="17:17" ht="12.75" customHeight="1" x14ac:dyDescent="0.3">
      <c r="Q1096" s="114"/>
    </row>
    <row r="1097" spans="17:17" ht="12.75" customHeight="1" x14ac:dyDescent="0.3">
      <c r="Q1097" s="114"/>
    </row>
    <row r="1098" spans="17:17" ht="12.75" customHeight="1" x14ac:dyDescent="0.3">
      <c r="Q1098" s="114"/>
    </row>
    <row r="1099" spans="17:17" ht="12.75" customHeight="1" x14ac:dyDescent="0.3">
      <c r="Q1099" s="114"/>
    </row>
    <row r="1100" spans="17:17" ht="12.75" customHeight="1" x14ac:dyDescent="0.3">
      <c r="Q1100" s="114"/>
    </row>
    <row r="1101" spans="17:17" ht="12.75" customHeight="1" x14ac:dyDescent="0.3">
      <c r="Q1101" s="114"/>
    </row>
    <row r="1102" spans="17:17" ht="12.75" customHeight="1" x14ac:dyDescent="0.3">
      <c r="Q1102" s="114"/>
    </row>
    <row r="1103" spans="17:17" ht="12.75" customHeight="1" x14ac:dyDescent="0.3">
      <c r="Q1103" s="114"/>
    </row>
    <row r="1104" spans="17:17" ht="12.75" customHeight="1" x14ac:dyDescent="0.3">
      <c r="Q1104" s="114"/>
    </row>
    <row r="1105" spans="17:17" ht="12.75" customHeight="1" x14ac:dyDescent="0.3">
      <c r="Q1105" s="114"/>
    </row>
    <row r="1106" spans="17:17" ht="12.75" customHeight="1" x14ac:dyDescent="0.3">
      <c r="Q1106" s="114"/>
    </row>
    <row r="1107" spans="17:17" ht="12.75" customHeight="1" x14ac:dyDescent="0.3">
      <c r="Q1107" s="114"/>
    </row>
    <row r="1108" spans="17:17" ht="12.75" customHeight="1" x14ac:dyDescent="0.3">
      <c r="Q1108" s="114"/>
    </row>
    <row r="1109" spans="17:17" ht="12.75" customHeight="1" x14ac:dyDescent="0.3">
      <c r="Q1109" s="114"/>
    </row>
    <row r="1110" spans="17:17" ht="12.75" customHeight="1" x14ac:dyDescent="0.3">
      <c r="Q1110" s="114"/>
    </row>
    <row r="1111" spans="17:17" ht="12.75" customHeight="1" x14ac:dyDescent="0.3">
      <c r="Q1111" s="114"/>
    </row>
    <row r="1112" spans="17:17" ht="12.75" customHeight="1" x14ac:dyDescent="0.3">
      <c r="Q1112" s="114"/>
    </row>
    <row r="1113" spans="17:17" ht="12.75" customHeight="1" x14ac:dyDescent="0.3">
      <c r="Q1113" s="114"/>
    </row>
    <row r="1114" spans="17:17" ht="12.75" customHeight="1" x14ac:dyDescent="0.3">
      <c r="Q1114" s="114"/>
    </row>
    <row r="1115" spans="17:17" ht="12.75" customHeight="1" x14ac:dyDescent="0.3">
      <c r="Q1115" s="114"/>
    </row>
    <row r="1116" spans="17:17" ht="12.75" customHeight="1" x14ac:dyDescent="0.3">
      <c r="Q1116" s="114"/>
    </row>
    <row r="1117" spans="17:17" ht="12.75" customHeight="1" x14ac:dyDescent="0.3">
      <c r="Q1117" s="114"/>
    </row>
    <row r="1118" spans="17:17" ht="12.75" customHeight="1" x14ac:dyDescent="0.3">
      <c r="Q1118" s="114"/>
    </row>
    <row r="1119" spans="17:17" ht="12.75" customHeight="1" x14ac:dyDescent="0.3">
      <c r="Q1119" s="114"/>
    </row>
    <row r="1120" spans="17:17" ht="12.75" customHeight="1" x14ac:dyDescent="0.3">
      <c r="Q1120" s="114"/>
    </row>
    <row r="1121" spans="17:17" ht="12.75" customHeight="1" x14ac:dyDescent="0.3">
      <c r="Q1121" s="114"/>
    </row>
    <row r="1122" spans="17:17" ht="12.75" customHeight="1" x14ac:dyDescent="0.3">
      <c r="Q1122" s="114"/>
    </row>
    <row r="1123" spans="17:17" ht="12.75" customHeight="1" x14ac:dyDescent="0.3">
      <c r="Q1123" s="114"/>
    </row>
    <row r="1124" spans="17:17" ht="12.75" customHeight="1" x14ac:dyDescent="0.3">
      <c r="Q1124" s="114"/>
    </row>
    <row r="1125" spans="17:17" ht="12.75" customHeight="1" x14ac:dyDescent="0.3">
      <c r="Q1125" s="114"/>
    </row>
    <row r="1126" spans="17:17" ht="12.75" customHeight="1" x14ac:dyDescent="0.3">
      <c r="Q1126" s="114"/>
    </row>
    <row r="1127" spans="17:17" ht="12.75" customHeight="1" x14ac:dyDescent="0.3">
      <c r="Q1127" s="114"/>
    </row>
    <row r="1128" spans="17:17" ht="12.75" customHeight="1" x14ac:dyDescent="0.3">
      <c r="Q1128" s="114"/>
    </row>
    <row r="1129" spans="17:17" ht="12.75" customHeight="1" x14ac:dyDescent="0.3">
      <c r="Q1129" s="114"/>
    </row>
    <row r="1130" spans="17:17" ht="12.75" customHeight="1" x14ac:dyDescent="0.3">
      <c r="Q1130" s="114"/>
    </row>
    <row r="1131" spans="17:17" ht="12.75" customHeight="1" x14ac:dyDescent="0.3">
      <c r="Q1131" s="114"/>
    </row>
    <row r="1132" spans="17:17" ht="12.75" customHeight="1" x14ac:dyDescent="0.3">
      <c r="Q1132" s="114"/>
    </row>
    <row r="1133" spans="17:17" ht="12.75" customHeight="1" x14ac:dyDescent="0.3">
      <c r="Q1133" s="114"/>
    </row>
    <row r="1134" spans="17:17" ht="12.75" customHeight="1" x14ac:dyDescent="0.3">
      <c r="Q1134" s="114"/>
    </row>
    <row r="1135" spans="17:17" ht="12.75" customHeight="1" x14ac:dyDescent="0.3">
      <c r="Q1135" s="114"/>
    </row>
    <row r="1136" spans="17:17" ht="12.75" customHeight="1" x14ac:dyDescent="0.3">
      <c r="Q1136" s="114"/>
    </row>
    <row r="1137" spans="17:17" ht="12.75" customHeight="1" x14ac:dyDescent="0.3">
      <c r="Q1137" s="114"/>
    </row>
    <row r="1138" spans="17:17" ht="12.75" customHeight="1" x14ac:dyDescent="0.3">
      <c r="Q1138" s="114"/>
    </row>
    <row r="1139" spans="17:17" ht="12.75" customHeight="1" x14ac:dyDescent="0.3">
      <c r="Q1139" s="114"/>
    </row>
    <row r="1140" spans="17:17" ht="12.75" customHeight="1" x14ac:dyDescent="0.3">
      <c r="Q1140" s="114"/>
    </row>
    <row r="1141" spans="17:17" ht="12.75" customHeight="1" x14ac:dyDescent="0.3">
      <c r="Q1141" s="114"/>
    </row>
    <row r="1142" spans="17:17" ht="12.75" customHeight="1" x14ac:dyDescent="0.3">
      <c r="Q1142" s="114"/>
    </row>
    <row r="1143" spans="17:17" ht="12.75" customHeight="1" x14ac:dyDescent="0.3">
      <c r="Q1143" s="114"/>
    </row>
    <row r="1144" spans="17:17" ht="12.75" customHeight="1" x14ac:dyDescent="0.3">
      <c r="Q1144" s="114"/>
    </row>
    <row r="1145" spans="17:17" ht="12.75" customHeight="1" x14ac:dyDescent="0.3">
      <c r="Q1145" s="114"/>
    </row>
    <row r="1146" spans="17:17" ht="12.75" customHeight="1" x14ac:dyDescent="0.3">
      <c r="Q1146" s="114"/>
    </row>
    <row r="1147" spans="17:17" ht="12.75" customHeight="1" x14ac:dyDescent="0.3">
      <c r="Q1147" s="114"/>
    </row>
    <row r="1148" spans="17:17" ht="12.75" customHeight="1" x14ac:dyDescent="0.3">
      <c r="Q1148" s="114"/>
    </row>
    <row r="1149" spans="17:17" ht="12.75" customHeight="1" x14ac:dyDescent="0.3">
      <c r="Q1149" s="114"/>
    </row>
    <row r="1150" spans="17:17" ht="12.75" customHeight="1" x14ac:dyDescent="0.3">
      <c r="Q1150" s="114"/>
    </row>
    <row r="1151" spans="17:17" ht="12.75" customHeight="1" x14ac:dyDescent="0.3">
      <c r="Q1151" s="114"/>
    </row>
    <row r="1152" spans="17:17" ht="12.75" customHeight="1" x14ac:dyDescent="0.3">
      <c r="Q1152" s="114"/>
    </row>
    <row r="1153" spans="17:17" ht="12.75" customHeight="1" x14ac:dyDescent="0.3">
      <c r="Q1153" s="114"/>
    </row>
    <row r="1154" spans="17:17" ht="12.75" customHeight="1" x14ac:dyDescent="0.3">
      <c r="Q1154" s="114"/>
    </row>
    <row r="1155" spans="17:17" ht="12.75" customHeight="1" x14ac:dyDescent="0.3">
      <c r="Q1155" s="114"/>
    </row>
    <row r="1156" spans="17:17" ht="12.75" customHeight="1" x14ac:dyDescent="0.3">
      <c r="Q1156" s="114"/>
    </row>
    <row r="1157" spans="17:17" ht="12.75" customHeight="1" x14ac:dyDescent="0.3">
      <c r="Q1157" s="114"/>
    </row>
    <row r="1158" spans="17:17" ht="12.75" customHeight="1" x14ac:dyDescent="0.3">
      <c r="Q1158" s="114"/>
    </row>
    <row r="1159" spans="17:17" ht="12.75" customHeight="1" x14ac:dyDescent="0.3">
      <c r="Q1159" s="114"/>
    </row>
    <row r="1160" spans="17:17" ht="12.75" customHeight="1" x14ac:dyDescent="0.3">
      <c r="Q1160" s="114"/>
    </row>
    <row r="1161" spans="17:17" ht="12.75" customHeight="1" x14ac:dyDescent="0.3">
      <c r="Q1161" s="114"/>
    </row>
    <row r="1162" spans="17:17" ht="12.75" customHeight="1" x14ac:dyDescent="0.3">
      <c r="Q1162" s="114"/>
    </row>
    <row r="1163" spans="17:17" ht="12.75" customHeight="1" x14ac:dyDescent="0.3">
      <c r="Q1163" s="114"/>
    </row>
    <row r="1164" spans="17:17" ht="12.75" customHeight="1" x14ac:dyDescent="0.3">
      <c r="Q1164" s="114"/>
    </row>
    <row r="1165" spans="17:17" ht="12.75" customHeight="1" x14ac:dyDescent="0.3">
      <c r="Q1165" s="114"/>
    </row>
    <row r="1166" spans="17:17" ht="12.75" customHeight="1" x14ac:dyDescent="0.3">
      <c r="Q1166" s="114"/>
    </row>
    <row r="1167" spans="17:17" ht="12.75" customHeight="1" x14ac:dyDescent="0.3">
      <c r="Q1167" s="114"/>
    </row>
    <row r="1168" spans="17:17" ht="12.75" customHeight="1" x14ac:dyDescent="0.3">
      <c r="Q1168" s="114"/>
    </row>
    <row r="1169" spans="17:17" ht="12.75" customHeight="1" x14ac:dyDescent="0.3">
      <c r="Q1169" s="114"/>
    </row>
    <row r="1170" spans="17:17" ht="12.75" customHeight="1" x14ac:dyDescent="0.3">
      <c r="Q1170" s="114"/>
    </row>
    <row r="1171" spans="17:17" ht="12.75" customHeight="1" x14ac:dyDescent="0.3">
      <c r="Q1171" s="114"/>
    </row>
    <row r="1172" spans="17:17" ht="12.75" customHeight="1" x14ac:dyDescent="0.3">
      <c r="Q1172" s="114"/>
    </row>
    <row r="1173" spans="17:17" ht="12.75" customHeight="1" x14ac:dyDescent="0.3">
      <c r="Q1173" s="114"/>
    </row>
    <row r="1174" spans="17:17" ht="12.75" customHeight="1" x14ac:dyDescent="0.3">
      <c r="Q1174" s="114"/>
    </row>
    <row r="1175" spans="17:17" ht="12.75" customHeight="1" x14ac:dyDescent="0.3">
      <c r="Q1175" s="114"/>
    </row>
    <row r="1176" spans="17:17" ht="12.75" customHeight="1" x14ac:dyDescent="0.3">
      <c r="Q1176" s="114"/>
    </row>
    <row r="1177" spans="17:17" ht="12.75" customHeight="1" x14ac:dyDescent="0.3">
      <c r="Q1177" s="114"/>
    </row>
    <row r="1178" spans="17:17" ht="12.75" customHeight="1" x14ac:dyDescent="0.3">
      <c r="Q1178" s="114"/>
    </row>
    <row r="1179" spans="17:17" ht="12.75" customHeight="1" x14ac:dyDescent="0.3">
      <c r="Q1179" s="114"/>
    </row>
    <row r="1180" spans="17:17" ht="12.75" customHeight="1" x14ac:dyDescent="0.3">
      <c r="Q1180" s="114"/>
    </row>
    <row r="1181" spans="17:17" ht="12.75" customHeight="1" x14ac:dyDescent="0.3">
      <c r="Q1181" s="114"/>
    </row>
    <row r="1182" spans="17:17" ht="12.75" customHeight="1" x14ac:dyDescent="0.3">
      <c r="Q1182" s="114"/>
    </row>
    <row r="1183" spans="17:17" ht="12.75" customHeight="1" x14ac:dyDescent="0.3">
      <c r="Q1183" s="114"/>
    </row>
    <row r="1184" spans="17:17" ht="12.75" customHeight="1" x14ac:dyDescent="0.3">
      <c r="Q1184" s="114"/>
    </row>
    <row r="1185" spans="17:17" ht="12.75" customHeight="1" x14ac:dyDescent="0.3">
      <c r="Q1185" s="114"/>
    </row>
    <row r="1186" spans="17:17" ht="12.75" customHeight="1" x14ac:dyDescent="0.3">
      <c r="Q1186" s="114"/>
    </row>
    <row r="1187" spans="17:17" ht="12.75" customHeight="1" x14ac:dyDescent="0.3">
      <c r="Q1187" s="114"/>
    </row>
    <row r="1188" spans="17:17" ht="12.75" customHeight="1" x14ac:dyDescent="0.3">
      <c r="Q1188" s="114"/>
    </row>
    <row r="1189" spans="17:17" ht="12.75" customHeight="1" x14ac:dyDescent="0.3">
      <c r="Q1189" s="114"/>
    </row>
    <row r="1190" spans="17:17" ht="12.75" customHeight="1" x14ac:dyDescent="0.3">
      <c r="Q1190" s="114"/>
    </row>
    <row r="1191" spans="17:17" ht="12.75" customHeight="1" x14ac:dyDescent="0.3">
      <c r="Q1191" s="114"/>
    </row>
    <row r="1192" spans="17:17" ht="12.75" customHeight="1" x14ac:dyDescent="0.3">
      <c r="Q1192" s="114"/>
    </row>
    <row r="1193" spans="17:17" ht="12.75" customHeight="1" x14ac:dyDescent="0.3">
      <c r="Q1193" s="114"/>
    </row>
    <row r="1194" spans="17:17" ht="12.75" customHeight="1" x14ac:dyDescent="0.3">
      <c r="Q1194" s="114"/>
    </row>
    <row r="1195" spans="17:17" ht="12.75" customHeight="1" x14ac:dyDescent="0.3">
      <c r="Q1195" s="114"/>
    </row>
    <row r="1196" spans="17:17" ht="12.75" customHeight="1" x14ac:dyDescent="0.3">
      <c r="Q1196" s="114"/>
    </row>
    <row r="1197" spans="17:17" ht="12.75" customHeight="1" x14ac:dyDescent="0.3">
      <c r="Q1197" s="114"/>
    </row>
    <row r="1198" spans="17:17" ht="12.75" customHeight="1" x14ac:dyDescent="0.3">
      <c r="Q1198" s="114"/>
    </row>
    <row r="1199" spans="17:17" ht="12.75" customHeight="1" x14ac:dyDescent="0.3">
      <c r="Q1199" s="114"/>
    </row>
    <row r="1200" spans="17:17" ht="12.75" customHeight="1" x14ac:dyDescent="0.3">
      <c r="Q1200" s="114"/>
    </row>
    <row r="1201" spans="17:17" ht="12.75" customHeight="1" x14ac:dyDescent="0.3">
      <c r="Q1201" s="114"/>
    </row>
    <row r="1202" spans="17:17" ht="12.75" customHeight="1" x14ac:dyDescent="0.3">
      <c r="Q1202" s="114"/>
    </row>
    <row r="1203" spans="17:17" ht="12.75" customHeight="1" x14ac:dyDescent="0.3">
      <c r="Q1203" s="114"/>
    </row>
    <row r="1204" spans="17:17" ht="12.75" customHeight="1" x14ac:dyDescent="0.3">
      <c r="Q1204" s="114"/>
    </row>
    <row r="1205" spans="17:17" ht="12.75" customHeight="1" x14ac:dyDescent="0.3">
      <c r="Q1205" s="114"/>
    </row>
    <row r="1206" spans="17:17" ht="12.75" customHeight="1" x14ac:dyDescent="0.3">
      <c r="Q1206" s="114"/>
    </row>
    <row r="1207" spans="17:17" ht="12.75" customHeight="1" x14ac:dyDescent="0.3">
      <c r="Q1207" s="114"/>
    </row>
    <row r="1208" spans="17:17" ht="12.75" customHeight="1" x14ac:dyDescent="0.3">
      <c r="Q1208" s="114"/>
    </row>
    <row r="1209" spans="17:17" ht="12.75" customHeight="1" x14ac:dyDescent="0.3">
      <c r="Q1209" s="114"/>
    </row>
    <row r="1210" spans="17:17" ht="12.75" customHeight="1" x14ac:dyDescent="0.3">
      <c r="Q1210" s="114"/>
    </row>
    <row r="1211" spans="17:17" ht="12.75" customHeight="1" x14ac:dyDescent="0.3">
      <c r="Q1211" s="114"/>
    </row>
    <row r="1212" spans="17:17" ht="12.75" customHeight="1" x14ac:dyDescent="0.3">
      <c r="Q1212" s="114"/>
    </row>
    <row r="1213" spans="17:17" ht="12.75" customHeight="1" x14ac:dyDescent="0.3">
      <c r="Q1213" s="114"/>
    </row>
    <row r="1214" spans="17:17" ht="12.75" customHeight="1" x14ac:dyDescent="0.3">
      <c r="Q1214" s="114"/>
    </row>
    <row r="1215" spans="17:17" ht="12.75" customHeight="1" x14ac:dyDescent="0.3">
      <c r="Q1215" s="114"/>
    </row>
    <row r="1216" spans="17:17" ht="12.75" customHeight="1" x14ac:dyDescent="0.3">
      <c r="Q1216" s="114"/>
    </row>
    <row r="1217" spans="17:17" ht="12.75" customHeight="1" x14ac:dyDescent="0.3">
      <c r="Q1217" s="114"/>
    </row>
    <row r="1218" spans="17:17" ht="12.75" customHeight="1" x14ac:dyDescent="0.3">
      <c r="Q1218" s="114"/>
    </row>
    <row r="1219" spans="17:17" ht="12.75" customHeight="1" x14ac:dyDescent="0.3">
      <c r="Q1219" s="114"/>
    </row>
    <row r="1220" spans="17:17" ht="12.75" customHeight="1" x14ac:dyDescent="0.3">
      <c r="Q1220" s="114"/>
    </row>
    <row r="1221" spans="17:17" ht="12.75" customHeight="1" x14ac:dyDescent="0.3">
      <c r="Q1221" s="114"/>
    </row>
    <row r="1222" spans="17:17" ht="12.75" customHeight="1" x14ac:dyDescent="0.3">
      <c r="Q1222" s="114"/>
    </row>
    <row r="1223" spans="17:17" ht="12.75" customHeight="1" x14ac:dyDescent="0.3">
      <c r="Q1223" s="114"/>
    </row>
    <row r="1224" spans="17:17" ht="12.75" customHeight="1" x14ac:dyDescent="0.3">
      <c r="Q1224" s="114"/>
    </row>
    <row r="1225" spans="17:17" ht="12.75" customHeight="1" x14ac:dyDescent="0.3">
      <c r="Q1225" s="114"/>
    </row>
    <row r="1226" spans="17:17" ht="12.75" customHeight="1" x14ac:dyDescent="0.3">
      <c r="Q1226" s="114"/>
    </row>
    <row r="1227" spans="17:17" ht="12.75" customHeight="1" x14ac:dyDescent="0.3">
      <c r="Q1227" s="114"/>
    </row>
    <row r="1228" spans="17:17" ht="12.75" customHeight="1" x14ac:dyDescent="0.3">
      <c r="Q1228" s="114"/>
    </row>
    <row r="1229" spans="17:17" ht="12.75" customHeight="1" x14ac:dyDescent="0.3">
      <c r="Q1229" s="114"/>
    </row>
    <row r="1230" spans="17:17" ht="12.75" customHeight="1" x14ac:dyDescent="0.3">
      <c r="Q1230" s="114"/>
    </row>
    <row r="1231" spans="17:17" ht="12.75" customHeight="1" x14ac:dyDescent="0.3">
      <c r="Q1231" s="114"/>
    </row>
    <row r="1232" spans="17:17" ht="12.75" customHeight="1" x14ac:dyDescent="0.3">
      <c r="Q1232" s="114"/>
    </row>
    <row r="1233" spans="17:17" ht="12.75" customHeight="1" x14ac:dyDescent="0.3">
      <c r="Q1233" s="114"/>
    </row>
    <row r="1234" spans="17:17" ht="12.75" customHeight="1" x14ac:dyDescent="0.3">
      <c r="Q1234" s="114"/>
    </row>
    <row r="1235" spans="17:17" ht="12.75" customHeight="1" x14ac:dyDescent="0.3">
      <c r="Q1235" s="114"/>
    </row>
    <row r="1236" spans="17:17" ht="12.75" customHeight="1" x14ac:dyDescent="0.3">
      <c r="Q1236" s="114"/>
    </row>
    <row r="1237" spans="17:17" ht="12.75" customHeight="1" x14ac:dyDescent="0.3">
      <c r="Q1237" s="114"/>
    </row>
    <row r="1238" spans="17:17" ht="12.75" customHeight="1" x14ac:dyDescent="0.3">
      <c r="Q1238" s="114"/>
    </row>
    <row r="1239" spans="17:17" ht="12.75" customHeight="1" x14ac:dyDescent="0.3">
      <c r="Q1239" s="114"/>
    </row>
    <row r="1240" spans="17:17" ht="12.75" customHeight="1" x14ac:dyDescent="0.3">
      <c r="Q1240" s="114"/>
    </row>
    <row r="1241" spans="17:17" ht="12.75" customHeight="1" x14ac:dyDescent="0.3">
      <c r="Q1241" s="114"/>
    </row>
    <row r="1242" spans="17:17" ht="12.75" customHeight="1" x14ac:dyDescent="0.3">
      <c r="Q1242" s="114"/>
    </row>
    <row r="1412" spans="9:9" ht="12.75" customHeight="1" x14ac:dyDescent="0.3">
      <c r="I1412" s="100"/>
    </row>
  </sheetData>
  <mergeCells count="3">
    <mergeCell ref="G1:I1"/>
    <mergeCell ref="C1:E1"/>
    <mergeCell ref="M1:P1"/>
  </mergeCells>
  <phoneticPr fontId="0" type="noConversion"/>
  <conditionalFormatting sqref="U2:AF2">
    <cfRule type="expression" dxfId="0" priority="4">
      <formula>U2&lt;=#REF!</formula>
    </cfRule>
  </conditionalFormatting>
  <pageMargins left="0.86614173228346458" right="0.23622047244094491" top="0.59055118110236227" bottom="0.70866141732283472" header="0.51181102362204722" footer="0.39370078740157483"/>
  <pageSetup paperSize="9" scale="10" orientation="portrait" cellComments="asDisplayed" horizontalDpi="4294967293" verticalDpi="4294967293"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S49"/>
  <sheetViews>
    <sheetView zoomScale="80" zoomScaleNormal="80" workbookViewId="0">
      <pane xSplit="1" ySplit="2" topLeftCell="B18" activePane="bottomRight" state="frozen"/>
      <selection activeCell="B3" sqref="B3"/>
      <selection pane="topRight" activeCell="B3" sqref="B3"/>
      <selection pane="bottomLeft" activeCell="B3" sqref="B3"/>
      <selection pane="bottomRight" activeCell="C21" sqref="C21"/>
    </sheetView>
  </sheetViews>
  <sheetFormatPr defaultRowHeight="12.5" x14ac:dyDescent="0.25"/>
  <cols>
    <col min="1" max="1" width="46.54296875" customWidth="1"/>
    <col min="2" max="2" width="11" style="79" customWidth="1"/>
    <col min="3" max="3" width="10.90625" style="79" bestFit="1" customWidth="1"/>
    <col min="4" max="4" width="12.453125" style="79" bestFit="1" customWidth="1"/>
    <col min="5" max="5" width="6.453125" style="14" customWidth="1"/>
    <col min="6" max="6" width="11" style="79" customWidth="1"/>
    <col min="7" max="7" width="10.90625" style="79" bestFit="1" customWidth="1"/>
    <col min="8" max="8" width="12.453125" style="79" bestFit="1" customWidth="1"/>
    <col min="9" max="9" width="6.453125" customWidth="1"/>
    <col min="10" max="10" width="11.08984375" style="14" customWidth="1"/>
    <col min="11" max="11" width="11" style="79" customWidth="1"/>
    <col min="12" max="12" width="12.08984375" style="79" bestFit="1" customWidth="1"/>
    <col min="13" max="13" width="6.453125" style="14" customWidth="1"/>
    <col min="14" max="14" width="16" style="79" bestFit="1" customWidth="1"/>
    <col min="15" max="15" width="11.90625" style="79" bestFit="1" customWidth="1"/>
    <col min="16" max="16" width="6.453125" style="14" customWidth="1"/>
    <col min="17" max="17" width="11.6328125" customWidth="1"/>
  </cols>
  <sheetData>
    <row r="1" spans="1:16" ht="31.5" customHeight="1" x14ac:dyDescent="0.25">
      <c r="A1" s="10" t="s">
        <v>9</v>
      </c>
    </row>
    <row r="2" spans="1:16" ht="15.5" x14ac:dyDescent="0.25">
      <c r="A2" s="6" t="s">
        <v>21</v>
      </c>
      <c r="B2" s="312">
        <v>44135</v>
      </c>
      <c r="C2" s="313"/>
      <c r="D2" s="314"/>
      <c r="F2" s="312">
        <v>44104</v>
      </c>
      <c r="G2" s="313"/>
      <c r="H2" s="314"/>
      <c r="J2" s="312">
        <v>43738</v>
      </c>
      <c r="K2" s="313"/>
      <c r="L2" s="314"/>
      <c r="N2" s="312">
        <v>43373</v>
      </c>
      <c r="O2" s="314"/>
    </row>
    <row r="3" spans="1:16" ht="10.5" customHeight="1" x14ac:dyDescent="0.25">
      <c r="A3" s="7"/>
      <c r="B3" s="80"/>
      <c r="C3" s="102"/>
      <c r="D3" s="81"/>
      <c r="E3" s="17"/>
      <c r="F3" s="80"/>
      <c r="G3" s="102"/>
      <c r="H3" s="81"/>
      <c r="I3" s="17"/>
      <c r="J3" s="80"/>
      <c r="K3" s="102"/>
      <c r="L3" s="81"/>
      <c r="M3" s="17"/>
      <c r="N3" s="80"/>
      <c r="O3" s="81"/>
      <c r="P3" s="17"/>
    </row>
    <row r="4" spans="1:16" ht="13" x14ac:dyDescent="0.25">
      <c r="A4" s="8" t="s">
        <v>10</v>
      </c>
      <c r="B4" s="80"/>
      <c r="C4" s="102"/>
      <c r="D4" s="81"/>
      <c r="E4" s="17"/>
      <c r="F4" s="80"/>
      <c r="G4" s="102"/>
      <c r="H4" s="81"/>
      <c r="I4" s="17"/>
      <c r="J4" s="80"/>
      <c r="K4" s="102"/>
      <c r="L4" s="81"/>
      <c r="M4" s="17"/>
      <c r="N4" s="80"/>
      <c r="O4" s="81"/>
      <c r="P4" s="17"/>
    </row>
    <row r="5" spans="1:16" x14ac:dyDescent="0.25">
      <c r="A5" s="7" t="s">
        <v>434</v>
      </c>
      <c r="B5" s="82"/>
      <c r="C5" s="103"/>
      <c r="D5" s="171">
        <f>D35</f>
        <v>539486.68000000005</v>
      </c>
      <c r="E5" s="18"/>
      <c r="F5" s="82"/>
      <c r="G5" s="103"/>
      <c r="H5" s="171">
        <v>539486.68000000005</v>
      </c>
      <c r="I5" s="18"/>
      <c r="J5" s="82"/>
      <c r="K5" s="103"/>
      <c r="L5" s="171">
        <f>L35</f>
        <v>555793.37</v>
      </c>
      <c r="M5" s="18"/>
      <c r="N5" s="170"/>
      <c r="O5" s="171">
        <v>812217</v>
      </c>
      <c r="P5" s="18"/>
    </row>
    <row r="6" spans="1:16" s="14" customFormat="1" x14ac:dyDescent="0.25">
      <c r="A6" s="7" t="s">
        <v>435</v>
      </c>
      <c r="B6" s="82"/>
      <c r="C6" s="103"/>
      <c r="D6" s="171">
        <f>D7-D5</f>
        <v>230832.31999999995</v>
      </c>
      <c r="E6" s="18"/>
      <c r="F6" s="82"/>
      <c r="G6" s="103"/>
      <c r="H6" s="171">
        <v>218166.31999999995</v>
      </c>
      <c r="I6" s="18"/>
      <c r="J6" s="82"/>
      <c r="K6" s="103"/>
      <c r="L6" s="171">
        <f>L7-L5</f>
        <v>243329.63</v>
      </c>
      <c r="M6" s="18"/>
      <c r="N6" s="170"/>
      <c r="O6" s="171"/>
      <c r="P6" s="18"/>
    </row>
    <row r="7" spans="1:16" s="14" customFormat="1" x14ac:dyDescent="0.25">
      <c r="A7" s="7" t="s">
        <v>436</v>
      </c>
      <c r="B7" s="82"/>
      <c r="C7" s="103"/>
      <c r="D7" s="273">
        <f>TB!C5</f>
        <v>770319</v>
      </c>
      <c r="E7" s="18"/>
      <c r="F7" s="82"/>
      <c r="G7" s="103"/>
      <c r="H7" s="273">
        <v>757653</v>
      </c>
      <c r="I7" s="18"/>
      <c r="J7" s="82"/>
      <c r="K7" s="103"/>
      <c r="L7" s="273">
        <v>799123</v>
      </c>
      <c r="M7" s="18"/>
      <c r="N7" s="170"/>
      <c r="O7" s="171"/>
      <c r="P7" s="18"/>
    </row>
    <row r="8" spans="1:16" x14ac:dyDescent="0.25">
      <c r="A8" s="7"/>
      <c r="B8" s="82"/>
      <c r="C8" s="103"/>
      <c r="D8" s="83"/>
      <c r="E8" s="18"/>
      <c r="F8" s="82"/>
      <c r="G8" s="103"/>
      <c r="H8" s="83"/>
      <c r="I8" s="18"/>
      <c r="J8" s="82"/>
      <c r="K8" s="103"/>
      <c r="L8" s="83"/>
      <c r="M8" s="18"/>
      <c r="N8" s="170"/>
      <c r="O8" s="171"/>
      <c r="P8" s="18"/>
    </row>
    <row r="9" spans="1:16" ht="13" x14ac:dyDescent="0.25">
      <c r="A9" s="8" t="s">
        <v>12</v>
      </c>
      <c r="B9" s="82"/>
      <c r="C9" s="103"/>
      <c r="D9" s="83"/>
      <c r="E9" s="18"/>
      <c r="F9" s="82"/>
      <c r="G9" s="103"/>
      <c r="H9" s="83"/>
      <c r="I9" s="18"/>
      <c r="J9" s="82"/>
      <c r="K9" s="103"/>
      <c r="L9" s="83"/>
      <c r="M9" s="18"/>
      <c r="N9" s="170"/>
      <c r="O9" s="171"/>
      <c r="P9" s="18"/>
    </row>
    <row r="10" spans="1:16" s="14" customFormat="1" ht="12.75" customHeight="1" x14ac:dyDescent="0.25">
      <c r="A10" s="7" t="s">
        <v>272</v>
      </c>
      <c r="B10" s="177">
        <f>TB!C10</f>
        <v>94763.9</v>
      </c>
      <c r="C10" s="177"/>
      <c r="D10" s="171"/>
      <c r="E10" s="18"/>
      <c r="F10" s="170">
        <v>111976.81</v>
      </c>
      <c r="G10" s="177"/>
      <c r="H10" s="171"/>
      <c r="I10" s="18"/>
      <c r="J10" s="170">
        <v>113090.73</v>
      </c>
      <c r="K10" s="103"/>
      <c r="L10" s="83"/>
      <c r="M10" s="18"/>
      <c r="N10" s="170">
        <v>121535.87000000001</v>
      </c>
      <c r="O10" s="171"/>
      <c r="P10" s="18"/>
    </row>
    <row r="11" spans="1:16" s="14" customFormat="1" ht="12.75" customHeight="1" x14ac:dyDescent="0.25">
      <c r="A11" s="7" t="s">
        <v>277</v>
      </c>
      <c r="B11" s="177">
        <f>TB!C11</f>
        <v>-62806.400000000001</v>
      </c>
      <c r="C11" s="177"/>
      <c r="D11" s="171"/>
      <c r="E11" s="18"/>
      <c r="F11" s="170">
        <v>-61886.400000000001</v>
      </c>
      <c r="G11" s="177"/>
      <c r="H11" s="171"/>
      <c r="I11" s="18"/>
      <c r="J11" s="170">
        <v>-25000</v>
      </c>
      <c r="K11" s="103"/>
      <c r="L11" s="83"/>
      <c r="M11" s="18"/>
      <c r="N11" s="170"/>
      <c r="O11" s="171"/>
      <c r="P11" s="18"/>
    </row>
    <row r="12" spans="1:16" s="14" customFormat="1" ht="12.75" customHeight="1" x14ac:dyDescent="0.25">
      <c r="A12" s="7" t="s">
        <v>278</v>
      </c>
      <c r="B12" s="177"/>
      <c r="C12" s="177">
        <f>B10+B11</f>
        <v>31957.499999999993</v>
      </c>
      <c r="D12" s="171"/>
      <c r="E12" s="18"/>
      <c r="F12" s="170"/>
      <c r="G12" s="177">
        <v>50090.409999999996</v>
      </c>
      <c r="H12" s="171"/>
      <c r="I12" s="18"/>
      <c r="J12" s="82"/>
      <c r="K12" s="177">
        <f>J10+J11</f>
        <v>88090.73</v>
      </c>
      <c r="L12" s="83"/>
      <c r="M12" s="18"/>
      <c r="N12" s="170"/>
      <c r="O12" s="171"/>
      <c r="P12" s="18"/>
    </row>
    <row r="13" spans="1:16" x14ac:dyDescent="0.25">
      <c r="A13" s="7" t="s">
        <v>78</v>
      </c>
      <c r="B13" s="170"/>
      <c r="C13" s="177">
        <f>TB!C21</f>
        <v>637.78</v>
      </c>
      <c r="D13" s="171"/>
      <c r="E13" s="18"/>
      <c r="F13" s="170"/>
      <c r="G13" s="177">
        <v>735.91</v>
      </c>
      <c r="H13" s="171"/>
      <c r="I13" s="18"/>
      <c r="J13" s="82"/>
      <c r="K13" s="177">
        <v>9990.64</v>
      </c>
      <c r="L13" s="83"/>
      <c r="M13" s="18"/>
      <c r="N13" s="170">
        <v>25400.2</v>
      </c>
      <c r="O13" s="171"/>
      <c r="P13" s="18"/>
    </row>
    <row r="14" spans="1:16" s="14" customFormat="1" x14ac:dyDescent="0.25">
      <c r="A14" s="7" t="s">
        <v>227</v>
      </c>
      <c r="B14" s="170"/>
      <c r="C14" s="177">
        <f>TB!C17</f>
        <v>0</v>
      </c>
      <c r="D14" s="171"/>
      <c r="E14" s="18"/>
      <c r="F14" s="170"/>
      <c r="G14" s="177">
        <v>4003.56</v>
      </c>
      <c r="H14" s="171"/>
      <c r="I14" s="18"/>
      <c r="J14" s="82"/>
      <c r="K14" s="177">
        <v>6225.92</v>
      </c>
      <c r="L14" s="83"/>
      <c r="M14" s="18"/>
      <c r="N14" s="170">
        <v>5854.23</v>
      </c>
      <c r="O14" s="171"/>
      <c r="P14" s="18"/>
    </row>
    <row r="15" spans="1:16" x14ac:dyDescent="0.25">
      <c r="A15" s="7" t="s">
        <v>13</v>
      </c>
      <c r="B15" s="170"/>
      <c r="C15" s="177">
        <f>TB!C13+TB!C14+TB!C15</f>
        <v>187966.84</v>
      </c>
      <c r="D15" s="171"/>
      <c r="E15" s="18"/>
      <c r="F15" s="170"/>
      <c r="G15" s="177">
        <v>184747.06</v>
      </c>
      <c r="H15" s="171"/>
      <c r="I15" s="18"/>
      <c r="J15" s="82"/>
      <c r="K15" s="177">
        <v>58817.05</v>
      </c>
      <c r="L15" s="83"/>
      <c r="M15" s="18"/>
      <c r="N15" s="170">
        <v>1820.21</v>
      </c>
      <c r="O15" s="171"/>
      <c r="P15" s="18"/>
    </row>
    <row r="16" spans="1:16" x14ac:dyDescent="0.25">
      <c r="A16" s="7"/>
      <c r="B16" s="170"/>
      <c r="C16" s="178">
        <f>SUM(C10:C15)</f>
        <v>220562.12</v>
      </c>
      <c r="D16" s="179"/>
      <c r="E16" s="18"/>
      <c r="F16" s="170"/>
      <c r="G16" s="178">
        <f>SUM(G10:G15)</f>
        <v>239576.94</v>
      </c>
      <c r="H16" s="179"/>
      <c r="I16" s="18"/>
      <c r="J16" s="82"/>
      <c r="K16" s="178">
        <f>SUM(K11:K15)</f>
        <v>163124.34</v>
      </c>
      <c r="L16" s="81"/>
      <c r="M16" s="18"/>
      <c r="N16" s="172">
        <f>SUM(N10:N15)</f>
        <v>154610.51</v>
      </c>
      <c r="O16" s="81"/>
      <c r="P16" s="18"/>
    </row>
    <row r="17" spans="1:19" ht="13" x14ac:dyDescent="0.25">
      <c r="A17" s="8" t="s">
        <v>14</v>
      </c>
      <c r="B17" s="170"/>
      <c r="C17" s="180"/>
      <c r="D17" s="179"/>
      <c r="E17" s="18"/>
      <c r="F17" s="170"/>
      <c r="G17" s="180"/>
      <c r="H17" s="179"/>
      <c r="I17" s="18"/>
      <c r="J17" s="82"/>
      <c r="K17" s="102"/>
      <c r="L17" s="81"/>
      <c r="M17" s="18"/>
      <c r="N17" s="80"/>
      <c r="O17" s="81"/>
      <c r="P17" s="18"/>
      <c r="R17" s="13"/>
      <c r="S17" s="13"/>
    </row>
    <row r="18" spans="1:19" x14ac:dyDescent="0.25">
      <c r="A18" s="7"/>
      <c r="B18" s="170"/>
      <c r="C18" s="180"/>
      <c r="D18" s="179"/>
      <c r="E18" s="18"/>
      <c r="F18" s="170"/>
      <c r="G18" s="180"/>
      <c r="H18" s="179"/>
      <c r="I18" s="18"/>
      <c r="J18" s="82"/>
      <c r="K18" s="102"/>
      <c r="L18" s="81"/>
      <c r="M18" s="18"/>
      <c r="N18" s="80"/>
      <c r="O18" s="81"/>
      <c r="P18" s="18"/>
      <c r="R18" s="13"/>
      <c r="S18" s="13"/>
    </row>
    <row r="19" spans="1:19" ht="13" x14ac:dyDescent="0.25">
      <c r="A19" s="8" t="s">
        <v>15</v>
      </c>
      <c r="B19" s="170"/>
      <c r="C19" s="180"/>
      <c r="D19" s="179"/>
      <c r="E19" s="18"/>
      <c r="F19" s="170"/>
      <c r="G19" s="180"/>
      <c r="H19" s="179"/>
      <c r="I19" s="18"/>
      <c r="J19" s="82"/>
      <c r="K19" s="102"/>
      <c r="L19" s="81"/>
      <c r="M19" s="18"/>
      <c r="N19" s="80"/>
      <c r="O19" s="81"/>
      <c r="P19" s="18"/>
      <c r="Q19" s="13"/>
      <c r="R19" s="13"/>
      <c r="S19" s="13"/>
    </row>
    <row r="20" spans="1:19" s="14" customFormat="1" x14ac:dyDescent="0.25">
      <c r="A20" s="7" t="s">
        <v>22</v>
      </c>
      <c r="B20" s="170"/>
      <c r="C20" s="177">
        <f>-TB!C22</f>
        <v>27818.850000000002</v>
      </c>
      <c r="D20" s="179"/>
      <c r="E20" s="18"/>
      <c r="F20" s="170"/>
      <c r="G20" s="177">
        <v>18560.73</v>
      </c>
      <c r="H20" s="179"/>
      <c r="I20" s="18"/>
      <c r="J20" s="82"/>
      <c r="K20" s="177">
        <v>23356.83</v>
      </c>
      <c r="L20" s="81"/>
      <c r="M20" s="18"/>
      <c r="N20" s="170">
        <v>43033.38</v>
      </c>
      <c r="O20" s="81"/>
      <c r="P20" s="18"/>
      <c r="R20" s="13"/>
      <c r="S20" s="13"/>
    </row>
    <row r="21" spans="1:19" s="14" customFormat="1" x14ac:dyDescent="0.25">
      <c r="A21" s="7" t="s">
        <v>432</v>
      </c>
      <c r="B21" s="170"/>
      <c r="C21" s="177">
        <f>-TB!C23</f>
        <v>0</v>
      </c>
      <c r="D21" s="179"/>
      <c r="E21" s="18"/>
      <c r="F21" s="170"/>
      <c r="G21" s="177">
        <v>0</v>
      </c>
      <c r="H21" s="179"/>
      <c r="I21" s="18"/>
      <c r="J21" s="82"/>
      <c r="K21" s="177">
        <v>5000</v>
      </c>
      <c r="L21" s="81"/>
      <c r="M21" s="18"/>
      <c r="N21" s="170">
        <v>0</v>
      </c>
      <c r="O21" s="81"/>
      <c r="P21" s="18"/>
      <c r="R21" s="13"/>
      <c r="S21" s="13"/>
    </row>
    <row r="22" spans="1:19" x14ac:dyDescent="0.25">
      <c r="A22" s="7" t="s">
        <v>218</v>
      </c>
      <c r="B22" s="170"/>
      <c r="C22" s="177">
        <f>-TB!C18</f>
        <v>2586.87</v>
      </c>
      <c r="D22" s="179"/>
      <c r="E22" s="18"/>
      <c r="F22" s="170"/>
      <c r="G22" s="177">
        <v>13328.8</v>
      </c>
      <c r="H22" s="179"/>
      <c r="I22" s="18"/>
      <c r="J22" s="82"/>
      <c r="K22" s="177">
        <v>8323.07</v>
      </c>
      <c r="L22" s="81"/>
      <c r="M22" s="18"/>
      <c r="N22" s="170">
        <v>22190.23</v>
      </c>
      <c r="O22" s="81"/>
      <c r="P22" s="18"/>
      <c r="R22" s="13"/>
      <c r="S22" s="13"/>
    </row>
    <row r="23" spans="1:19" s="14" customFormat="1" x14ac:dyDescent="0.25">
      <c r="A23" s="7" t="s">
        <v>421</v>
      </c>
      <c r="B23" s="170"/>
      <c r="C23" s="177">
        <f>-TB!C25</f>
        <v>1899.46</v>
      </c>
      <c r="D23" s="179"/>
      <c r="E23" s="18"/>
      <c r="F23" s="170"/>
      <c r="G23" s="177">
        <v>1899.26</v>
      </c>
      <c r="H23" s="179"/>
      <c r="I23" s="18"/>
      <c r="J23" s="82"/>
      <c r="K23" s="177">
        <v>0</v>
      </c>
      <c r="L23" s="81"/>
      <c r="M23" s="18"/>
      <c r="N23" s="170">
        <v>0</v>
      </c>
      <c r="O23" s="81"/>
      <c r="P23" s="18"/>
      <c r="R23" s="13"/>
      <c r="S23" s="13"/>
    </row>
    <row r="24" spans="1:19" s="14" customFormat="1" x14ac:dyDescent="0.25">
      <c r="A24" s="7" t="s">
        <v>482</v>
      </c>
      <c r="B24" s="170"/>
      <c r="C24" s="177">
        <f>-TB!C28</f>
        <v>-498.72</v>
      </c>
      <c r="D24" s="179"/>
      <c r="E24" s="18"/>
      <c r="F24" s="170"/>
      <c r="G24" s="177"/>
      <c r="H24" s="179"/>
      <c r="I24" s="18"/>
      <c r="J24" s="82"/>
      <c r="K24" s="177"/>
      <c r="L24" s="81"/>
      <c r="M24" s="18"/>
      <c r="N24" s="170"/>
      <c r="O24" s="81"/>
      <c r="P24" s="18"/>
      <c r="R24" s="13"/>
      <c r="S24" s="13"/>
    </row>
    <row r="25" spans="1:19" s="14" customFormat="1" x14ac:dyDescent="0.25">
      <c r="A25" s="7" t="s">
        <v>485</v>
      </c>
      <c r="B25" s="170"/>
      <c r="C25" s="177">
        <f>-TB!C27</f>
        <v>1533.23</v>
      </c>
      <c r="D25" s="179"/>
      <c r="E25" s="18"/>
      <c r="F25" s="170"/>
      <c r="G25" s="177"/>
      <c r="H25" s="179"/>
      <c r="I25" s="18"/>
      <c r="J25" s="82"/>
      <c r="K25" s="177"/>
      <c r="L25" s="81"/>
      <c r="M25" s="18"/>
      <c r="N25" s="170"/>
      <c r="O25" s="81"/>
      <c r="P25" s="18"/>
      <c r="R25" s="13"/>
      <c r="S25" s="13"/>
    </row>
    <row r="26" spans="1:19" x14ac:dyDescent="0.25">
      <c r="A26" s="7"/>
      <c r="B26" s="170"/>
      <c r="C26" s="178">
        <f>SUM(C20:C25)</f>
        <v>33339.69</v>
      </c>
      <c r="D26" s="179"/>
      <c r="E26" s="18"/>
      <c r="F26" s="170"/>
      <c r="G26" s="178">
        <f>SUM(G20:G23)</f>
        <v>33788.79</v>
      </c>
      <c r="H26" s="179"/>
      <c r="I26" s="18"/>
      <c r="J26" s="82"/>
      <c r="K26" s="178">
        <f>SUM(K20:K23)</f>
        <v>36679.9</v>
      </c>
      <c r="L26" s="81"/>
      <c r="M26" s="18"/>
      <c r="N26" s="172">
        <f>SUM(N20:N23)</f>
        <v>65223.61</v>
      </c>
      <c r="O26" s="81"/>
      <c r="P26" s="18"/>
      <c r="R26" s="13"/>
      <c r="S26" s="13"/>
    </row>
    <row r="27" spans="1:19" x14ac:dyDescent="0.25">
      <c r="A27" s="7"/>
      <c r="B27" s="170"/>
      <c r="C27" s="180"/>
      <c r="D27" s="179"/>
      <c r="E27" s="18"/>
      <c r="F27" s="170"/>
      <c r="G27" s="180"/>
      <c r="H27" s="179"/>
      <c r="I27" s="18"/>
      <c r="J27" s="82"/>
      <c r="K27" s="102"/>
      <c r="L27" s="81"/>
      <c r="M27" s="18"/>
      <c r="N27" s="80"/>
      <c r="O27" s="81"/>
      <c r="P27" s="18"/>
      <c r="R27" s="13"/>
      <c r="S27" s="13"/>
    </row>
    <row r="28" spans="1:19" ht="13" x14ac:dyDescent="0.25">
      <c r="A28" s="105"/>
      <c r="B28" s="181"/>
      <c r="C28" s="180"/>
      <c r="D28" s="179"/>
      <c r="E28" s="18"/>
      <c r="F28" s="181"/>
      <c r="G28" s="180"/>
      <c r="H28" s="179"/>
      <c r="I28" s="18"/>
      <c r="J28" s="80"/>
      <c r="K28" s="102"/>
      <c r="L28" s="81"/>
      <c r="M28" s="18"/>
      <c r="N28" s="80"/>
      <c r="O28" s="81"/>
      <c r="P28" s="18"/>
      <c r="R28" s="13"/>
      <c r="S28" s="13"/>
    </row>
    <row r="29" spans="1:19" ht="13" x14ac:dyDescent="0.25">
      <c r="A29" s="105" t="s">
        <v>20</v>
      </c>
      <c r="B29" s="181"/>
      <c r="C29" s="180"/>
      <c r="D29" s="179">
        <f>+C16-C26</f>
        <v>187222.43</v>
      </c>
      <c r="E29" s="18"/>
      <c r="F29" s="181"/>
      <c r="G29" s="180"/>
      <c r="H29" s="179">
        <f>+G16-G26</f>
        <v>205788.15</v>
      </c>
      <c r="I29" s="18"/>
      <c r="J29" s="80"/>
      <c r="K29" s="102"/>
      <c r="L29" s="179">
        <f>K16-K26</f>
        <v>126444.44</v>
      </c>
      <c r="M29" s="18"/>
      <c r="N29" s="80"/>
      <c r="O29" s="81">
        <f>+N16-N26</f>
        <v>89386.900000000009</v>
      </c>
      <c r="P29" s="18"/>
      <c r="R29" s="13"/>
      <c r="S29" s="13"/>
    </row>
    <row r="30" spans="1:19" x14ac:dyDescent="0.25">
      <c r="A30" s="7"/>
      <c r="B30" s="181"/>
      <c r="C30" s="180"/>
      <c r="D30" s="179"/>
      <c r="E30" s="18"/>
      <c r="F30" s="181"/>
      <c r="G30" s="180"/>
      <c r="H30" s="179"/>
      <c r="I30" s="18"/>
      <c r="J30" s="80"/>
      <c r="K30" s="102"/>
      <c r="L30" s="81"/>
      <c r="M30" s="18"/>
      <c r="N30" s="80"/>
      <c r="O30" s="81"/>
      <c r="P30" s="18"/>
      <c r="R30" s="13"/>
      <c r="S30" s="13"/>
    </row>
    <row r="31" spans="1:19" ht="13" x14ac:dyDescent="0.25">
      <c r="A31" s="8" t="s">
        <v>16</v>
      </c>
      <c r="B31" s="181"/>
      <c r="C31" s="180"/>
      <c r="D31" s="173">
        <f>+D29+D7</f>
        <v>957541.42999999993</v>
      </c>
      <c r="E31" s="18"/>
      <c r="F31" s="181"/>
      <c r="G31" s="180"/>
      <c r="H31" s="173">
        <f>+H29+H7</f>
        <v>963441.15</v>
      </c>
      <c r="I31" s="18"/>
      <c r="J31" s="80"/>
      <c r="K31" s="102"/>
      <c r="L31" s="173">
        <f>L7+L29</f>
        <v>925567.44</v>
      </c>
      <c r="M31" s="18"/>
      <c r="N31" s="80"/>
      <c r="O31" s="173">
        <f>+O29+O5</f>
        <v>901603.9</v>
      </c>
      <c r="P31" s="18"/>
      <c r="R31" s="13"/>
      <c r="S31" s="13"/>
    </row>
    <row r="32" spans="1:19" x14ac:dyDescent="0.25">
      <c r="A32" s="7"/>
      <c r="B32" s="181"/>
      <c r="C32" s="180"/>
      <c r="D32" s="179"/>
      <c r="E32" s="18"/>
      <c r="F32" s="181"/>
      <c r="G32" s="180"/>
      <c r="H32" s="179"/>
      <c r="I32" s="18"/>
      <c r="J32" s="80"/>
      <c r="K32" s="102"/>
      <c r="L32" s="81"/>
      <c r="M32" s="18"/>
      <c r="N32" s="80"/>
      <c r="O32" s="81"/>
      <c r="P32" s="18"/>
      <c r="R32" s="13"/>
      <c r="S32" s="13"/>
    </row>
    <row r="33" spans="1:19" x14ac:dyDescent="0.25">
      <c r="A33" s="7"/>
      <c r="B33" s="181"/>
      <c r="C33" s="180"/>
      <c r="D33" s="179"/>
      <c r="E33" s="18"/>
      <c r="F33" s="181"/>
      <c r="G33" s="180"/>
      <c r="H33" s="179"/>
      <c r="I33" s="18"/>
      <c r="J33" s="80"/>
      <c r="K33" s="102"/>
      <c r="L33" s="81"/>
      <c r="M33" s="18"/>
      <c r="N33" s="80"/>
      <c r="O33" s="81"/>
      <c r="P33" s="18"/>
      <c r="R33" s="13"/>
      <c r="S33" s="13"/>
    </row>
    <row r="34" spans="1:19" x14ac:dyDescent="0.25">
      <c r="A34" s="7"/>
      <c r="B34" s="181"/>
      <c r="C34" s="180"/>
      <c r="D34" s="179"/>
      <c r="E34" s="18"/>
      <c r="F34" s="181"/>
      <c r="G34" s="180"/>
      <c r="H34" s="179"/>
      <c r="I34" s="18"/>
      <c r="J34" s="80"/>
      <c r="K34" s="102"/>
      <c r="L34" s="81"/>
      <c r="M34" s="18"/>
      <c r="N34" s="80"/>
      <c r="O34" s="81"/>
      <c r="P34" s="18"/>
      <c r="R34" s="13"/>
      <c r="S34" s="13"/>
    </row>
    <row r="35" spans="1:19" x14ac:dyDescent="0.25">
      <c r="A35" s="7" t="s">
        <v>17</v>
      </c>
      <c r="B35" s="181"/>
      <c r="C35" s="180"/>
      <c r="D35" s="171">
        <f>-(TB!C35+TB!C37+TB!C38+TB!C39+TB!C40)</f>
        <v>539486.68000000005</v>
      </c>
      <c r="E35" s="19"/>
      <c r="F35" s="181"/>
      <c r="G35" s="180"/>
      <c r="H35" s="171">
        <v>539486.68000000005</v>
      </c>
      <c r="I35" s="19"/>
      <c r="J35" s="80"/>
      <c r="K35" s="102"/>
      <c r="L35" s="171">
        <v>555793.37</v>
      </c>
      <c r="M35" s="19"/>
      <c r="N35" s="80"/>
      <c r="O35" s="171">
        <v>554692.75</v>
      </c>
      <c r="P35" s="19"/>
      <c r="R35" s="13"/>
      <c r="S35" s="13"/>
    </row>
    <row r="36" spans="1:19" x14ac:dyDescent="0.25">
      <c r="A36" s="7" t="s">
        <v>18</v>
      </c>
      <c r="B36" s="181"/>
      <c r="C36" s="180"/>
      <c r="D36" s="171">
        <f>-(TB!C33+TB!C34-H37)</f>
        <v>423954.47</v>
      </c>
      <c r="E36" s="19"/>
      <c r="F36" s="181"/>
      <c r="G36" s="180"/>
      <c r="H36" s="171">
        <v>362634.76000000018</v>
      </c>
      <c r="I36" s="19"/>
      <c r="J36" s="80"/>
      <c r="K36" s="102"/>
      <c r="L36" s="171">
        <v>350467.10000000021</v>
      </c>
      <c r="M36" s="19"/>
      <c r="N36" s="80"/>
      <c r="O36" s="171">
        <f>220377.13+N10</f>
        <v>341913</v>
      </c>
      <c r="P36" s="19"/>
      <c r="R36" s="11"/>
      <c r="S36" s="13"/>
    </row>
    <row r="37" spans="1:19" ht="12.75" customHeight="1" x14ac:dyDescent="0.25">
      <c r="A37" s="7" t="s">
        <v>79</v>
      </c>
      <c r="B37" s="181"/>
      <c r="C37" s="180"/>
      <c r="D37" s="171">
        <f>-TB!D128</f>
        <v>-4631.3700000000008</v>
      </c>
      <c r="E37" s="18"/>
      <c r="F37" s="181"/>
      <c r="G37" s="180"/>
      <c r="H37" s="171">
        <v>61319.709999999941</v>
      </c>
      <c r="I37" s="18"/>
      <c r="J37" s="80"/>
      <c r="K37" s="102"/>
      <c r="L37" s="171">
        <v>19307</v>
      </c>
      <c r="M37" s="18"/>
      <c r="N37" s="80"/>
      <c r="O37" s="171">
        <v>4998.1499999999724</v>
      </c>
      <c r="P37" s="18"/>
      <c r="R37" s="13"/>
      <c r="S37" s="13"/>
    </row>
    <row r="38" spans="1:19" ht="13" x14ac:dyDescent="0.25">
      <c r="A38" s="9" t="s">
        <v>19</v>
      </c>
      <c r="B38" s="181"/>
      <c r="C38" s="180"/>
      <c r="D38" s="173">
        <f>SUM(D35:D37)</f>
        <v>958809.78</v>
      </c>
      <c r="E38" s="18"/>
      <c r="F38" s="181"/>
      <c r="G38" s="180"/>
      <c r="H38" s="173">
        <f>SUM(H35:H37)</f>
        <v>963441.15000000014</v>
      </c>
      <c r="I38" s="18"/>
      <c r="J38" s="80"/>
      <c r="K38" s="102"/>
      <c r="L38" s="173">
        <f>SUM(L35:L37)</f>
        <v>925567.4700000002</v>
      </c>
      <c r="M38" s="18"/>
      <c r="N38" s="80"/>
      <c r="O38" s="173">
        <f>SUM(O35:O37)</f>
        <v>901603.9</v>
      </c>
      <c r="P38" s="18"/>
      <c r="R38" s="13"/>
      <c r="S38" s="13"/>
    </row>
    <row r="39" spans="1:19" x14ac:dyDescent="0.25">
      <c r="A39" s="7"/>
      <c r="B39" s="181"/>
      <c r="C39" s="180"/>
      <c r="D39" s="179"/>
      <c r="E39" s="18"/>
      <c r="F39" s="181"/>
      <c r="G39" s="180"/>
      <c r="H39" s="179"/>
      <c r="I39" s="18"/>
      <c r="J39" s="80"/>
      <c r="K39" s="102"/>
      <c r="L39" s="81"/>
      <c r="M39" s="18"/>
      <c r="N39" s="80"/>
      <c r="O39" s="81"/>
      <c r="P39" s="18"/>
      <c r="R39" s="13"/>
      <c r="S39" s="13"/>
    </row>
    <row r="40" spans="1:19" ht="13" x14ac:dyDescent="0.3">
      <c r="B40" s="182" t="s">
        <v>220</v>
      </c>
      <c r="C40" s="183"/>
      <c r="D40" s="174">
        <f>TB!C4</f>
        <v>1268.3499999999999</v>
      </c>
      <c r="E40" s="18"/>
      <c r="F40" s="182" t="s">
        <v>220</v>
      </c>
      <c r="G40" s="183"/>
      <c r="H40" s="174">
        <v>0</v>
      </c>
      <c r="I40" s="18"/>
      <c r="J40" s="84"/>
      <c r="K40" s="104"/>
      <c r="L40" s="174">
        <f>L38-L31</f>
        <v>3.0000000260770321E-2</v>
      </c>
      <c r="M40" s="18"/>
      <c r="N40" s="84" t="s">
        <v>220</v>
      </c>
      <c r="O40" s="174">
        <v>0</v>
      </c>
      <c r="P40" s="18"/>
      <c r="R40" s="13"/>
      <c r="S40" s="13"/>
    </row>
    <row r="41" spans="1:19" x14ac:dyDescent="0.25">
      <c r="B41" s="175"/>
      <c r="C41" s="175"/>
      <c r="D41" s="175"/>
      <c r="E41" s="3"/>
      <c r="F41" s="175"/>
      <c r="G41" s="175"/>
      <c r="H41" s="175"/>
      <c r="I41" s="3"/>
      <c r="J41" s="3"/>
      <c r="K41" s="85"/>
      <c r="L41" s="85"/>
      <c r="M41" s="3"/>
      <c r="N41" s="85"/>
      <c r="O41" s="175"/>
      <c r="P41" s="3"/>
      <c r="R41" s="13"/>
      <c r="S41" s="13"/>
    </row>
    <row r="42" spans="1:19" x14ac:dyDescent="0.25">
      <c r="B42" s="175"/>
      <c r="C42" s="175"/>
      <c r="D42" s="176">
        <f>ROUND(D31-D38+D40,2)</f>
        <v>0</v>
      </c>
      <c r="E42" s="3"/>
      <c r="F42" s="175"/>
      <c r="G42" s="175"/>
      <c r="H42" s="176">
        <f>ROUND(H31-H38+H40,2)</f>
        <v>0</v>
      </c>
      <c r="I42" s="3"/>
      <c r="J42" s="3"/>
      <c r="K42" s="85"/>
      <c r="L42" s="176">
        <f>ROUND(L31-L38+L40,2)</f>
        <v>0</v>
      </c>
      <c r="M42" s="3"/>
      <c r="N42" s="85"/>
      <c r="O42" s="176">
        <f>ROUND(O31-O38+O40,2)</f>
        <v>0</v>
      </c>
      <c r="P42" s="3"/>
      <c r="R42" s="13"/>
      <c r="S42" s="13"/>
    </row>
    <row r="43" spans="1:19" x14ac:dyDescent="0.25">
      <c r="B43" s="85"/>
      <c r="C43" s="85"/>
      <c r="D43" s="86"/>
      <c r="E43" s="3"/>
      <c r="F43" s="85"/>
      <c r="G43" s="85"/>
      <c r="H43" s="86"/>
      <c r="I43" s="3"/>
      <c r="J43" s="3"/>
      <c r="K43" s="85"/>
      <c r="L43" s="86"/>
      <c r="M43" s="3"/>
      <c r="N43" s="85"/>
      <c r="O43" s="176"/>
      <c r="P43" s="3"/>
      <c r="R43" s="13"/>
      <c r="S43" s="13"/>
    </row>
    <row r="44" spans="1:19" x14ac:dyDescent="0.25">
      <c r="C44" s="277" t="s">
        <v>437</v>
      </c>
      <c r="D44" s="276">
        <f>D35/D7</f>
        <v>0.70034191029949933</v>
      </c>
      <c r="E44" s="1"/>
      <c r="G44" s="277" t="s">
        <v>437</v>
      </c>
      <c r="H44" s="276">
        <f>H35/H7</f>
        <v>0.71204981700065872</v>
      </c>
      <c r="I44" s="1"/>
      <c r="J44" s="1"/>
      <c r="K44" s="277" t="s">
        <v>437</v>
      </c>
      <c r="L44" s="276">
        <f>L35/L7</f>
        <v>0.69550415893423168</v>
      </c>
      <c r="M44" s="1"/>
      <c r="P44" s="1"/>
      <c r="R44" s="13"/>
      <c r="S44" s="13"/>
    </row>
    <row r="45" spans="1:19" x14ac:dyDescent="0.25">
      <c r="C45" s="277" t="s">
        <v>438</v>
      </c>
      <c r="D45" s="276">
        <f>1-D44</f>
        <v>0.29965808970050067</v>
      </c>
      <c r="E45" s="1"/>
      <c r="G45" s="277" t="s">
        <v>438</v>
      </c>
      <c r="H45" s="276">
        <f>1-H44</f>
        <v>0.28795018299934128</v>
      </c>
      <c r="I45" s="1"/>
      <c r="J45" s="1"/>
      <c r="K45" s="277" t="s">
        <v>438</v>
      </c>
      <c r="L45" s="276">
        <f>1-L44</f>
        <v>0.30449584106576832</v>
      </c>
      <c r="M45" s="1"/>
      <c r="P45" s="1"/>
      <c r="R45" s="13"/>
      <c r="S45" s="13"/>
    </row>
    <row r="46" spans="1:19" x14ac:dyDescent="0.25">
      <c r="B46" s="87"/>
      <c r="C46" s="87"/>
      <c r="D46" s="88"/>
      <c r="E46" s="1"/>
      <c r="F46" s="87"/>
      <c r="G46" s="87"/>
      <c r="H46" s="88"/>
      <c r="I46" s="1"/>
      <c r="J46" s="1"/>
      <c r="K46" s="87"/>
      <c r="L46" s="88"/>
      <c r="M46" s="1"/>
      <c r="N46" s="87"/>
      <c r="O46" s="88"/>
      <c r="P46" s="1"/>
      <c r="R46" s="13"/>
      <c r="S46" s="13"/>
    </row>
    <row r="47" spans="1:19" x14ac:dyDescent="0.25">
      <c r="B47" s="87"/>
      <c r="C47" s="87"/>
      <c r="D47" s="88"/>
      <c r="F47" s="87"/>
      <c r="G47" s="87"/>
      <c r="H47" s="88"/>
      <c r="K47" s="87"/>
      <c r="L47" s="88"/>
      <c r="N47" s="274"/>
      <c r="O47" s="88"/>
      <c r="R47" s="13"/>
      <c r="S47" s="13"/>
    </row>
    <row r="48" spans="1:19" s="2" customFormat="1" x14ac:dyDescent="0.25">
      <c r="A48"/>
      <c r="B48" s="87"/>
      <c r="C48" s="87"/>
      <c r="D48" s="275"/>
      <c r="E48" s="14"/>
      <c r="F48" s="87"/>
      <c r="G48" s="87"/>
      <c r="H48" s="275"/>
      <c r="I48"/>
      <c r="J48" s="14"/>
      <c r="K48" s="87"/>
      <c r="L48" s="87"/>
      <c r="M48" s="14"/>
      <c r="N48" s="274"/>
      <c r="O48" s="87"/>
      <c r="P48" s="14"/>
    </row>
    <row r="49" spans="1:16" x14ac:dyDescent="0.25">
      <c r="A49" s="4"/>
      <c r="B49" s="89"/>
      <c r="C49" s="89"/>
      <c r="D49" s="88"/>
      <c r="E49" s="2"/>
      <c r="F49" s="89"/>
      <c r="G49" s="89"/>
      <c r="H49" s="88"/>
      <c r="I49" s="2"/>
      <c r="J49" s="2"/>
      <c r="K49" s="89"/>
      <c r="L49" s="88"/>
      <c r="M49" s="2"/>
      <c r="N49" s="89"/>
      <c r="O49" s="88"/>
      <c r="P49" s="2"/>
    </row>
  </sheetData>
  <mergeCells count="4">
    <mergeCell ref="F2:H2"/>
    <mergeCell ref="N2:O2"/>
    <mergeCell ref="J2:L2"/>
    <mergeCell ref="B2:D2"/>
  </mergeCells>
  <phoneticPr fontId="155" type="noConversion"/>
  <pageMargins left="0.75" right="0.75" top="1" bottom="1" header="0.5" footer="0.5"/>
  <pageSetup paperSize="9" scale="81"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44"/>
  <sheetViews>
    <sheetView zoomScale="90" zoomScaleNormal="90" zoomScaleSheetLayoutView="70" workbookViewId="0">
      <pane ySplit="3" topLeftCell="A37" activePane="bottomLeft" state="frozen"/>
      <selection activeCell="B3" sqref="B3"/>
      <selection pane="bottomLeft" activeCell="C126" sqref="C126"/>
    </sheetView>
  </sheetViews>
  <sheetFormatPr defaultColWidth="9.08984375" defaultRowHeight="11.15" customHeight="1" x14ac:dyDescent="0.25"/>
  <cols>
    <col min="1" max="1" width="14.54296875" style="25" bestFit="1" customWidth="1"/>
    <col min="2" max="2" width="39.54296875" style="25" bestFit="1" customWidth="1"/>
    <col min="3" max="4" width="18.54296875" style="43" customWidth="1"/>
    <col min="5" max="5" width="16.36328125" style="25" bestFit="1" customWidth="1"/>
    <col min="6" max="6" width="13" style="43" customWidth="1"/>
    <col min="7" max="7" width="10" style="25" bestFit="1" customWidth="1"/>
    <col min="8" max="8" width="12.453125" style="25" bestFit="1" customWidth="1"/>
    <col min="9" max="16384" width="9.08984375" style="25"/>
  </cols>
  <sheetData>
    <row r="1" spans="1:6" s="23" customFormat="1" ht="18" thickBot="1" x14ac:dyDescent="0.3">
      <c r="A1" s="20" t="s">
        <v>224</v>
      </c>
      <c r="B1" s="21"/>
      <c r="C1" s="37"/>
      <c r="D1" s="37"/>
      <c r="E1" s="22"/>
      <c r="F1" s="48"/>
    </row>
    <row r="2" spans="1:6" ht="11.15" customHeight="1" thickBot="1" x14ac:dyDescent="0.3">
      <c r="A2" s="24" t="s">
        <v>50</v>
      </c>
      <c r="B2" s="24" t="s">
        <v>51</v>
      </c>
      <c r="C2" s="38" t="s">
        <v>200</v>
      </c>
      <c r="D2" s="38" t="s">
        <v>165</v>
      </c>
      <c r="E2" s="315" t="s">
        <v>171</v>
      </c>
      <c r="F2" s="316"/>
    </row>
    <row r="3" spans="1:6" ht="11.15" customHeight="1" thickBot="1" x14ac:dyDescent="0.3">
      <c r="A3" s="26"/>
      <c r="B3" s="26"/>
      <c r="C3" s="39">
        <f>SUM(C4:C126)</f>
        <v>-2.6552982035354944E-11</v>
      </c>
      <c r="D3" s="39">
        <f>SUM(D4:D126)</f>
        <v>125595.06999999988</v>
      </c>
      <c r="E3" s="27">
        <f>SUM(E4:E126)</f>
        <v>0</v>
      </c>
      <c r="F3" s="51"/>
    </row>
    <row r="4" spans="1:6" ht="12.75" customHeight="1" x14ac:dyDescent="0.25">
      <c r="A4" s="14" t="s">
        <v>474</v>
      </c>
      <c r="B4" s="14" t="s">
        <v>192</v>
      </c>
      <c r="C4" s="66">
        <v>1268.3499999999999</v>
      </c>
      <c r="D4" s="66">
        <v>-30</v>
      </c>
      <c r="E4" s="34">
        <f t="shared" ref="E4:E32" si="0">SUM(F4:F4)</f>
        <v>0</v>
      </c>
      <c r="F4" s="53"/>
    </row>
    <row r="5" spans="1:6" ht="12.75" customHeight="1" x14ac:dyDescent="0.25">
      <c r="A5" s="14" t="s">
        <v>52</v>
      </c>
      <c r="B5" s="14" t="s">
        <v>11</v>
      </c>
      <c r="C5" s="66">
        <v>-17222</v>
      </c>
      <c r="D5" s="66">
        <v>810261</v>
      </c>
      <c r="E5" s="34">
        <f t="shared" si="0"/>
        <v>0</v>
      </c>
      <c r="F5" s="55"/>
    </row>
    <row r="6" spans="1:6" ht="12.75" customHeight="1" x14ac:dyDescent="0.25">
      <c r="A6" s="14" t="s">
        <v>466</v>
      </c>
      <c r="B6" s="14" t="s">
        <v>467</v>
      </c>
      <c r="C6" s="66">
        <v>-270949</v>
      </c>
      <c r="D6" s="66"/>
      <c r="E6" s="34"/>
      <c r="F6" s="55"/>
    </row>
    <row r="7" spans="1:6" ht="12.75" customHeight="1" x14ac:dyDescent="0.25">
      <c r="A7" s="14" t="s">
        <v>468</v>
      </c>
      <c r="B7" s="14" t="s">
        <v>469</v>
      </c>
      <c r="C7" s="66">
        <v>277295</v>
      </c>
      <c r="D7" s="66"/>
      <c r="E7" s="34"/>
      <c r="F7" s="55"/>
    </row>
    <row r="8" spans="1:6" ht="12.75" customHeight="1" x14ac:dyDescent="0.25">
      <c r="A8" s="14" t="s">
        <v>470</v>
      </c>
      <c r="B8" s="14" t="s">
        <v>471</v>
      </c>
      <c r="C8" s="66">
        <v>23542</v>
      </c>
      <c r="D8" s="66"/>
      <c r="E8" s="34"/>
      <c r="F8" s="55"/>
    </row>
    <row r="9" spans="1:6" ht="12.75" customHeight="1" x14ac:dyDescent="0.25">
      <c r="A9" s="14" t="s">
        <v>472</v>
      </c>
      <c r="B9" s="14" t="s">
        <v>473</v>
      </c>
      <c r="C9" s="66">
        <v>-12666</v>
      </c>
      <c r="D9" s="66"/>
      <c r="E9" s="34"/>
      <c r="F9" s="55"/>
    </row>
    <row r="10" spans="1:6" ht="12.75" customHeight="1" x14ac:dyDescent="0.25">
      <c r="A10" s="14" t="s">
        <v>270</v>
      </c>
      <c r="B10" s="14" t="s">
        <v>271</v>
      </c>
      <c r="C10" s="66">
        <v>-17212.91</v>
      </c>
      <c r="D10" s="66">
        <v>116798.58</v>
      </c>
      <c r="E10" s="34">
        <f t="shared" si="0"/>
        <v>0</v>
      </c>
      <c r="F10" s="55"/>
    </row>
    <row r="11" spans="1:6" ht="12.75" customHeight="1" x14ac:dyDescent="0.25">
      <c r="A11" s="14" t="s">
        <v>273</v>
      </c>
      <c r="B11" s="14" t="s">
        <v>274</v>
      </c>
      <c r="C11" s="66">
        <v>-920</v>
      </c>
      <c r="D11" s="66"/>
      <c r="E11" s="34">
        <f t="shared" si="0"/>
        <v>0</v>
      </c>
      <c r="F11" s="55"/>
    </row>
    <row r="12" spans="1:6" ht="12.75" customHeight="1" x14ac:dyDescent="0.25">
      <c r="A12" s="14" t="s">
        <v>53</v>
      </c>
      <c r="B12" s="14" t="s">
        <v>46</v>
      </c>
      <c r="C12" s="66"/>
      <c r="D12" s="66"/>
      <c r="E12" s="34">
        <f t="shared" si="0"/>
        <v>0</v>
      </c>
      <c r="F12" s="55"/>
    </row>
    <row r="13" spans="1:6" ht="12.75" customHeight="1" x14ac:dyDescent="0.25">
      <c r="A13" s="14" t="s">
        <v>54</v>
      </c>
      <c r="B13" s="14" t="s">
        <v>55</v>
      </c>
      <c r="C13" s="66">
        <v>1999.55</v>
      </c>
      <c r="D13" s="66">
        <v>1000</v>
      </c>
      <c r="E13" s="34">
        <f t="shared" si="0"/>
        <v>0</v>
      </c>
      <c r="F13" s="55"/>
    </row>
    <row r="14" spans="1:6" ht="12.75" customHeight="1" x14ac:dyDescent="0.25">
      <c r="A14" s="14" t="s">
        <v>56</v>
      </c>
      <c r="B14" s="14" t="s">
        <v>57</v>
      </c>
      <c r="C14" s="66">
        <v>285</v>
      </c>
      <c r="D14" s="66">
        <v>5017.41</v>
      </c>
      <c r="E14" s="34">
        <f t="shared" si="0"/>
        <v>0</v>
      </c>
      <c r="F14" s="55"/>
    </row>
    <row r="15" spans="1:6" ht="12.75" customHeight="1" x14ac:dyDescent="0.25">
      <c r="A15" s="14" t="s">
        <v>58</v>
      </c>
      <c r="B15" s="14" t="s">
        <v>59</v>
      </c>
      <c r="C15" s="66">
        <v>13601.23</v>
      </c>
      <c r="D15" s="66">
        <v>104253.47</v>
      </c>
      <c r="E15" s="34">
        <f t="shared" si="0"/>
        <v>0</v>
      </c>
      <c r="F15" s="55"/>
    </row>
    <row r="16" spans="1:6" ht="12.75" customHeight="1" x14ac:dyDescent="0.25">
      <c r="A16" s="14" t="s">
        <v>60</v>
      </c>
      <c r="B16" s="14" t="s">
        <v>61</v>
      </c>
      <c r="C16" s="66"/>
      <c r="D16" s="66"/>
      <c r="E16" s="34">
        <f t="shared" si="0"/>
        <v>0</v>
      </c>
      <c r="F16" s="55"/>
    </row>
    <row r="17" spans="1:7" ht="12.75" customHeight="1" x14ac:dyDescent="0.25">
      <c r="A17" s="14" t="s">
        <v>226</v>
      </c>
      <c r="B17" s="14" t="s">
        <v>227</v>
      </c>
      <c r="C17" s="66">
        <v>-4003.56</v>
      </c>
      <c r="D17" s="66"/>
      <c r="E17" s="34">
        <f t="shared" si="0"/>
        <v>0</v>
      </c>
      <c r="F17" s="55"/>
    </row>
    <row r="18" spans="1:7" ht="12.75" customHeight="1" x14ac:dyDescent="0.25">
      <c r="A18" s="14" t="s">
        <v>62</v>
      </c>
      <c r="B18" s="14" t="s">
        <v>63</v>
      </c>
      <c r="C18" s="66">
        <v>10741.93</v>
      </c>
      <c r="D18" s="66">
        <v>-100186.33</v>
      </c>
      <c r="E18" s="34">
        <f t="shared" si="0"/>
        <v>0</v>
      </c>
      <c r="F18" s="55"/>
      <c r="G18" s="112"/>
    </row>
    <row r="19" spans="1:7" ht="12.75" customHeight="1" x14ac:dyDescent="0.25">
      <c r="A19" s="14" t="s">
        <v>64</v>
      </c>
      <c r="B19" s="14" t="s">
        <v>45</v>
      </c>
      <c r="C19" s="66"/>
      <c r="D19" s="66"/>
      <c r="E19" s="34">
        <f t="shared" si="0"/>
        <v>0</v>
      </c>
      <c r="F19" s="55"/>
    </row>
    <row r="20" spans="1:7" ht="12.75" customHeight="1" x14ac:dyDescent="0.25">
      <c r="A20" s="14" t="s">
        <v>225</v>
      </c>
      <c r="B20" s="14" t="s">
        <v>426</v>
      </c>
      <c r="C20" s="66"/>
      <c r="D20" s="66"/>
      <c r="E20" s="34">
        <f t="shared" si="0"/>
        <v>0</v>
      </c>
      <c r="F20" s="55"/>
    </row>
    <row r="21" spans="1:7" ht="12.75" customHeight="1" x14ac:dyDescent="0.25">
      <c r="A21" s="14" t="s">
        <v>77</v>
      </c>
      <c r="B21" s="14" t="s">
        <v>78</v>
      </c>
      <c r="C21" s="66">
        <v>-98.13</v>
      </c>
      <c r="D21" s="66"/>
      <c r="E21" s="34">
        <f t="shared" si="0"/>
        <v>0</v>
      </c>
      <c r="F21" s="55"/>
    </row>
    <row r="22" spans="1:7" ht="12.75" customHeight="1" x14ac:dyDescent="0.25">
      <c r="A22" s="14" t="s">
        <v>48</v>
      </c>
      <c r="B22" s="14" t="s">
        <v>22</v>
      </c>
      <c r="C22" s="66">
        <v>-10791.35</v>
      </c>
      <c r="D22" s="66">
        <v>-16267.54</v>
      </c>
      <c r="E22" s="34">
        <f t="shared" si="0"/>
        <v>0</v>
      </c>
      <c r="F22" s="55"/>
    </row>
    <row r="23" spans="1:7" ht="12.75" customHeight="1" x14ac:dyDescent="0.25">
      <c r="A23" s="14" t="s">
        <v>28</v>
      </c>
      <c r="B23" s="14" t="s">
        <v>427</v>
      </c>
      <c r="C23" s="66"/>
      <c r="D23" s="66"/>
      <c r="E23" s="34">
        <f t="shared" si="0"/>
        <v>0</v>
      </c>
      <c r="F23" s="55"/>
    </row>
    <row r="24" spans="1:7" ht="12.75" customHeight="1" x14ac:dyDescent="0.25">
      <c r="A24" s="14" t="s">
        <v>65</v>
      </c>
      <c r="B24" s="14" t="s">
        <v>428</v>
      </c>
      <c r="C24" s="66"/>
      <c r="D24" s="66"/>
      <c r="E24" s="34">
        <f t="shared" si="0"/>
        <v>0</v>
      </c>
      <c r="F24" s="55"/>
    </row>
    <row r="25" spans="1:7" ht="12.75" customHeight="1" x14ac:dyDescent="0.25">
      <c r="A25" s="14" t="s">
        <v>168</v>
      </c>
      <c r="B25" s="14" t="s">
        <v>421</v>
      </c>
      <c r="C25" s="66">
        <v>-0.2</v>
      </c>
      <c r="D25" s="66"/>
      <c r="E25" s="34">
        <f t="shared" si="0"/>
        <v>0</v>
      </c>
      <c r="F25" s="55"/>
    </row>
    <row r="26" spans="1:7" ht="12.75" customHeight="1" x14ac:dyDescent="0.25">
      <c r="A26" s="14" t="s">
        <v>76</v>
      </c>
      <c r="B26" s="14" t="s">
        <v>420</v>
      </c>
      <c r="C26" s="66"/>
      <c r="D26" s="66"/>
      <c r="E26" s="34">
        <f t="shared" si="0"/>
        <v>0</v>
      </c>
      <c r="F26" s="55"/>
    </row>
    <row r="27" spans="1:7" ht="12.75" customHeight="1" x14ac:dyDescent="0.25">
      <c r="A27" s="14" t="s">
        <v>484</v>
      </c>
      <c r="B27" s="14" t="s">
        <v>485</v>
      </c>
      <c r="C27" s="66"/>
      <c r="D27" s="66">
        <v>-5847.66</v>
      </c>
      <c r="E27" s="34">
        <f t="shared" si="0"/>
        <v>0</v>
      </c>
      <c r="F27" s="55"/>
    </row>
    <row r="28" spans="1:7" ht="12.75" customHeight="1" x14ac:dyDescent="0.25">
      <c r="A28" s="14" t="s">
        <v>27</v>
      </c>
      <c r="B28" s="14" t="s">
        <v>221</v>
      </c>
      <c r="C28" s="66">
        <v>498.72</v>
      </c>
      <c r="D28" s="66"/>
      <c r="E28" s="34">
        <f t="shared" si="0"/>
        <v>0</v>
      </c>
      <c r="F28" s="55"/>
    </row>
    <row r="29" spans="1:7" ht="12.75" customHeight="1" x14ac:dyDescent="0.25">
      <c r="A29" s="14" t="s">
        <v>223</v>
      </c>
      <c r="B29" s="14" t="s">
        <v>222</v>
      </c>
      <c r="C29" s="66"/>
      <c r="D29" s="66"/>
      <c r="E29" s="34">
        <f t="shared" si="0"/>
        <v>0</v>
      </c>
      <c r="F29" s="55"/>
    </row>
    <row r="30" spans="1:7" ht="12.75" customHeight="1" x14ac:dyDescent="0.25">
      <c r="A30" s="14" t="s">
        <v>66</v>
      </c>
      <c r="B30" s="14" t="s">
        <v>67</v>
      </c>
      <c r="C30" s="66"/>
      <c r="D30" s="66"/>
      <c r="E30" s="34">
        <f t="shared" si="0"/>
        <v>0</v>
      </c>
      <c r="F30" s="55"/>
    </row>
    <row r="31" spans="1:7" ht="12.75" customHeight="1" x14ac:dyDescent="0.25">
      <c r="A31" s="14" t="s">
        <v>68</v>
      </c>
      <c r="B31" s="14" t="s">
        <v>69</v>
      </c>
      <c r="C31" s="66"/>
      <c r="D31" s="66"/>
      <c r="E31" s="34">
        <f t="shared" si="0"/>
        <v>0</v>
      </c>
      <c r="F31" s="55"/>
    </row>
    <row r="32" spans="1:7" ht="12.75" customHeight="1" x14ac:dyDescent="0.25">
      <c r="A32" s="14" t="s">
        <v>29</v>
      </c>
      <c r="B32" s="14" t="s">
        <v>70</v>
      </c>
      <c r="C32" s="66"/>
      <c r="D32" s="66">
        <v>-225375.28</v>
      </c>
      <c r="E32" s="34">
        <f t="shared" si="0"/>
        <v>0</v>
      </c>
      <c r="F32" s="55"/>
    </row>
    <row r="33" spans="1:6" ht="12.75" customHeight="1" x14ac:dyDescent="0.25">
      <c r="A33" s="14" t="s">
        <v>71</v>
      </c>
      <c r="B33" s="14" t="s">
        <v>72</v>
      </c>
      <c r="C33" s="66"/>
      <c r="D33" s="66">
        <v>-7170.31</v>
      </c>
      <c r="E33" s="34">
        <f t="shared" ref="E33:E41" si="1">SUM(F33:F33)</f>
        <v>0</v>
      </c>
      <c r="F33" s="55"/>
    </row>
    <row r="34" spans="1:6" ht="12.75" customHeight="1" x14ac:dyDescent="0.25">
      <c r="A34" s="14" t="s">
        <v>174</v>
      </c>
      <c r="B34" s="14" t="s">
        <v>191</v>
      </c>
      <c r="C34" s="66"/>
      <c r="D34" s="66">
        <v>-554692.75</v>
      </c>
      <c r="E34" s="34">
        <f t="shared" si="1"/>
        <v>0</v>
      </c>
      <c r="F34" s="55"/>
    </row>
    <row r="35" spans="1:6" ht="12.75" customHeight="1" x14ac:dyDescent="0.25">
      <c r="A35" s="14" t="s">
        <v>73</v>
      </c>
      <c r="B35" s="14" t="s">
        <v>354</v>
      </c>
      <c r="C35" s="66"/>
      <c r="D35" s="66"/>
      <c r="E35" s="34"/>
      <c r="F35" s="55"/>
    </row>
    <row r="36" spans="1:6" ht="12.75" customHeight="1" x14ac:dyDescent="0.25">
      <c r="A36" s="14" t="s">
        <v>352</v>
      </c>
      <c r="B36" s="14" t="s">
        <v>353</v>
      </c>
      <c r="C36" s="66"/>
      <c r="D36" s="66">
        <v>-21778.92</v>
      </c>
      <c r="E36" s="34">
        <f t="shared" si="1"/>
        <v>0</v>
      </c>
      <c r="F36" s="55"/>
    </row>
    <row r="37" spans="1:6" ht="12.75" customHeight="1" x14ac:dyDescent="0.25">
      <c r="A37" s="14" t="s">
        <v>259</v>
      </c>
      <c r="B37" s="14" t="s">
        <v>264</v>
      </c>
      <c r="C37" s="66"/>
      <c r="D37" s="66">
        <v>-17683.45</v>
      </c>
      <c r="E37" s="34">
        <f t="shared" si="1"/>
        <v>0</v>
      </c>
      <c r="F37" s="55"/>
    </row>
    <row r="38" spans="1:6" ht="12.75" customHeight="1" x14ac:dyDescent="0.25">
      <c r="A38" s="14" t="s">
        <v>261</v>
      </c>
      <c r="B38" s="14" t="s">
        <v>265</v>
      </c>
      <c r="C38" s="66"/>
      <c r="D38" s="66">
        <v>4896.88</v>
      </c>
      <c r="E38" s="34">
        <f t="shared" si="1"/>
        <v>0</v>
      </c>
      <c r="F38" s="55"/>
    </row>
    <row r="39" spans="1:6" ht="12.75" customHeight="1" x14ac:dyDescent="0.25">
      <c r="A39" s="14" t="s">
        <v>260</v>
      </c>
      <c r="B39" s="14" t="s">
        <v>266</v>
      </c>
      <c r="C39" s="66"/>
      <c r="D39" s="66">
        <v>27768.6</v>
      </c>
      <c r="E39" s="34">
        <f t="shared" si="1"/>
        <v>0</v>
      </c>
      <c r="F39" s="55"/>
    </row>
    <row r="40" spans="1:6" ht="12.75" customHeight="1" x14ac:dyDescent="0.25">
      <c r="A40" s="14" t="s">
        <v>263</v>
      </c>
      <c r="B40" s="14" t="s">
        <v>267</v>
      </c>
      <c r="C40" s="66"/>
      <c r="D40" s="66"/>
      <c r="E40" s="34"/>
      <c r="F40" s="55"/>
    </row>
    <row r="41" spans="1:6" ht="12.75" customHeight="1" thickBot="1" x14ac:dyDescent="0.3">
      <c r="A41" s="14" t="s">
        <v>74</v>
      </c>
      <c r="B41" s="14" t="s">
        <v>75</v>
      </c>
      <c r="C41" s="14"/>
      <c r="D41" s="45"/>
      <c r="E41" s="34">
        <f t="shared" si="1"/>
        <v>0</v>
      </c>
      <c r="F41" s="59"/>
    </row>
    <row r="42" spans="1:6" ht="12.75" customHeight="1" x14ac:dyDescent="0.25">
      <c r="A42" s="30"/>
      <c r="B42" s="31"/>
      <c r="C42" s="40"/>
      <c r="D42" s="40"/>
      <c r="E42" s="35"/>
      <c r="F42" s="60"/>
    </row>
    <row r="43" spans="1:6" ht="12.75" customHeight="1" thickBot="1" x14ac:dyDescent="0.3">
      <c r="A43" s="28"/>
      <c r="B43" s="29"/>
      <c r="C43" s="41"/>
      <c r="D43" s="41"/>
      <c r="E43" s="36"/>
      <c r="F43" s="61"/>
    </row>
    <row r="44" spans="1:6" ht="12.75" customHeight="1" x14ac:dyDescent="0.25">
      <c r="A44" s="14" t="s">
        <v>83</v>
      </c>
      <c r="B44" s="14" t="s">
        <v>193</v>
      </c>
      <c r="C44" s="14"/>
      <c r="D44" s="44">
        <f t="shared" ref="D44:D80" si="2">+C44+E44</f>
        <v>0</v>
      </c>
      <c r="E44" s="34">
        <f t="shared" ref="E44:E113" si="3">SUM(F44:F44)</f>
        <v>0</v>
      </c>
      <c r="F44" s="55"/>
    </row>
    <row r="45" spans="1:6" ht="12.75" customHeight="1" x14ac:dyDescent="0.25">
      <c r="A45" s="14" t="s">
        <v>486</v>
      </c>
      <c r="B45" s="14" t="s">
        <v>194</v>
      </c>
      <c r="C45" s="14"/>
      <c r="D45" s="46">
        <f t="shared" si="2"/>
        <v>0</v>
      </c>
      <c r="E45" s="34">
        <f t="shared" si="3"/>
        <v>0</v>
      </c>
      <c r="F45" s="55"/>
    </row>
    <row r="46" spans="1:6" ht="12.75" customHeight="1" x14ac:dyDescent="0.25">
      <c r="A46" s="14" t="s">
        <v>487</v>
      </c>
      <c r="B46" s="14" t="s">
        <v>47</v>
      </c>
      <c r="C46" s="14">
        <v>-500</v>
      </c>
      <c r="D46" s="46">
        <f t="shared" si="2"/>
        <v>-500</v>
      </c>
      <c r="E46" s="34">
        <f t="shared" si="3"/>
        <v>0</v>
      </c>
      <c r="F46" s="55"/>
    </row>
    <row r="47" spans="1:6" ht="12.75" customHeight="1" x14ac:dyDescent="0.25">
      <c r="A47" s="14" t="s">
        <v>86</v>
      </c>
      <c r="B47" s="14" t="s">
        <v>87</v>
      </c>
      <c r="C47" s="14"/>
      <c r="D47" s="46">
        <f t="shared" si="2"/>
        <v>0</v>
      </c>
      <c r="E47" s="34">
        <f t="shared" si="3"/>
        <v>0</v>
      </c>
      <c r="F47" s="55"/>
    </row>
    <row r="48" spans="1:6" ht="12.75" customHeight="1" x14ac:dyDescent="0.25">
      <c r="A48" s="14" t="s">
        <v>88</v>
      </c>
      <c r="B48" s="14" t="s">
        <v>89</v>
      </c>
      <c r="C48" s="14"/>
      <c r="D48" s="46">
        <f t="shared" si="2"/>
        <v>0</v>
      </c>
      <c r="E48" s="34">
        <f t="shared" si="3"/>
        <v>0</v>
      </c>
      <c r="F48" s="55"/>
    </row>
    <row r="49" spans="1:6" ht="12.75" customHeight="1" x14ac:dyDescent="0.25">
      <c r="A49" s="14" t="s">
        <v>90</v>
      </c>
      <c r="B49" s="14" t="s">
        <v>91</v>
      </c>
      <c r="C49" s="14">
        <v>-285</v>
      </c>
      <c r="D49" s="46">
        <f t="shared" si="2"/>
        <v>-285</v>
      </c>
      <c r="E49" s="34">
        <f t="shared" si="3"/>
        <v>0</v>
      </c>
      <c r="F49" s="55"/>
    </row>
    <row r="50" spans="1:6" ht="12.75" customHeight="1" x14ac:dyDescent="0.25">
      <c r="A50" s="14" t="s">
        <v>93</v>
      </c>
      <c r="B50" s="14" t="s">
        <v>1</v>
      </c>
      <c r="C50" s="307">
        <v>-1370</v>
      </c>
      <c r="D50" s="67">
        <f t="shared" si="2"/>
        <v>-1370</v>
      </c>
      <c r="E50" s="34">
        <f t="shared" si="3"/>
        <v>0</v>
      </c>
      <c r="F50" s="55"/>
    </row>
    <row r="51" spans="1:6" ht="12.75" customHeight="1" x14ac:dyDescent="0.25">
      <c r="A51" s="14" t="s">
        <v>94</v>
      </c>
      <c r="B51" s="14" t="s">
        <v>2</v>
      </c>
      <c r="C51" s="14"/>
      <c r="D51" s="46">
        <f t="shared" si="2"/>
        <v>0</v>
      </c>
      <c r="E51" s="34">
        <f t="shared" si="3"/>
        <v>0</v>
      </c>
      <c r="F51" s="55"/>
    </row>
    <row r="52" spans="1:6" ht="12.75" customHeight="1" x14ac:dyDescent="0.25">
      <c r="A52" s="14" t="s">
        <v>95</v>
      </c>
      <c r="B52" s="14" t="s">
        <v>6</v>
      </c>
      <c r="C52" s="14"/>
      <c r="D52" s="46">
        <f t="shared" si="2"/>
        <v>0</v>
      </c>
      <c r="E52" s="34">
        <f t="shared" si="3"/>
        <v>0</v>
      </c>
      <c r="F52" s="55"/>
    </row>
    <row r="53" spans="1:6" ht="12.75" customHeight="1" x14ac:dyDescent="0.25">
      <c r="A53" s="14" t="s">
        <v>96</v>
      </c>
      <c r="B53" s="14" t="s">
        <v>97</v>
      </c>
      <c r="C53" s="307">
        <v>-23923.5</v>
      </c>
      <c r="D53" s="46">
        <f t="shared" si="2"/>
        <v>-23923.5</v>
      </c>
      <c r="E53" s="34">
        <f t="shared" si="3"/>
        <v>0</v>
      </c>
      <c r="F53" s="55"/>
    </row>
    <row r="54" spans="1:6" ht="12.75" customHeight="1" x14ac:dyDescent="0.25">
      <c r="A54" s="14" t="s">
        <v>189</v>
      </c>
      <c r="B54" s="14" t="s">
        <v>282</v>
      </c>
      <c r="C54" s="14"/>
      <c r="D54" s="46">
        <f t="shared" si="2"/>
        <v>0</v>
      </c>
      <c r="E54" s="34">
        <f t="shared" si="3"/>
        <v>0</v>
      </c>
      <c r="F54" s="55"/>
    </row>
    <row r="55" spans="1:6" ht="12.75" customHeight="1" x14ac:dyDescent="0.25">
      <c r="A55" s="14" t="s">
        <v>98</v>
      </c>
      <c r="B55" s="14" t="s">
        <v>99</v>
      </c>
      <c r="C55" s="14"/>
      <c r="D55" s="46">
        <f t="shared" si="2"/>
        <v>0</v>
      </c>
      <c r="E55" s="34">
        <f t="shared" si="3"/>
        <v>0</v>
      </c>
      <c r="F55" s="55"/>
    </row>
    <row r="56" spans="1:6" ht="12.75" customHeight="1" x14ac:dyDescent="0.25">
      <c r="A56" s="14" t="s">
        <v>201</v>
      </c>
      <c r="B56" s="14" t="s">
        <v>210</v>
      </c>
      <c r="C56" s="14"/>
      <c r="D56" s="46">
        <f t="shared" si="2"/>
        <v>0</v>
      </c>
      <c r="E56" s="34">
        <f t="shared" si="3"/>
        <v>0</v>
      </c>
      <c r="F56" s="55"/>
    </row>
    <row r="57" spans="1:6" ht="12.75" customHeight="1" x14ac:dyDescent="0.25">
      <c r="A57" s="14" t="s">
        <v>202</v>
      </c>
      <c r="B57" s="14" t="s">
        <v>211</v>
      </c>
      <c r="C57" s="14"/>
      <c r="D57" s="46">
        <f t="shared" si="2"/>
        <v>0</v>
      </c>
      <c r="E57" s="34">
        <f t="shared" si="3"/>
        <v>0</v>
      </c>
      <c r="F57" s="55"/>
    </row>
    <row r="58" spans="1:6" ht="12.75" customHeight="1" x14ac:dyDescent="0.25">
      <c r="A58" s="14" t="s">
        <v>228</v>
      </c>
      <c r="B58" s="14" t="s">
        <v>280</v>
      </c>
      <c r="C58" s="14"/>
      <c r="D58" s="46">
        <f t="shared" si="2"/>
        <v>0</v>
      </c>
      <c r="E58" s="34">
        <f t="shared" si="3"/>
        <v>0</v>
      </c>
      <c r="F58" s="55"/>
    </row>
    <row r="59" spans="1:6" ht="12.75" customHeight="1" x14ac:dyDescent="0.25">
      <c r="A59" s="14" t="s">
        <v>488</v>
      </c>
      <c r="B59" s="14" t="s">
        <v>84</v>
      </c>
      <c r="C59" s="14"/>
      <c r="D59" s="46">
        <f t="shared" si="2"/>
        <v>0</v>
      </c>
      <c r="E59" s="34">
        <f t="shared" si="3"/>
        <v>0</v>
      </c>
      <c r="F59" s="55"/>
    </row>
    <row r="60" spans="1:6" ht="12.75" customHeight="1" x14ac:dyDescent="0.25">
      <c r="A60" s="14" t="s">
        <v>489</v>
      </c>
      <c r="B60" s="14" t="s">
        <v>85</v>
      </c>
      <c r="C60" s="14"/>
      <c r="D60" s="46">
        <f t="shared" si="2"/>
        <v>0</v>
      </c>
      <c r="E60" s="34">
        <f t="shared" si="3"/>
        <v>0</v>
      </c>
      <c r="F60" s="55"/>
    </row>
    <row r="61" spans="1:6" ht="12.75" customHeight="1" x14ac:dyDescent="0.25">
      <c r="A61" s="14" t="s">
        <v>490</v>
      </c>
      <c r="B61" s="14" t="s">
        <v>92</v>
      </c>
      <c r="C61" s="14"/>
      <c r="D61" s="46">
        <f t="shared" si="2"/>
        <v>0</v>
      </c>
      <c r="E61" s="34">
        <f t="shared" si="3"/>
        <v>0</v>
      </c>
      <c r="F61" s="55"/>
    </row>
    <row r="62" spans="1:6" ht="12.75" customHeight="1" x14ac:dyDescent="0.25">
      <c r="A62" s="14" t="s">
        <v>491</v>
      </c>
      <c r="B62" s="14" t="s">
        <v>429</v>
      </c>
      <c r="C62" s="14"/>
      <c r="D62" s="46">
        <f t="shared" si="2"/>
        <v>0</v>
      </c>
      <c r="E62" s="34">
        <f t="shared" si="3"/>
        <v>0</v>
      </c>
      <c r="F62" s="55"/>
    </row>
    <row r="63" spans="1:6" ht="12.75" customHeight="1" x14ac:dyDescent="0.25">
      <c r="A63" s="14" t="s">
        <v>492</v>
      </c>
      <c r="B63" s="14" t="s">
        <v>430</v>
      </c>
      <c r="C63" s="14"/>
      <c r="D63" s="46">
        <f t="shared" si="2"/>
        <v>0</v>
      </c>
      <c r="E63" s="34">
        <f t="shared" si="3"/>
        <v>0</v>
      </c>
      <c r="F63" s="55"/>
    </row>
    <row r="64" spans="1:6" ht="12.75" customHeight="1" x14ac:dyDescent="0.25">
      <c r="A64" s="14" t="s">
        <v>415</v>
      </c>
      <c r="B64" s="14" t="s">
        <v>416</v>
      </c>
      <c r="C64" s="307">
        <v>7620</v>
      </c>
      <c r="D64" s="46">
        <f t="shared" si="2"/>
        <v>7620</v>
      </c>
      <c r="E64" s="34">
        <f t="shared" si="3"/>
        <v>0</v>
      </c>
      <c r="F64" s="55"/>
    </row>
    <row r="65" spans="1:8" ht="12.75" customHeight="1" x14ac:dyDescent="0.25">
      <c r="A65" s="14" t="s">
        <v>417</v>
      </c>
      <c r="B65" s="14" t="s">
        <v>418</v>
      </c>
      <c r="C65" s="14"/>
      <c r="D65" s="46">
        <f t="shared" si="2"/>
        <v>0</v>
      </c>
      <c r="E65" s="34">
        <f t="shared" si="3"/>
        <v>0</v>
      </c>
      <c r="F65" s="55"/>
    </row>
    <row r="66" spans="1:8" ht="12.75" customHeight="1" x14ac:dyDescent="0.25">
      <c r="A66" s="14" t="s">
        <v>419</v>
      </c>
      <c r="B66" s="14" t="s">
        <v>420</v>
      </c>
      <c r="C66" s="14">
        <v>457.2</v>
      </c>
      <c r="D66" s="46">
        <f t="shared" si="2"/>
        <v>457.2</v>
      </c>
      <c r="E66" s="34">
        <f t="shared" si="3"/>
        <v>0</v>
      </c>
      <c r="F66" s="55"/>
    </row>
    <row r="67" spans="1:8" ht="12.75" customHeight="1" x14ac:dyDescent="0.25">
      <c r="A67" s="14" t="s">
        <v>100</v>
      </c>
      <c r="B67" s="14" t="s">
        <v>195</v>
      </c>
      <c r="C67" s="307">
        <v>5400</v>
      </c>
      <c r="D67" s="46">
        <f t="shared" si="2"/>
        <v>5400</v>
      </c>
      <c r="E67" s="34">
        <f t="shared" si="3"/>
        <v>0</v>
      </c>
      <c r="F67" s="55"/>
    </row>
    <row r="68" spans="1:8" ht="12.75" customHeight="1" x14ac:dyDescent="0.25">
      <c r="A68" s="14" t="s">
        <v>101</v>
      </c>
      <c r="B68" s="14" t="s">
        <v>405</v>
      </c>
      <c r="C68" s="14"/>
      <c r="D68" s="46">
        <f t="shared" si="2"/>
        <v>0</v>
      </c>
      <c r="E68" s="34">
        <f t="shared" si="3"/>
        <v>0</v>
      </c>
      <c r="F68" s="55"/>
    </row>
    <row r="69" spans="1:8" ht="12.75" customHeight="1" x14ac:dyDescent="0.25">
      <c r="A69" s="14" t="s">
        <v>102</v>
      </c>
      <c r="B69" s="14" t="s">
        <v>103</v>
      </c>
      <c r="C69" s="14"/>
      <c r="D69" s="46">
        <f t="shared" si="2"/>
        <v>0</v>
      </c>
      <c r="E69" s="34">
        <f t="shared" si="3"/>
        <v>0</v>
      </c>
      <c r="F69" s="55"/>
    </row>
    <row r="70" spans="1:8" ht="12.75" customHeight="1" x14ac:dyDescent="0.25">
      <c r="A70" s="14" t="s">
        <v>104</v>
      </c>
      <c r="B70" s="14" t="s">
        <v>105</v>
      </c>
      <c r="C70" s="14"/>
      <c r="D70" s="46">
        <f t="shared" si="2"/>
        <v>0</v>
      </c>
      <c r="E70" s="34">
        <f t="shared" si="3"/>
        <v>0</v>
      </c>
      <c r="F70" s="55"/>
    </row>
    <row r="71" spans="1:8" ht="12.75" customHeight="1" x14ac:dyDescent="0.25">
      <c r="A71" s="14" t="s">
        <v>106</v>
      </c>
      <c r="B71" s="14" t="s">
        <v>107</v>
      </c>
      <c r="C71" s="307">
        <v>1555</v>
      </c>
      <c r="D71" s="68">
        <f t="shared" si="2"/>
        <v>1555</v>
      </c>
      <c r="E71" s="34">
        <f t="shared" si="3"/>
        <v>0</v>
      </c>
      <c r="F71" s="55"/>
    </row>
    <row r="72" spans="1:8" ht="12.75" customHeight="1" x14ac:dyDescent="0.25">
      <c r="A72" s="14" t="s">
        <v>31</v>
      </c>
      <c r="B72" s="14" t="s">
        <v>196</v>
      </c>
      <c r="C72" s="14">
        <v>95</v>
      </c>
      <c r="D72" s="68">
        <f t="shared" si="2"/>
        <v>95</v>
      </c>
      <c r="E72" s="34">
        <f t="shared" si="3"/>
        <v>0</v>
      </c>
      <c r="F72" s="55"/>
    </row>
    <row r="73" spans="1:8" ht="12.75" customHeight="1" x14ac:dyDescent="0.25">
      <c r="A73" s="14" t="s">
        <v>108</v>
      </c>
      <c r="B73" s="14" t="s">
        <v>109</v>
      </c>
      <c r="C73" s="14"/>
      <c r="D73" s="68">
        <f t="shared" si="2"/>
        <v>0</v>
      </c>
      <c r="E73" s="34">
        <f t="shared" si="3"/>
        <v>0</v>
      </c>
      <c r="F73" s="55"/>
    </row>
    <row r="74" spans="1:8" ht="12.75" customHeight="1" x14ac:dyDescent="0.25">
      <c r="A74" s="14" t="s">
        <v>110</v>
      </c>
      <c r="B74" s="14" t="s">
        <v>493</v>
      </c>
      <c r="C74" s="14"/>
      <c r="D74" s="68">
        <f t="shared" si="2"/>
        <v>0</v>
      </c>
      <c r="E74" s="34">
        <f t="shared" si="3"/>
        <v>0</v>
      </c>
      <c r="F74" s="55"/>
    </row>
    <row r="75" spans="1:8" ht="12.75" customHeight="1" x14ac:dyDescent="0.25">
      <c r="A75" s="14" t="s">
        <v>494</v>
      </c>
      <c r="B75" s="14" t="s">
        <v>111</v>
      </c>
      <c r="C75" s="14"/>
      <c r="D75" s="68">
        <f t="shared" si="2"/>
        <v>0</v>
      </c>
      <c r="E75" s="34">
        <f t="shared" si="3"/>
        <v>0</v>
      </c>
      <c r="F75" s="55"/>
      <c r="G75" s="66"/>
      <c r="H75" s="112"/>
    </row>
    <row r="76" spans="1:8" ht="12.75" customHeight="1" x14ac:dyDescent="0.25">
      <c r="A76" s="14" t="s">
        <v>495</v>
      </c>
      <c r="B76" s="14" t="s">
        <v>112</v>
      </c>
      <c r="C76" s="14"/>
      <c r="D76" s="68">
        <f t="shared" si="2"/>
        <v>0</v>
      </c>
      <c r="E76" s="34">
        <f t="shared" si="3"/>
        <v>0</v>
      </c>
      <c r="F76" s="55"/>
    </row>
    <row r="77" spans="1:8" ht="12.75" customHeight="1" x14ac:dyDescent="0.25">
      <c r="A77" s="14" t="s">
        <v>113</v>
      </c>
      <c r="B77" s="14" t="s">
        <v>114</v>
      </c>
      <c r="C77" s="14"/>
      <c r="D77" s="68">
        <f t="shared" si="2"/>
        <v>0</v>
      </c>
      <c r="E77" s="34">
        <f t="shared" si="3"/>
        <v>0</v>
      </c>
      <c r="F77" s="55"/>
    </row>
    <row r="78" spans="1:8" ht="12.75" customHeight="1" x14ac:dyDescent="0.25">
      <c r="A78" s="14" t="s">
        <v>115</v>
      </c>
      <c r="B78" s="14" t="s">
        <v>116</v>
      </c>
      <c r="C78" s="14"/>
      <c r="D78" s="68">
        <f t="shared" si="2"/>
        <v>0</v>
      </c>
      <c r="E78" s="34">
        <f t="shared" si="3"/>
        <v>0</v>
      </c>
      <c r="F78" s="55"/>
    </row>
    <row r="79" spans="1:8" ht="12.75" customHeight="1" x14ac:dyDescent="0.25">
      <c r="A79" s="14" t="s">
        <v>117</v>
      </c>
      <c r="B79" s="14" t="s">
        <v>116</v>
      </c>
      <c r="C79" s="14"/>
      <c r="D79" s="68">
        <f t="shared" si="2"/>
        <v>0</v>
      </c>
      <c r="E79" s="34">
        <f t="shared" si="3"/>
        <v>0</v>
      </c>
      <c r="F79" s="55"/>
    </row>
    <row r="80" spans="1:8" ht="12.75" customHeight="1" x14ac:dyDescent="0.25">
      <c r="A80" s="14" t="s">
        <v>118</v>
      </c>
      <c r="B80" s="14" t="s">
        <v>119</v>
      </c>
      <c r="C80" s="14"/>
      <c r="D80" s="68">
        <f t="shared" si="2"/>
        <v>0</v>
      </c>
      <c r="E80" s="34">
        <f t="shared" si="3"/>
        <v>0</v>
      </c>
      <c r="F80" s="55"/>
    </row>
    <row r="81" spans="1:6" ht="12.75" customHeight="1" x14ac:dyDescent="0.25">
      <c r="A81" s="14" t="s">
        <v>120</v>
      </c>
      <c r="B81" s="14" t="s">
        <v>121</v>
      </c>
      <c r="C81" s="14"/>
      <c r="D81" s="68">
        <f t="shared" ref="D81:D113" si="4">+C81+E81</f>
        <v>0</v>
      </c>
      <c r="E81" s="34">
        <f t="shared" si="3"/>
        <v>0</v>
      </c>
      <c r="F81" s="55"/>
    </row>
    <row r="82" spans="1:6" ht="12.75" customHeight="1" x14ac:dyDescent="0.25">
      <c r="A82" s="14" t="s">
        <v>166</v>
      </c>
      <c r="B82" s="14" t="s">
        <v>167</v>
      </c>
      <c r="C82" s="14">
        <v>414.05</v>
      </c>
      <c r="D82" s="68">
        <f t="shared" si="4"/>
        <v>414.05</v>
      </c>
      <c r="E82" s="34">
        <f t="shared" si="3"/>
        <v>0</v>
      </c>
      <c r="F82" s="55"/>
    </row>
    <row r="83" spans="1:6" ht="12.75" customHeight="1" x14ac:dyDescent="0.25">
      <c r="A83" s="14" t="s">
        <v>122</v>
      </c>
      <c r="B83" s="14" t="s">
        <v>123</v>
      </c>
      <c r="C83" s="14"/>
      <c r="D83" s="68">
        <f t="shared" si="4"/>
        <v>0</v>
      </c>
      <c r="E83" s="34">
        <f t="shared" si="3"/>
        <v>0</v>
      </c>
      <c r="F83" s="55"/>
    </row>
    <row r="84" spans="1:6" ht="12.75" customHeight="1" x14ac:dyDescent="0.25">
      <c r="A84" s="14" t="s">
        <v>124</v>
      </c>
      <c r="B84" s="14" t="s">
        <v>1</v>
      </c>
      <c r="C84" s="14"/>
      <c r="D84" s="68">
        <f t="shared" si="4"/>
        <v>0</v>
      </c>
      <c r="E84" s="34">
        <f t="shared" si="3"/>
        <v>0</v>
      </c>
      <c r="F84" s="55"/>
    </row>
    <row r="85" spans="1:6" ht="12.75" customHeight="1" x14ac:dyDescent="0.25">
      <c r="A85" s="14" t="s">
        <v>125</v>
      </c>
      <c r="B85" s="14" t="s">
        <v>126</v>
      </c>
      <c r="C85" s="14"/>
      <c r="D85" s="68">
        <f t="shared" si="4"/>
        <v>0</v>
      </c>
      <c r="E85" s="34">
        <f t="shared" si="3"/>
        <v>0</v>
      </c>
      <c r="F85" s="55"/>
    </row>
    <row r="86" spans="1:6" ht="12.75" customHeight="1" x14ac:dyDescent="0.25">
      <c r="A86" s="14" t="s">
        <v>190</v>
      </c>
      <c r="B86" s="14" t="s">
        <v>282</v>
      </c>
      <c r="C86" s="14"/>
      <c r="D86" s="68">
        <f t="shared" si="4"/>
        <v>0</v>
      </c>
      <c r="E86" s="34">
        <f t="shared" si="3"/>
        <v>0</v>
      </c>
      <c r="F86" s="55"/>
    </row>
    <row r="87" spans="1:6" ht="12.75" customHeight="1" x14ac:dyDescent="0.25">
      <c r="A87" s="14" t="s">
        <v>199</v>
      </c>
      <c r="B87" s="14" t="s">
        <v>483</v>
      </c>
      <c r="C87" s="307">
        <v>5000</v>
      </c>
      <c r="D87" s="68">
        <f t="shared" si="4"/>
        <v>5000</v>
      </c>
      <c r="E87" s="34">
        <f t="shared" si="3"/>
        <v>0</v>
      </c>
      <c r="F87" s="55"/>
    </row>
    <row r="88" spans="1:6" ht="12.75" customHeight="1" x14ac:dyDescent="0.25">
      <c r="A88" s="14" t="s">
        <v>127</v>
      </c>
      <c r="B88" s="14" t="s">
        <v>33</v>
      </c>
      <c r="C88" s="14"/>
      <c r="D88" s="68">
        <f t="shared" si="4"/>
        <v>0</v>
      </c>
      <c r="E88" s="34">
        <f t="shared" si="3"/>
        <v>0</v>
      </c>
      <c r="F88" s="55"/>
    </row>
    <row r="89" spans="1:6" ht="12.75" customHeight="1" x14ac:dyDescent="0.25">
      <c r="A89" s="14" t="s">
        <v>128</v>
      </c>
      <c r="B89" s="14" t="s">
        <v>129</v>
      </c>
      <c r="C89" s="14"/>
      <c r="D89" s="68">
        <f t="shared" si="4"/>
        <v>0</v>
      </c>
      <c r="E89" s="34">
        <f t="shared" si="3"/>
        <v>0</v>
      </c>
      <c r="F89" s="55"/>
    </row>
    <row r="90" spans="1:6" ht="12.75" customHeight="1" x14ac:dyDescent="0.25">
      <c r="A90" s="14" t="s">
        <v>157</v>
      </c>
      <c r="B90" s="14" t="s">
        <v>159</v>
      </c>
      <c r="C90" s="14"/>
      <c r="D90" s="46">
        <f t="shared" si="4"/>
        <v>0</v>
      </c>
      <c r="E90" s="34">
        <f t="shared" si="3"/>
        <v>0</v>
      </c>
      <c r="F90" s="55"/>
    </row>
    <row r="91" spans="1:6" ht="12.75" customHeight="1" x14ac:dyDescent="0.25">
      <c r="A91" s="14" t="s">
        <v>158</v>
      </c>
      <c r="B91" s="14" t="s">
        <v>160</v>
      </c>
      <c r="C91" s="14"/>
      <c r="D91" s="68">
        <f t="shared" si="4"/>
        <v>0</v>
      </c>
      <c r="E91" s="34">
        <f t="shared" si="3"/>
        <v>0</v>
      </c>
      <c r="F91" s="55"/>
    </row>
    <row r="92" spans="1:6" ht="12.75" customHeight="1" x14ac:dyDescent="0.25">
      <c r="A92" s="14" t="s">
        <v>163</v>
      </c>
      <c r="B92" s="14" t="s">
        <v>164</v>
      </c>
      <c r="C92" s="14"/>
      <c r="D92" s="68">
        <f t="shared" si="4"/>
        <v>0</v>
      </c>
      <c r="E92" s="34">
        <f t="shared" si="3"/>
        <v>0</v>
      </c>
      <c r="F92" s="55"/>
    </row>
    <row r="93" spans="1:6" ht="12.75" customHeight="1" x14ac:dyDescent="0.25">
      <c r="A93" s="14" t="s">
        <v>30</v>
      </c>
      <c r="B93" s="14" t="s">
        <v>130</v>
      </c>
      <c r="C93" s="14">
        <v>51.05</v>
      </c>
      <c r="D93" s="68">
        <f t="shared" si="4"/>
        <v>51.05</v>
      </c>
      <c r="E93" s="34">
        <f t="shared" si="3"/>
        <v>0</v>
      </c>
      <c r="F93" s="55"/>
    </row>
    <row r="94" spans="1:6" ht="12.75" customHeight="1" x14ac:dyDescent="0.25">
      <c r="A94" s="14" t="s">
        <v>26</v>
      </c>
      <c r="B94" s="14" t="s">
        <v>131</v>
      </c>
      <c r="C94" s="14"/>
      <c r="D94" s="68">
        <f t="shared" si="4"/>
        <v>0</v>
      </c>
      <c r="E94" s="34">
        <f t="shared" si="3"/>
        <v>0</v>
      </c>
      <c r="F94" s="55"/>
    </row>
    <row r="95" spans="1:6" ht="12.75" customHeight="1" x14ac:dyDescent="0.25">
      <c r="A95" s="14" t="s">
        <v>132</v>
      </c>
      <c r="B95" s="14" t="s">
        <v>133</v>
      </c>
      <c r="C95" s="14">
        <v>-3.79</v>
      </c>
      <c r="D95" s="68">
        <f t="shared" si="4"/>
        <v>-3.79</v>
      </c>
      <c r="E95" s="34">
        <f t="shared" si="3"/>
        <v>0</v>
      </c>
      <c r="F95" s="55"/>
    </row>
    <row r="96" spans="1:6" ht="12.75" customHeight="1" x14ac:dyDescent="0.25">
      <c r="A96" s="14" t="s">
        <v>262</v>
      </c>
      <c r="B96" s="14" t="s">
        <v>268</v>
      </c>
      <c r="C96" s="14"/>
      <c r="D96" s="68">
        <f t="shared" si="4"/>
        <v>0</v>
      </c>
      <c r="E96" s="34">
        <f t="shared" si="3"/>
        <v>0</v>
      </c>
      <c r="F96" s="55"/>
    </row>
    <row r="97" spans="1:6" ht="12.75" customHeight="1" x14ac:dyDescent="0.25">
      <c r="A97" s="14" t="s">
        <v>23</v>
      </c>
      <c r="B97" s="14" t="s">
        <v>496</v>
      </c>
      <c r="C97" s="14">
        <v>177</v>
      </c>
      <c r="D97" s="68">
        <f t="shared" si="4"/>
        <v>177</v>
      </c>
      <c r="E97" s="34">
        <f t="shared" si="3"/>
        <v>0</v>
      </c>
      <c r="F97" s="55"/>
    </row>
    <row r="98" spans="1:6" ht="12.75" customHeight="1" x14ac:dyDescent="0.25">
      <c r="A98" s="14" t="s">
        <v>134</v>
      </c>
      <c r="B98" s="14" t="s">
        <v>135</v>
      </c>
      <c r="C98" s="14">
        <v>800</v>
      </c>
      <c r="D98" s="68">
        <f t="shared" si="4"/>
        <v>800</v>
      </c>
      <c r="E98" s="34">
        <f t="shared" si="3"/>
        <v>0</v>
      </c>
      <c r="F98" s="55"/>
    </row>
    <row r="99" spans="1:6" ht="12.75" customHeight="1" x14ac:dyDescent="0.25">
      <c r="A99" s="14" t="s">
        <v>136</v>
      </c>
      <c r="B99" s="14" t="s">
        <v>422</v>
      </c>
      <c r="C99" s="14">
        <v>73.63</v>
      </c>
      <c r="D99" s="68">
        <f t="shared" si="4"/>
        <v>73.63</v>
      </c>
      <c r="E99" s="34">
        <f t="shared" si="3"/>
        <v>0</v>
      </c>
      <c r="F99" s="55"/>
    </row>
    <row r="100" spans="1:6" ht="12.75" customHeight="1" x14ac:dyDescent="0.25">
      <c r="A100" s="14" t="s">
        <v>275</v>
      </c>
      <c r="B100" s="14" t="s">
        <v>276</v>
      </c>
      <c r="C100" s="14">
        <v>920</v>
      </c>
      <c r="D100" s="68">
        <f t="shared" si="4"/>
        <v>920</v>
      </c>
      <c r="E100" s="34">
        <f t="shared" si="3"/>
        <v>0</v>
      </c>
      <c r="F100" s="55"/>
    </row>
    <row r="101" spans="1:6" ht="12.75" customHeight="1" x14ac:dyDescent="0.25">
      <c r="A101" s="14" t="s">
        <v>32</v>
      </c>
      <c r="B101" s="14" t="s">
        <v>137</v>
      </c>
      <c r="C101" s="14"/>
      <c r="D101" s="68">
        <f t="shared" si="4"/>
        <v>0</v>
      </c>
      <c r="E101" s="34">
        <f t="shared" si="3"/>
        <v>0</v>
      </c>
      <c r="F101" s="55"/>
    </row>
    <row r="102" spans="1:6" ht="12.75" customHeight="1" x14ac:dyDescent="0.25">
      <c r="A102" s="14" t="s">
        <v>138</v>
      </c>
      <c r="B102" s="14" t="s">
        <v>433</v>
      </c>
      <c r="C102" s="14"/>
      <c r="D102" s="68">
        <f t="shared" si="4"/>
        <v>0</v>
      </c>
      <c r="E102" s="34">
        <f t="shared" si="3"/>
        <v>0</v>
      </c>
      <c r="F102" s="55"/>
    </row>
    <row r="103" spans="1:6" ht="12.75" customHeight="1" x14ac:dyDescent="0.25">
      <c r="A103" s="14" t="s">
        <v>139</v>
      </c>
      <c r="B103" s="14" t="s">
        <v>424</v>
      </c>
      <c r="C103" s="307">
        <v>1800</v>
      </c>
      <c r="D103" s="68">
        <f t="shared" si="4"/>
        <v>1800</v>
      </c>
      <c r="E103" s="34">
        <f t="shared" si="3"/>
        <v>0</v>
      </c>
      <c r="F103" s="55"/>
    </row>
    <row r="104" spans="1:6" ht="12.75" customHeight="1" x14ac:dyDescent="0.25">
      <c r="A104" s="14" t="s">
        <v>140</v>
      </c>
      <c r="B104" s="14" t="s">
        <v>6</v>
      </c>
      <c r="C104" s="14"/>
      <c r="D104" s="68">
        <f t="shared" si="4"/>
        <v>0</v>
      </c>
      <c r="E104" s="34">
        <f t="shared" si="3"/>
        <v>0</v>
      </c>
      <c r="F104" s="55"/>
    </row>
    <row r="105" spans="1:6" ht="12.75" customHeight="1" x14ac:dyDescent="0.25">
      <c r="A105" s="14" t="s">
        <v>24</v>
      </c>
      <c r="B105" s="14" t="s">
        <v>431</v>
      </c>
      <c r="C105" s="14">
        <v>142.18</v>
      </c>
      <c r="D105" s="68">
        <f t="shared" si="4"/>
        <v>142.18</v>
      </c>
      <c r="E105" s="34">
        <f t="shared" si="3"/>
        <v>0</v>
      </c>
      <c r="F105" s="55"/>
    </row>
    <row r="106" spans="1:6" ht="12.75" customHeight="1" x14ac:dyDescent="0.25">
      <c r="A106" s="14" t="s">
        <v>141</v>
      </c>
      <c r="B106" s="14" t="s">
        <v>197</v>
      </c>
      <c r="C106" s="307">
        <v>5406.25</v>
      </c>
      <c r="D106" s="68">
        <f t="shared" si="4"/>
        <v>5406.25</v>
      </c>
      <c r="E106" s="34">
        <f t="shared" si="3"/>
        <v>0</v>
      </c>
      <c r="F106" s="55"/>
    </row>
    <row r="107" spans="1:6" ht="12.75" customHeight="1" x14ac:dyDescent="0.25">
      <c r="A107" s="14" t="s">
        <v>25</v>
      </c>
      <c r="B107" s="14" t="s">
        <v>458</v>
      </c>
      <c r="C107" s="14">
        <v>24.5</v>
      </c>
      <c r="D107" s="68">
        <f t="shared" si="4"/>
        <v>24.5</v>
      </c>
      <c r="E107" s="34">
        <f t="shared" si="3"/>
        <v>0</v>
      </c>
      <c r="F107" s="55"/>
    </row>
    <row r="108" spans="1:6" ht="12.75" customHeight="1" x14ac:dyDescent="0.25">
      <c r="A108" s="14" t="s">
        <v>142</v>
      </c>
      <c r="B108" s="14" t="s">
        <v>4</v>
      </c>
      <c r="C108" s="14">
        <v>347.81</v>
      </c>
      <c r="D108" s="68">
        <f t="shared" si="4"/>
        <v>347.81</v>
      </c>
      <c r="E108" s="34">
        <f t="shared" si="3"/>
        <v>0</v>
      </c>
      <c r="F108" s="55"/>
    </row>
    <row r="109" spans="1:6" ht="12.75" customHeight="1" x14ac:dyDescent="0.25">
      <c r="A109" s="14" t="s">
        <v>143</v>
      </c>
      <c r="B109" s="14" t="s">
        <v>208</v>
      </c>
      <c r="C109" s="14"/>
      <c r="D109" s="68">
        <f t="shared" si="4"/>
        <v>0</v>
      </c>
      <c r="E109" s="34">
        <f t="shared" si="3"/>
        <v>0</v>
      </c>
      <c r="F109" s="55"/>
    </row>
    <row r="110" spans="1:6" ht="12.75" customHeight="1" x14ac:dyDescent="0.25">
      <c r="A110" s="14" t="s">
        <v>203</v>
      </c>
      <c r="B110" s="14" t="s">
        <v>212</v>
      </c>
      <c r="C110" s="14"/>
      <c r="D110" s="68">
        <f t="shared" si="4"/>
        <v>0</v>
      </c>
      <c r="E110" s="34">
        <f t="shared" si="3"/>
        <v>0</v>
      </c>
      <c r="F110" s="55"/>
    </row>
    <row r="111" spans="1:6" ht="12.75" customHeight="1" x14ac:dyDescent="0.25">
      <c r="A111" s="14" t="s">
        <v>204</v>
      </c>
      <c r="B111" s="14" t="s">
        <v>213</v>
      </c>
      <c r="C111" s="14"/>
      <c r="D111" s="68">
        <f t="shared" si="4"/>
        <v>0</v>
      </c>
      <c r="E111" s="34">
        <f t="shared" si="3"/>
        <v>0</v>
      </c>
      <c r="F111" s="55"/>
    </row>
    <row r="112" spans="1:6" ht="12.75" customHeight="1" x14ac:dyDescent="0.25">
      <c r="A112" s="14" t="s">
        <v>205</v>
      </c>
      <c r="B112" s="14" t="s">
        <v>214</v>
      </c>
      <c r="C112" s="14"/>
      <c r="D112" s="68">
        <f t="shared" si="4"/>
        <v>0</v>
      </c>
      <c r="E112" s="34">
        <f t="shared" si="3"/>
        <v>0</v>
      </c>
      <c r="F112" s="55"/>
    </row>
    <row r="113" spans="1:8" ht="12.75" customHeight="1" x14ac:dyDescent="0.25">
      <c r="A113" s="14" t="s">
        <v>206</v>
      </c>
      <c r="B113" s="14" t="s">
        <v>215</v>
      </c>
      <c r="C113" s="14"/>
      <c r="D113" s="68">
        <f t="shared" si="4"/>
        <v>0</v>
      </c>
      <c r="E113" s="34">
        <f t="shared" si="3"/>
        <v>0</v>
      </c>
      <c r="F113" s="55"/>
    </row>
    <row r="114" spans="1:8" ht="12.75" customHeight="1" x14ac:dyDescent="0.25">
      <c r="A114" s="14" t="s">
        <v>209</v>
      </c>
      <c r="B114" s="14" t="s">
        <v>216</v>
      </c>
      <c r="C114" s="14"/>
      <c r="D114" s="68">
        <f t="shared" ref="D114:D126" si="5">+C114+E114</f>
        <v>0</v>
      </c>
      <c r="E114" s="34">
        <f t="shared" ref="E114:E126" si="6">SUM(F114:F114)</f>
        <v>0</v>
      </c>
      <c r="F114" s="55"/>
    </row>
    <row r="115" spans="1:8" ht="12.75" customHeight="1" x14ac:dyDescent="0.25">
      <c r="A115" s="14" t="s">
        <v>207</v>
      </c>
      <c r="B115" s="14" t="s">
        <v>217</v>
      </c>
      <c r="C115" s="14"/>
      <c r="D115" s="68">
        <f t="shared" si="5"/>
        <v>0</v>
      </c>
      <c r="E115" s="34">
        <f t="shared" si="6"/>
        <v>0</v>
      </c>
      <c r="F115" s="55"/>
    </row>
    <row r="116" spans="1:8" ht="12.75" customHeight="1" x14ac:dyDescent="0.25">
      <c r="A116" s="14" t="s">
        <v>230</v>
      </c>
      <c r="B116" s="14" t="s">
        <v>231</v>
      </c>
      <c r="C116" s="14"/>
      <c r="D116" s="68">
        <f t="shared" si="5"/>
        <v>0</v>
      </c>
      <c r="E116" s="34">
        <f t="shared" si="6"/>
        <v>0</v>
      </c>
      <c r="F116" s="55"/>
    </row>
    <row r="117" spans="1:8" ht="12.75" customHeight="1" x14ac:dyDescent="0.25">
      <c r="A117" s="14" t="s">
        <v>229</v>
      </c>
      <c r="B117" s="14" t="s">
        <v>280</v>
      </c>
      <c r="C117" s="14"/>
      <c r="D117" s="68">
        <f t="shared" si="5"/>
        <v>0</v>
      </c>
      <c r="E117" s="34">
        <f t="shared" si="6"/>
        <v>0</v>
      </c>
      <c r="F117" s="55"/>
    </row>
    <row r="118" spans="1:8" ht="12.75" customHeight="1" x14ac:dyDescent="0.25">
      <c r="A118" s="14" t="s">
        <v>144</v>
      </c>
      <c r="B118" s="14" t="s">
        <v>145</v>
      </c>
      <c r="C118" s="14"/>
      <c r="D118" s="68">
        <f t="shared" si="5"/>
        <v>0</v>
      </c>
      <c r="E118" s="34">
        <f t="shared" si="6"/>
        <v>0</v>
      </c>
      <c r="F118" s="55"/>
    </row>
    <row r="119" spans="1:8" ht="12.75" customHeight="1" x14ac:dyDescent="0.25">
      <c r="A119" s="14" t="s">
        <v>146</v>
      </c>
      <c r="B119" s="14" t="s">
        <v>34</v>
      </c>
      <c r="C119" s="14"/>
      <c r="D119" s="68">
        <f t="shared" si="5"/>
        <v>0</v>
      </c>
      <c r="E119" s="34">
        <f t="shared" si="6"/>
        <v>0</v>
      </c>
      <c r="F119" s="55"/>
    </row>
    <row r="120" spans="1:8" ht="12.75" customHeight="1" x14ac:dyDescent="0.25">
      <c r="A120" s="14" t="s">
        <v>161</v>
      </c>
      <c r="B120" s="14" t="s">
        <v>407</v>
      </c>
      <c r="C120" s="14"/>
      <c r="D120" s="68">
        <f t="shared" si="5"/>
        <v>0</v>
      </c>
      <c r="E120" s="34">
        <f t="shared" si="6"/>
        <v>0</v>
      </c>
      <c r="F120" s="55"/>
    </row>
    <row r="121" spans="1:8" ht="12.75" customHeight="1" x14ac:dyDescent="0.25">
      <c r="A121" s="14" t="s">
        <v>147</v>
      </c>
      <c r="B121" s="14" t="s">
        <v>461</v>
      </c>
      <c r="C121" s="14">
        <v>375</v>
      </c>
      <c r="D121" s="68">
        <f t="shared" si="5"/>
        <v>375</v>
      </c>
      <c r="E121" s="34">
        <f t="shared" si="6"/>
        <v>0</v>
      </c>
      <c r="F121" s="55"/>
    </row>
    <row r="122" spans="1:8" ht="12.75" customHeight="1" x14ac:dyDescent="0.25">
      <c r="A122" s="14" t="s">
        <v>149</v>
      </c>
      <c r="B122" s="14" t="s">
        <v>150</v>
      </c>
      <c r="C122" s="14"/>
      <c r="D122" s="68">
        <f t="shared" si="5"/>
        <v>0</v>
      </c>
      <c r="E122" s="34">
        <f t="shared" si="6"/>
        <v>0</v>
      </c>
      <c r="F122" s="55"/>
    </row>
    <row r="123" spans="1:8" ht="12.75" customHeight="1" x14ac:dyDescent="0.25">
      <c r="A123" s="14" t="s">
        <v>151</v>
      </c>
      <c r="B123" s="14" t="s">
        <v>152</v>
      </c>
      <c r="C123" s="14">
        <v>54.99</v>
      </c>
      <c r="D123" s="68">
        <f t="shared" si="5"/>
        <v>54.99</v>
      </c>
      <c r="E123" s="34">
        <f t="shared" si="6"/>
        <v>0</v>
      </c>
      <c r="F123" s="55"/>
    </row>
    <row r="124" spans="1:8" ht="12.75" customHeight="1" x14ac:dyDescent="0.25">
      <c r="A124" s="14" t="s">
        <v>153</v>
      </c>
      <c r="B124" s="14" t="s">
        <v>154</v>
      </c>
      <c r="C124" s="14"/>
      <c r="D124" s="68">
        <f t="shared" si="5"/>
        <v>0</v>
      </c>
      <c r="E124" s="34">
        <f t="shared" si="6"/>
        <v>0</v>
      </c>
      <c r="F124" s="55"/>
    </row>
    <row r="125" spans="1:8" ht="12.75" customHeight="1" x14ac:dyDescent="0.25">
      <c r="A125" s="13" t="s">
        <v>155</v>
      </c>
      <c r="B125" s="13" t="s">
        <v>82</v>
      </c>
      <c r="C125" s="14"/>
      <c r="D125" s="68">
        <f t="shared" si="5"/>
        <v>0</v>
      </c>
      <c r="E125" s="34">
        <f t="shared" si="6"/>
        <v>0</v>
      </c>
      <c r="F125" s="55"/>
    </row>
    <row r="126" spans="1:8" ht="12.75" customHeight="1" thickBot="1" x14ac:dyDescent="0.3">
      <c r="A126" s="304" t="s">
        <v>162</v>
      </c>
      <c r="B126" s="304" t="s">
        <v>497</v>
      </c>
      <c r="C126" s="304"/>
      <c r="D126" s="69">
        <f t="shared" si="5"/>
        <v>0</v>
      </c>
      <c r="E126" s="306">
        <f t="shared" si="6"/>
        <v>0</v>
      </c>
      <c r="F126" s="59"/>
      <c r="H126" s="112"/>
    </row>
    <row r="127" spans="1:8" ht="11.15" customHeight="1" x14ac:dyDescent="0.25">
      <c r="A127" s="14"/>
      <c r="B127" s="14"/>
      <c r="C127" s="42"/>
      <c r="D127" s="42"/>
      <c r="E127" s="33"/>
    </row>
    <row r="128" spans="1:8" ht="11.15" customHeight="1" x14ac:dyDescent="0.25">
      <c r="A128" s="14"/>
      <c r="B128" s="14"/>
      <c r="C128" s="42"/>
      <c r="D128" s="42">
        <f>SUM(D44:D126)</f>
        <v>4631.3700000000008</v>
      </c>
      <c r="E128" s="33"/>
      <c r="F128" s="43">
        <f>SUM(F4:F126)</f>
        <v>0</v>
      </c>
    </row>
    <row r="129" spans="1:5" ht="11.15" customHeight="1" x14ac:dyDescent="0.25">
      <c r="A129" s="14"/>
      <c r="B129" s="14"/>
      <c r="C129" s="42"/>
      <c r="D129" s="42"/>
      <c r="E129" s="33"/>
    </row>
    <row r="130" spans="1:5" ht="11.15" customHeight="1" x14ac:dyDescent="0.25">
      <c r="A130" s="14"/>
      <c r="B130" s="14"/>
      <c r="C130" s="42"/>
      <c r="D130" s="42">
        <f>ROUND(SUM(D4:D126),2)</f>
        <v>125595.07</v>
      </c>
      <c r="E130" s="33"/>
    </row>
    <row r="131" spans="1:5" ht="11.15" customHeight="1" x14ac:dyDescent="0.25">
      <c r="A131" s="14"/>
      <c r="B131" s="14"/>
      <c r="C131" s="42"/>
      <c r="D131" s="42"/>
    </row>
    <row r="132" spans="1:5" ht="11.15" customHeight="1" x14ac:dyDescent="0.25">
      <c r="A132" s="14"/>
      <c r="B132" s="14"/>
    </row>
    <row r="133" spans="1:5" ht="11.15" customHeight="1" x14ac:dyDescent="0.25">
      <c r="A133" s="14"/>
      <c r="B133" s="14"/>
    </row>
    <row r="134" spans="1:5" ht="11.15" customHeight="1" x14ac:dyDescent="0.25">
      <c r="A134" s="14"/>
      <c r="B134" s="14"/>
    </row>
    <row r="135" spans="1:5" ht="11.15" customHeight="1" x14ac:dyDescent="0.25">
      <c r="A135" s="14"/>
      <c r="B135" s="14"/>
    </row>
    <row r="136" spans="1:5" ht="11.15" customHeight="1" x14ac:dyDescent="0.25">
      <c r="A136" s="14"/>
      <c r="B136" s="14"/>
    </row>
    <row r="137" spans="1:5" ht="11.15" customHeight="1" x14ac:dyDescent="0.25">
      <c r="A137" s="14"/>
      <c r="B137" s="14"/>
    </row>
    <row r="138" spans="1:5" ht="11.15" customHeight="1" x14ac:dyDescent="0.25">
      <c r="A138" s="14"/>
      <c r="B138" s="14"/>
    </row>
    <row r="139" spans="1:5" ht="11.15" customHeight="1" x14ac:dyDescent="0.25">
      <c r="A139" s="14"/>
      <c r="B139" s="14"/>
    </row>
    <row r="140" spans="1:5" ht="11.15" customHeight="1" x14ac:dyDescent="0.25">
      <c r="A140" s="14"/>
      <c r="B140" s="14"/>
    </row>
    <row r="141" spans="1:5" ht="11.15" customHeight="1" x14ac:dyDescent="0.25">
      <c r="A141" s="14"/>
      <c r="B141" s="14"/>
    </row>
    <row r="142" spans="1:5" ht="11.15" customHeight="1" x14ac:dyDescent="0.25">
      <c r="A142" s="14"/>
      <c r="B142" s="14"/>
    </row>
    <row r="143" spans="1:5" ht="11.15" customHeight="1" x14ac:dyDescent="0.25">
      <c r="A143" s="14"/>
      <c r="B143" s="14"/>
    </row>
    <row r="144" spans="1:5" ht="11.15" customHeight="1" x14ac:dyDescent="0.25">
      <c r="A144" s="14"/>
      <c r="B144" s="14"/>
    </row>
  </sheetData>
  <sheetProtection formatCells="0" formatColumns="0" formatRows="0" insertColumns="0" insertRows="0" insertHyperlinks="0" deleteColumns="0" deleteRows="0" sort="0" autoFilter="0" pivotTables="0"/>
  <mergeCells count="1">
    <mergeCell ref="E2:F2"/>
  </mergeCells>
  <pageMargins left="0.7" right="0.7" top="0.75" bottom="0.75" header="0.3" footer="0.3"/>
  <pageSetup paperSize="9" scale="3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138"/>
  <sheetViews>
    <sheetView topLeftCell="A100" zoomScale="90" zoomScaleNormal="90" zoomScaleSheetLayoutView="70" workbookViewId="0">
      <pane xSplit="3" topLeftCell="D1" activePane="topRight" state="frozen"/>
      <selection activeCell="B3" sqref="B3"/>
      <selection pane="topRight" activeCell="C23" sqref="C23"/>
    </sheetView>
  </sheetViews>
  <sheetFormatPr defaultColWidth="9.08984375" defaultRowHeight="11.15" customHeight="1" x14ac:dyDescent="0.25"/>
  <cols>
    <col min="1" max="1" width="14.54296875" style="25" bestFit="1" customWidth="1"/>
    <col min="2" max="2" width="39.54296875" style="25" bestFit="1" customWidth="1"/>
    <col min="3" max="4" width="18.54296875" style="43" customWidth="1"/>
    <col min="5" max="5" width="16.36328125" style="25" bestFit="1" customWidth="1"/>
    <col min="6" max="6" width="15.453125" style="43" bestFit="1" customWidth="1"/>
    <col min="7" max="7" width="15.36328125" style="43" hidden="1" customWidth="1"/>
    <col min="8" max="9" width="14.36328125" style="43" hidden="1" customWidth="1"/>
    <col min="10" max="12" width="13" style="43" hidden="1" customWidth="1"/>
    <col min="13" max="13" width="13" style="64" hidden="1" customWidth="1"/>
    <col min="14" max="14" width="13" style="65" hidden="1" customWidth="1"/>
    <col min="15" max="17" width="13" style="43" hidden="1" customWidth="1"/>
    <col min="18" max="18" width="19.54296875" style="25" bestFit="1" customWidth="1"/>
    <col min="19" max="19" width="12.453125" style="25" bestFit="1" customWidth="1"/>
    <col min="20" max="20" width="59.90625" style="25" bestFit="1" customWidth="1"/>
    <col min="21" max="25" width="9.08984375" style="25"/>
    <col min="26" max="26" width="13.6328125" style="25" bestFit="1" customWidth="1"/>
    <col min="27" max="16384" width="9.08984375" style="25"/>
  </cols>
  <sheetData>
    <row r="1" spans="1:27" s="23" customFormat="1" ht="18" thickBot="1" x14ac:dyDescent="0.3">
      <c r="A1" s="20" t="s">
        <v>224</v>
      </c>
      <c r="B1" s="21"/>
      <c r="C1" s="37"/>
      <c r="D1" s="37"/>
      <c r="E1" s="22"/>
      <c r="F1" s="47"/>
      <c r="G1" s="48"/>
      <c r="H1" s="48"/>
      <c r="I1" s="48"/>
      <c r="J1" s="48"/>
      <c r="K1" s="48"/>
      <c r="L1" s="48"/>
      <c r="M1" s="48"/>
      <c r="N1" s="48"/>
      <c r="O1" s="48"/>
      <c r="P1" s="48"/>
      <c r="Q1" s="48"/>
    </row>
    <row r="2" spans="1:27" ht="11.15" customHeight="1" thickBot="1" x14ac:dyDescent="0.3">
      <c r="A2" s="24" t="s">
        <v>50</v>
      </c>
      <c r="B2" s="24" t="s">
        <v>51</v>
      </c>
      <c r="C2" s="38" t="s">
        <v>200</v>
      </c>
      <c r="D2" s="38" t="s">
        <v>165</v>
      </c>
      <c r="E2" s="315" t="s">
        <v>171</v>
      </c>
      <c r="F2" s="317"/>
      <c r="G2" s="317"/>
      <c r="H2" s="317"/>
      <c r="I2" s="317"/>
      <c r="J2" s="317"/>
      <c r="K2" s="317"/>
      <c r="L2" s="317"/>
      <c r="M2" s="317"/>
      <c r="N2" s="317"/>
      <c r="O2" s="317"/>
      <c r="P2" s="317"/>
      <c r="Q2" s="316"/>
    </row>
    <row r="3" spans="1:27" ht="11.15" customHeight="1" thickBot="1" x14ac:dyDescent="0.3">
      <c r="A3" s="26"/>
      <c r="B3" s="26"/>
      <c r="C3" s="39">
        <f>SUM(C4:C126)</f>
        <v>61319.710000000021</v>
      </c>
      <c r="D3" s="39">
        <f>SUM(D4:D126)</f>
        <v>544947.25000000023</v>
      </c>
      <c r="E3" s="27">
        <f>SUM(E4:E126)</f>
        <v>-61319.710000000021</v>
      </c>
      <c r="F3" s="49"/>
      <c r="G3" s="50" t="s">
        <v>175</v>
      </c>
      <c r="H3" s="50" t="s">
        <v>176</v>
      </c>
      <c r="I3" s="50" t="s">
        <v>177</v>
      </c>
      <c r="J3" s="50" t="s">
        <v>178</v>
      </c>
      <c r="K3" s="50" t="s">
        <v>179</v>
      </c>
      <c r="L3" s="50" t="s">
        <v>180</v>
      </c>
      <c r="M3" s="50" t="s">
        <v>181</v>
      </c>
      <c r="N3" s="50" t="s">
        <v>182</v>
      </c>
      <c r="O3" s="50" t="s">
        <v>183</v>
      </c>
      <c r="P3" s="50" t="s">
        <v>184</v>
      </c>
      <c r="Q3" s="51" t="s">
        <v>185</v>
      </c>
    </row>
    <row r="4" spans="1:27" ht="12.75" customHeight="1" x14ac:dyDescent="0.25">
      <c r="A4" s="14" t="s">
        <v>474</v>
      </c>
      <c r="B4" s="14" t="s">
        <v>192</v>
      </c>
      <c r="C4" s="44">
        <v>1268.3499999999999</v>
      </c>
      <c r="D4" s="44">
        <f>+C4+E4</f>
        <v>1268.3499999999999</v>
      </c>
      <c r="E4" s="34">
        <f>SUM(F4:Q4)</f>
        <v>0</v>
      </c>
      <c r="F4" s="52"/>
      <c r="G4" s="52"/>
      <c r="H4" s="52"/>
      <c r="I4" s="52"/>
      <c r="J4" s="52"/>
      <c r="K4" s="52"/>
      <c r="L4" s="52"/>
      <c r="M4" s="52"/>
      <c r="N4" s="52"/>
      <c r="O4" s="52"/>
      <c r="P4" s="52"/>
      <c r="Q4" s="53"/>
    </row>
    <row r="5" spans="1:27" ht="12.75" customHeight="1" x14ac:dyDescent="0.25">
      <c r="A5" s="14" t="s">
        <v>52</v>
      </c>
      <c r="B5" s="14" t="s">
        <v>11</v>
      </c>
      <c r="C5" s="44">
        <v>770319</v>
      </c>
      <c r="D5" s="44">
        <f>+C5+E5</f>
        <v>770319</v>
      </c>
      <c r="E5" s="34">
        <f t="shared" ref="E5:E41" si="0">SUM(F5:Q5)</f>
        <v>0</v>
      </c>
      <c r="F5" s="54"/>
      <c r="G5" s="54"/>
      <c r="H5" s="54"/>
      <c r="I5" s="54"/>
      <c r="J5" s="54"/>
      <c r="K5" s="54"/>
      <c r="L5" s="54"/>
      <c r="M5" s="54"/>
      <c r="N5" s="54"/>
      <c r="O5" s="54"/>
      <c r="P5" s="54"/>
      <c r="Q5" s="55"/>
      <c r="Z5" s="101"/>
      <c r="AA5" s="101"/>
    </row>
    <row r="6" spans="1:27" ht="12.75" customHeight="1" x14ac:dyDescent="0.25">
      <c r="A6" s="14" t="s">
        <v>466</v>
      </c>
      <c r="B6" s="14" t="s">
        <v>467</v>
      </c>
      <c r="C6" s="44"/>
      <c r="D6" s="44"/>
      <c r="E6" s="34"/>
      <c r="F6" s="54"/>
      <c r="G6" s="54"/>
      <c r="H6" s="54"/>
      <c r="I6" s="54"/>
      <c r="J6" s="54"/>
      <c r="K6" s="54"/>
      <c r="L6" s="54"/>
      <c r="M6" s="54"/>
      <c r="N6" s="54"/>
      <c r="O6" s="54"/>
      <c r="P6" s="54"/>
      <c r="Q6" s="55"/>
      <c r="Z6" s="101"/>
      <c r="AA6" s="101"/>
    </row>
    <row r="7" spans="1:27" ht="12.75" customHeight="1" x14ac:dyDescent="0.25">
      <c r="A7" s="14" t="s">
        <v>468</v>
      </c>
      <c r="B7" s="14" t="s">
        <v>469</v>
      </c>
      <c r="C7" s="44"/>
      <c r="D7" s="44"/>
      <c r="E7" s="34"/>
      <c r="F7" s="54"/>
      <c r="G7" s="54"/>
      <c r="H7" s="54"/>
      <c r="I7" s="54"/>
      <c r="J7" s="54"/>
      <c r="K7" s="54"/>
      <c r="L7" s="54"/>
      <c r="M7" s="54"/>
      <c r="N7" s="54"/>
      <c r="O7" s="54"/>
      <c r="P7" s="54"/>
      <c r="Q7" s="55"/>
      <c r="Z7" s="101"/>
      <c r="AA7" s="101"/>
    </row>
    <row r="8" spans="1:27" ht="12.75" customHeight="1" x14ac:dyDescent="0.25">
      <c r="A8" s="14" t="s">
        <v>470</v>
      </c>
      <c r="B8" s="14" t="s">
        <v>471</v>
      </c>
      <c r="C8" s="44"/>
      <c r="D8" s="44"/>
      <c r="E8" s="34"/>
      <c r="F8" s="54"/>
      <c r="G8" s="54"/>
      <c r="H8" s="54"/>
      <c r="I8" s="54"/>
      <c r="J8" s="54"/>
      <c r="K8" s="54"/>
      <c r="L8" s="54"/>
      <c r="M8" s="54"/>
      <c r="N8" s="54"/>
      <c r="O8" s="54"/>
      <c r="P8" s="54"/>
      <c r="Q8" s="55"/>
      <c r="Z8" s="101"/>
      <c r="AA8" s="101"/>
    </row>
    <row r="9" spans="1:27" ht="12.75" customHeight="1" x14ac:dyDescent="0.25">
      <c r="A9" s="14" t="s">
        <v>472</v>
      </c>
      <c r="B9" s="14" t="s">
        <v>473</v>
      </c>
      <c r="C9" s="44"/>
      <c r="D9" s="44"/>
      <c r="E9" s="34"/>
      <c r="F9" s="54"/>
      <c r="G9" s="54"/>
      <c r="H9" s="54"/>
      <c r="I9" s="54"/>
      <c r="J9" s="54"/>
      <c r="K9" s="54"/>
      <c r="L9" s="54"/>
      <c r="M9" s="54"/>
      <c r="N9" s="54"/>
      <c r="O9" s="54"/>
      <c r="P9" s="54"/>
      <c r="Q9" s="55"/>
      <c r="Z9" s="101"/>
      <c r="AA9" s="101"/>
    </row>
    <row r="10" spans="1:27" ht="12.75" customHeight="1" x14ac:dyDescent="0.25">
      <c r="A10" s="14" t="s">
        <v>270</v>
      </c>
      <c r="B10" s="14" t="s">
        <v>271</v>
      </c>
      <c r="C10" s="44">
        <v>94763.9</v>
      </c>
      <c r="D10" s="44">
        <f t="shared" ref="D10:D41" si="1">+C10+E10</f>
        <v>94763.9</v>
      </c>
      <c r="E10" s="34">
        <f t="shared" si="0"/>
        <v>0</v>
      </c>
      <c r="F10" s="54"/>
      <c r="G10" s="54"/>
      <c r="H10" s="54"/>
      <c r="I10" s="54"/>
      <c r="J10" s="54"/>
      <c r="K10" s="54"/>
      <c r="L10" s="54"/>
      <c r="M10" s="54"/>
      <c r="N10" s="54"/>
      <c r="O10" s="54"/>
      <c r="P10" s="54"/>
      <c r="Q10" s="55"/>
      <c r="Z10" s="101"/>
      <c r="AA10" s="101"/>
    </row>
    <row r="11" spans="1:27" ht="12.75" customHeight="1" x14ac:dyDescent="0.25">
      <c r="A11" s="14" t="s">
        <v>273</v>
      </c>
      <c r="B11" s="14" t="s">
        <v>274</v>
      </c>
      <c r="C11" s="44">
        <v>-62806.400000000001</v>
      </c>
      <c r="D11" s="44">
        <f t="shared" si="1"/>
        <v>-62806.400000000001</v>
      </c>
      <c r="E11" s="34">
        <f t="shared" si="0"/>
        <v>0</v>
      </c>
      <c r="F11" s="54"/>
      <c r="G11" s="54"/>
      <c r="H11" s="54"/>
      <c r="I11" s="54"/>
      <c r="J11" s="54"/>
      <c r="K11" s="54"/>
      <c r="L11" s="54"/>
      <c r="M11" s="54"/>
      <c r="N11" s="54"/>
      <c r="O11" s="54"/>
      <c r="P11" s="54"/>
      <c r="Q11" s="55"/>
      <c r="Z11" s="101"/>
      <c r="AA11" s="101"/>
    </row>
    <row r="12" spans="1:27" ht="12.75" customHeight="1" x14ac:dyDescent="0.25">
      <c r="A12" s="14" t="s">
        <v>53</v>
      </c>
      <c r="B12" s="14" t="s">
        <v>46</v>
      </c>
      <c r="C12" s="44"/>
      <c r="D12" s="44">
        <f t="shared" si="1"/>
        <v>0</v>
      </c>
      <c r="E12" s="34">
        <f t="shared" si="0"/>
        <v>0</v>
      </c>
      <c r="F12" s="54"/>
      <c r="G12" s="54"/>
      <c r="H12" s="54"/>
      <c r="I12" s="54"/>
      <c r="J12" s="54"/>
      <c r="K12" s="54"/>
      <c r="L12" s="54"/>
      <c r="M12" s="54"/>
      <c r="N12" s="54"/>
      <c r="O12" s="54"/>
      <c r="P12" s="54"/>
      <c r="Q12" s="55"/>
    </row>
    <row r="13" spans="1:27" ht="12.75" customHeight="1" x14ac:dyDescent="0.25">
      <c r="A13" s="14" t="s">
        <v>54</v>
      </c>
      <c r="B13" s="14" t="s">
        <v>55</v>
      </c>
      <c r="C13" s="44">
        <v>1000</v>
      </c>
      <c r="D13" s="44">
        <f t="shared" si="1"/>
        <v>1000</v>
      </c>
      <c r="E13" s="34">
        <f t="shared" si="0"/>
        <v>0</v>
      </c>
      <c r="F13" s="54"/>
      <c r="G13" s="54"/>
      <c r="H13" s="54"/>
      <c r="I13" s="54"/>
      <c r="J13" s="54"/>
      <c r="K13" s="54"/>
      <c r="L13" s="54"/>
      <c r="M13" s="54"/>
      <c r="N13" s="54"/>
      <c r="O13" s="54"/>
      <c r="P13" s="54"/>
      <c r="Q13" s="55"/>
      <c r="Z13" s="101"/>
    </row>
    <row r="14" spans="1:27" ht="12.75" customHeight="1" x14ac:dyDescent="0.25">
      <c r="A14" s="14" t="s">
        <v>56</v>
      </c>
      <c r="B14" s="14" t="s">
        <v>57</v>
      </c>
      <c r="C14" s="44">
        <v>6242.74</v>
      </c>
      <c r="D14" s="44">
        <f t="shared" si="1"/>
        <v>6242.74</v>
      </c>
      <c r="E14" s="34">
        <f t="shared" si="0"/>
        <v>0</v>
      </c>
      <c r="F14" s="54"/>
      <c r="G14" s="54"/>
      <c r="H14" s="54"/>
      <c r="I14" s="54"/>
      <c r="J14" s="54"/>
      <c r="K14" s="54"/>
      <c r="L14" s="54"/>
      <c r="M14" s="54"/>
      <c r="N14" s="54"/>
      <c r="O14" s="54"/>
      <c r="P14" s="54"/>
      <c r="Q14" s="55"/>
      <c r="Z14" s="101"/>
      <c r="AA14" s="101"/>
    </row>
    <row r="15" spans="1:27" ht="12.75" customHeight="1" x14ac:dyDescent="0.25">
      <c r="A15" s="14" t="s">
        <v>58</v>
      </c>
      <c r="B15" s="14" t="s">
        <v>59</v>
      </c>
      <c r="C15" s="44">
        <v>180724.1</v>
      </c>
      <c r="D15" s="44">
        <f t="shared" si="1"/>
        <v>180724.1</v>
      </c>
      <c r="E15" s="34">
        <f t="shared" si="0"/>
        <v>0</v>
      </c>
      <c r="F15" s="54"/>
      <c r="G15" s="54"/>
      <c r="H15" s="54"/>
      <c r="I15" s="54"/>
      <c r="J15" s="54"/>
      <c r="K15" s="54"/>
      <c r="L15" s="54"/>
      <c r="M15" s="54"/>
      <c r="N15" s="54"/>
      <c r="O15" s="54"/>
      <c r="P15" s="54"/>
      <c r="Q15" s="55"/>
      <c r="Z15" s="101"/>
      <c r="AA15" s="101"/>
    </row>
    <row r="16" spans="1:27" ht="12.75" customHeight="1" x14ac:dyDescent="0.25">
      <c r="A16" s="14" t="s">
        <v>60</v>
      </c>
      <c r="B16" s="14" t="s">
        <v>61</v>
      </c>
      <c r="C16" s="44"/>
      <c r="D16" s="44">
        <f t="shared" si="1"/>
        <v>0</v>
      </c>
      <c r="E16" s="34">
        <f t="shared" si="0"/>
        <v>0</v>
      </c>
      <c r="F16" s="54"/>
      <c r="G16" s="54"/>
      <c r="H16" s="54"/>
      <c r="I16" s="54"/>
      <c r="J16" s="54"/>
      <c r="K16" s="54"/>
      <c r="L16" s="54"/>
      <c r="M16" s="54"/>
      <c r="N16" s="54"/>
      <c r="O16" s="54"/>
      <c r="P16" s="54"/>
      <c r="Q16" s="55"/>
      <c r="Z16" s="101"/>
      <c r="AA16" s="101"/>
    </row>
    <row r="17" spans="1:27" ht="12.75" customHeight="1" x14ac:dyDescent="0.25">
      <c r="A17" s="14" t="s">
        <v>226</v>
      </c>
      <c r="B17" s="14" t="s">
        <v>227</v>
      </c>
      <c r="C17" s="44"/>
      <c r="D17" s="44">
        <f t="shared" si="1"/>
        <v>0</v>
      </c>
      <c r="E17" s="34">
        <f t="shared" si="0"/>
        <v>0</v>
      </c>
      <c r="F17" s="54"/>
      <c r="G17" s="54"/>
      <c r="H17" s="54"/>
      <c r="I17" s="54"/>
      <c r="J17" s="54"/>
      <c r="K17" s="54"/>
      <c r="L17" s="54"/>
      <c r="M17" s="54"/>
      <c r="N17" s="54"/>
      <c r="O17" s="54"/>
      <c r="P17" s="54"/>
      <c r="Q17" s="55"/>
    </row>
    <row r="18" spans="1:27" ht="12.75" customHeight="1" x14ac:dyDescent="0.25">
      <c r="A18" s="14" t="s">
        <v>62</v>
      </c>
      <c r="B18" s="14" t="s">
        <v>63</v>
      </c>
      <c r="C18" s="44">
        <v>-2586.87</v>
      </c>
      <c r="D18" s="44">
        <f t="shared" si="1"/>
        <v>-2586.87</v>
      </c>
      <c r="E18" s="34">
        <f t="shared" si="0"/>
        <v>0</v>
      </c>
      <c r="F18" s="54"/>
      <c r="G18" s="54"/>
      <c r="H18" s="54"/>
      <c r="I18" s="54"/>
      <c r="J18" s="54"/>
      <c r="K18" s="54"/>
      <c r="L18" s="54"/>
      <c r="M18" s="54"/>
      <c r="N18" s="54"/>
      <c r="O18" s="54"/>
      <c r="P18" s="54"/>
      <c r="Q18" s="55"/>
      <c r="Z18" s="101"/>
      <c r="AA18" s="101"/>
    </row>
    <row r="19" spans="1:27" ht="12.75" customHeight="1" x14ac:dyDescent="0.25">
      <c r="A19" s="14" t="s">
        <v>64</v>
      </c>
      <c r="B19" s="14" t="s">
        <v>45</v>
      </c>
      <c r="C19" s="44"/>
      <c r="D19" s="44">
        <f t="shared" si="1"/>
        <v>0</v>
      </c>
      <c r="E19" s="34">
        <f t="shared" si="0"/>
        <v>0</v>
      </c>
      <c r="F19" s="54"/>
      <c r="G19" s="54"/>
      <c r="H19" s="54"/>
      <c r="I19" s="54"/>
      <c r="J19" s="54"/>
      <c r="K19" s="54"/>
      <c r="L19" s="54"/>
      <c r="M19" s="54"/>
      <c r="N19" s="54"/>
      <c r="O19" s="54"/>
      <c r="P19" s="54"/>
      <c r="Q19" s="55"/>
      <c r="Z19" s="101"/>
      <c r="AA19" s="101"/>
    </row>
    <row r="20" spans="1:27" ht="12.75" customHeight="1" x14ac:dyDescent="0.25">
      <c r="A20" s="14" t="s">
        <v>225</v>
      </c>
      <c r="B20" s="14" t="s">
        <v>426</v>
      </c>
      <c r="C20" s="44"/>
      <c r="D20" s="44">
        <f t="shared" si="1"/>
        <v>0</v>
      </c>
      <c r="E20" s="34">
        <f t="shared" si="0"/>
        <v>0</v>
      </c>
      <c r="F20" s="54"/>
      <c r="G20" s="54"/>
      <c r="H20" s="54"/>
      <c r="I20" s="54"/>
      <c r="J20" s="54"/>
      <c r="K20" s="54"/>
      <c r="L20" s="54"/>
      <c r="M20" s="54"/>
      <c r="N20" s="54"/>
      <c r="O20" s="54"/>
      <c r="P20" s="54"/>
      <c r="Q20" s="55"/>
    </row>
    <row r="21" spans="1:27" ht="12.75" customHeight="1" x14ac:dyDescent="0.25">
      <c r="A21" s="14" t="s">
        <v>77</v>
      </c>
      <c r="B21" s="14" t="s">
        <v>78</v>
      </c>
      <c r="C21" s="44">
        <v>637.78</v>
      </c>
      <c r="D21" s="44">
        <f t="shared" si="1"/>
        <v>637.78</v>
      </c>
      <c r="E21" s="34">
        <f t="shared" si="0"/>
        <v>0</v>
      </c>
      <c r="F21" s="54"/>
      <c r="G21" s="54"/>
      <c r="H21" s="54"/>
      <c r="I21" s="54"/>
      <c r="J21" s="54"/>
      <c r="K21" s="54"/>
      <c r="L21" s="54"/>
      <c r="M21" s="54"/>
      <c r="N21" s="54"/>
      <c r="O21" s="54"/>
      <c r="P21" s="54"/>
      <c r="Q21" s="55"/>
      <c r="Z21" s="101"/>
    </row>
    <row r="22" spans="1:27" ht="12.75" customHeight="1" x14ac:dyDescent="0.25">
      <c r="A22" s="14" t="s">
        <v>48</v>
      </c>
      <c r="B22" s="14" t="s">
        <v>22</v>
      </c>
      <c r="C22" s="44">
        <f>-29352.08+1533.23</f>
        <v>-27818.850000000002</v>
      </c>
      <c r="D22" s="44">
        <f t="shared" si="1"/>
        <v>-27818.850000000002</v>
      </c>
      <c r="E22" s="34">
        <f t="shared" si="0"/>
        <v>0</v>
      </c>
      <c r="F22" s="54"/>
      <c r="G22" s="54"/>
      <c r="H22" s="54"/>
      <c r="I22" s="54"/>
      <c r="J22" s="54"/>
      <c r="K22" s="54"/>
      <c r="L22" s="54"/>
      <c r="M22" s="54"/>
      <c r="N22" s="54"/>
      <c r="O22" s="54"/>
      <c r="P22" s="54"/>
      <c r="Q22" s="55"/>
      <c r="Z22" s="101"/>
      <c r="AA22" s="101"/>
    </row>
    <row r="23" spans="1:27" ht="12.75" customHeight="1" x14ac:dyDescent="0.25">
      <c r="A23" s="14" t="s">
        <v>28</v>
      </c>
      <c r="B23" s="14" t="s">
        <v>427</v>
      </c>
      <c r="C23" s="44"/>
      <c r="D23" s="44">
        <f t="shared" si="1"/>
        <v>0</v>
      </c>
      <c r="E23" s="34">
        <f t="shared" si="0"/>
        <v>0</v>
      </c>
      <c r="F23" s="54"/>
      <c r="G23" s="54"/>
      <c r="H23" s="54"/>
      <c r="I23" s="54"/>
      <c r="J23" s="54"/>
      <c r="K23" s="54"/>
      <c r="L23" s="54"/>
      <c r="M23" s="54"/>
      <c r="N23" s="54"/>
      <c r="O23" s="54"/>
      <c r="P23" s="56"/>
      <c r="Q23" s="55"/>
      <c r="Z23" s="101"/>
      <c r="AA23" s="101"/>
    </row>
    <row r="24" spans="1:27" ht="12.75" customHeight="1" x14ac:dyDescent="0.25">
      <c r="A24" s="14" t="s">
        <v>65</v>
      </c>
      <c r="B24" s="14" t="s">
        <v>428</v>
      </c>
      <c r="C24" s="44"/>
      <c r="D24" s="44">
        <f t="shared" si="1"/>
        <v>0</v>
      </c>
      <c r="E24" s="34">
        <f t="shared" si="0"/>
        <v>0</v>
      </c>
      <c r="F24" s="54"/>
      <c r="G24" s="54"/>
      <c r="H24" s="54"/>
      <c r="I24" s="54"/>
      <c r="J24" s="54"/>
      <c r="K24" s="54"/>
      <c r="L24" s="54"/>
      <c r="M24" s="54"/>
      <c r="N24" s="54"/>
      <c r="O24" s="54"/>
      <c r="P24" s="56"/>
      <c r="Q24" s="55"/>
    </row>
    <row r="25" spans="1:27" ht="12.75" customHeight="1" x14ac:dyDescent="0.25">
      <c r="A25" s="14" t="s">
        <v>168</v>
      </c>
      <c r="B25" s="14" t="s">
        <v>421</v>
      </c>
      <c r="C25" s="44">
        <v>-1899.46</v>
      </c>
      <c r="D25" s="44">
        <f t="shared" si="1"/>
        <v>-1899.46</v>
      </c>
      <c r="E25" s="34">
        <f t="shared" si="0"/>
        <v>0</v>
      </c>
      <c r="F25" s="54"/>
      <c r="G25" s="54"/>
      <c r="H25" s="54"/>
      <c r="I25" s="54"/>
      <c r="J25" s="54"/>
      <c r="K25" s="54"/>
      <c r="L25" s="54"/>
      <c r="M25" s="54"/>
      <c r="N25" s="54"/>
      <c r="O25" s="54"/>
      <c r="P25" s="56"/>
      <c r="Q25" s="55"/>
    </row>
    <row r="26" spans="1:27" ht="12.75" customHeight="1" x14ac:dyDescent="0.25">
      <c r="A26" s="14" t="s">
        <v>76</v>
      </c>
      <c r="B26" s="14" t="s">
        <v>420</v>
      </c>
      <c r="C26" s="44"/>
      <c r="D26" s="44">
        <f t="shared" si="1"/>
        <v>0</v>
      </c>
      <c r="E26" s="34">
        <f t="shared" si="0"/>
        <v>0</v>
      </c>
      <c r="F26" s="54"/>
      <c r="G26" s="54"/>
      <c r="H26" s="54"/>
      <c r="I26" s="54"/>
      <c r="J26" s="54"/>
      <c r="K26" s="54"/>
      <c r="L26" s="54"/>
      <c r="M26" s="54"/>
      <c r="N26" s="54"/>
      <c r="O26" s="54"/>
      <c r="P26" s="56"/>
      <c r="Q26" s="55"/>
    </row>
    <row r="27" spans="1:27" ht="12.75" customHeight="1" x14ac:dyDescent="0.25">
      <c r="A27" s="14" t="s">
        <v>484</v>
      </c>
      <c r="B27" s="14" t="s">
        <v>485</v>
      </c>
      <c r="C27" s="44">
        <v>-1533.23</v>
      </c>
      <c r="D27" s="44">
        <f t="shared" si="1"/>
        <v>-1533.23</v>
      </c>
      <c r="E27" s="34">
        <f t="shared" si="0"/>
        <v>0</v>
      </c>
      <c r="F27" s="54"/>
      <c r="G27" s="54"/>
      <c r="H27" s="54"/>
      <c r="I27" s="54"/>
      <c r="J27" s="54"/>
      <c r="K27" s="54"/>
      <c r="L27" s="54"/>
      <c r="M27" s="54"/>
      <c r="N27" s="54"/>
      <c r="O27" s="54"/>
      <c r="P27" s="56"/>
      <c r="Q27" s="55"/>
    </row>
    <row r="28" spans="1:27" ht="12.75" customHeight="1" x14ac:dyDescent="0.25">
      <c r="A28" s="14" t="s">
        <v>27</v>
      </c>
      <c r="B28" s="14" t="s">
        <v>221</v>
      </c>
      <c r="C28" s="44">
        <v>498.72</v>
      </c>
      <c r="D28" s="44">
        <f t="shared" si="1"/>
        <v>498.72</v>
      </c>
      <c r="E28" s="34">
        <f t="shared" si="0"/>
        <v>0</v>
      </c>
      <c r="F28" s="54"/>
      <c r="G28" s="54"/>
      <c r="H28" s="54"/>
      <c r="I28" s="54"/>
      <c r="J28" s="54"/>
      <c r="K28" s="54"/>
      <c r="L28" s="54"/>
      <c r="M28" s="54"/>
      <c r="N28" s="54"/>
      <c r="O28" s="54"/>
      <c r="P28" s="56"/>
      <c r="Q28" s="55"/>
    </row>
    <row r="29" spans="1:27" ht="12.75" customHeight="1" x14ac:dyDescent="0.25">
      <c r="A29" s="14" t="s">
        <v>223</v>
      </c>
      <c r="B29" s="14" t="s">
        <v>222</v>
      </c>
      <c r="C29" s="44"/>
      <c r="D29" s="44">
        <f t="shared" si="1"/>
        <v>0</v>
      </c>
      <c r="E29" s="34">
        <f t="shared" si="0"/>
        <v>0</v>
      </c>
      <c r="F29" s="54"/>
      <c r="G29" s="54"/>
      <c r="H29" s="54"/>
      <c r="I29" s="54"/>
      <c r="J29" s="54"/>
      <c r="K29" s="54"/>
      <c r="L29" s="54"/>
      <c r="M29" s="54"/>
      <c r="N29" s="54"/>
      <c r="O29" s="54"/>
      <c r="P29" s="56"/>
      <c r="Q29" s="55"/>
    </row>
    <row r="30" spans="1:27" ht="12.75" customHeight="1" x14ac:dyDescent="0.25">
      <c r="A30" s="14" t="s">
        <v>66</v>
      </c>
      <c r="B30" s="14" t="s">
        <v>67</v>
      </c>
      <c r="C30" s="44"/>
      <c r="D30" s="44">
        <f t="shared" si="1"/>
        <v>0</v>
      </c>
      <c r="E30" s="34">
        <f t="shared" si="0"/>
        <v>0</v>
      </c>
      <c r="F30" s="54"/>
      <c r="G30" s="54"/>
      <c r="H30" s="54"/>
      <c r="I30" s="54"/>
      <c r="J30" s="54"/>
      <c r="K30" s="54"/>
      <c r="L30" s="54"/>
      <c r="M30" s="54"/>
      <c r="N30" s="54"/>
      <c r="O30" s="54"/>
      <c r="P30" s="56"/>
      <c r="Q30" s="55"/>
    </row>
    <row r="31" spans="1:27" ht="12.75" customHeight="1" x14ac:dyDescent="0.25">
      <c r="A31" s="14" t="s">
        <v>68</v>
      </c>
      <c r="B31" s="14" t="s">
        <v>69</v>
      </c>
      <c r="C31" s="44"/>
      <c r="D31" s="44">
        <f t="shared" si="1"/>
        <v>0</v>
      </c>
      <c r="E31" s="34">
        <f t="shared" si="0"/>
        <v>0</v>
      </c>
      <c r="F31" s="54"/>
      <c r="G31" s="54"/>
      <c r="H31" s="54"/>
      <c r="I31" s="54"/>
      <c r="J31" s="54"/>
      <c r="K31" s="54"/>
      <c r="L31" s="54"/>
      <c r="M31" s="54"/>
      <c r="N31" s="54"/>
      <c r="O31" s="54"/>
      <c r="P31" s="56"/>
      <c r="Q31" s="55"/>
    </row>
    <row r="32" spans="1:27" ht="12.75" customHeight="1" x14ac:dyDescent="0.25">
      <c r="A32" s="14" t="s">
        <v>29</v>
      </c>
      <c r="B32" s="14" t="s">
        <v>70</v>
      </c>
      <c r="C32" s="44"/>
      <c r="D32" s="44">
        <f t="shared" si="1"/>
        <v>-61319.710000000021</v>
      </c>
      <c r="E32" s="34">
        <f t="shared" si="0"/>
        <v>-61319.710000000021</v>
      </c>
      <c r="F32" s="54">
        <f>-C3</f>
        <v>-61319.710000000021</v>
      </c>
      <c r="G32" s="54"/>
      <c r="H32" s="54"/>
      <c r="I32" s="54"/>
      <c r="J32" s="54"/>
      <c r="K32" s="54"/>
      <c r="L32" s="54"/>
      <c r="M32" s="54"/>
      <c r="N32" s="54"/>
      <c r="O32" s="54"/>
      <c r="P32" s="56"/>
      <c r="Q32" s="55"/>
      <c r="R32" s="194"/>
      <c r="S32" s="193"/>
      <c r="Z32" s="101"/>
      <c r="AA32" s="101"/>
    </row>
    <row r="33" spans="1:27" ht="12.75" customHeight="1" x14ac:dyDescent="0.25">
      <c r="A33" s="14" t="s">
        <v>71</v>
      </c>
      <c r="B33" s="14" t="s">
        <v>72</v>
      </c>
      <c r="C33" s="44">
        <v>-369774.07</v>
      </c>
      <c r="D33" s="44">
        <f t="shared" si="1"/>
        <v>-369774.07</v>
      </c>
      <c r="E33" s="34">
        <f t="shared" si="0"/>
        <v>0</v>
      </c>
      <c r="F33" s="54"/>
      <c r="G33" s="54"/>
      <c r="H33" s="54"/>
      <c r="I33" s="54"/>
      <c r="J33" s="54"/>
      <c r="K33" s="54"/>
      <c r="L33" s="54"/>
      <c r="M33" s="54"/>
      <c r="N33" s="54"/>
      <c r="O33" s="54"/>
      <c r="P33" s="56"/>
      <c r="Q33" s="55"/>
      <c r="Z33" s="101"/>
      <c r="AA33" s="101"/>
    </row>
    <row r="34" spans="1:27" ht="12.75" customHeight="1" x14ac:dyDescent="0.25">
      <c r="A34" s="14" t="s">
        <v>174</v>
      </c>
      <c r="B34" s="14" t="s">
        <v>191</v>
      </c>
      <c r="C34" s="44">
        <v>7139.31</v>
      </c>
      <c r="D34" s="44">
        <f t="shared" si="1"/>
        <v>7139.31</v>
      </c>
      <c r="E34" s="34">
        <f t="shared" si="0"/>
        <v>0</v>
      </c>
      <c r="F34" s="54"/>
      <c r="G34" s="54"/>
      <c r="H34" s="54"/>
      <c r="I34" s="54"/>
      <c r="J34" s="54"/>
      <c r="K34" s="54"/>
      <c r="L34" s="54"/>
      <c r="M34" s="54"/>
      <c r="N34" s="54"/>
      <c r="O34" s="54"/>
      <c r="P34" s="56"/>
      <c r="Q34" s="55"/>
      <c r="Z34" s="101"/>
      <c r="AA34" s="101"/>
    </row>
    <row r="35" spans="1:27" ht="12.75" customHeight="1" x14ac:dyDescent="0.25">
      <c r="A35" s="14" t="s">
        <v>73</v>
      </c>
      <c r="B35" s="14" t="s">
        <v>354</v>
      </c>
      <c r="C35" s="44">
        <v>-555793.37</v>
      </c>
      <c r="D35" s="44"/>
      <c r="E35" s="34"/>
      <c r="F35" s="54"/>
      <c r="G35" s="54"/>
      <c r="H35" s="54"/>
      <c r="I35" s="54"/>
      <c r="J35" s="54"/>
      <c r="K35" s="54"/>
      <c r="L35" s="54"/>
      <c r="M35" s="54"/>
      <c r="N35" s="54"/>
      <c r="O35" s="54"/>
      <c r="P35" s="56"/>
      <c r="Q35" s="55"/>
      <c r="Z35" s="101"/>
      <c r="AA35" s="101"/>
    </row>
    <row r="36" spans="1:27" ht="12.75" customHeight="1" x14ac:dyDescent="0.25">
      <c r="A36" s="14" t="s">
        <v>352</v>
      </c>
      <c r="B36" s="14" t="s">
        <v>353</v>
      </c>
      <c r="C36" s="44"/>
      <c r="D36" s="44">
        <f t="shared" si="1"/>
        <v>0</v>
      </c>
      <c r="E36" s="34">
        <f t="shared" si="0"/>
        <v>0</v>
      </c>
      <c r="F36" s="54"/>
      <c r="G36" s="54"/>
      <c r="H36" s="54"/>
      <c r="I36" s="54"/>
      <c r="J36" s="54"/>
      <c r="K36" s="54"/>
      <c r="L36" s="54"/>
      <c r="M36" s="54"/>
      <c r="N36" s="54"/>
      <c r="O36" s="54"/>
      <c r="P36" s="56"/>
      <c r="Q36" s="55"/>
      <c r="Z36" s="101"/>
      <c r="AA36" s="101"/>
    </row>
    <row r="37" spans="1:27" ht="12.75" customHeight="1" x14ac:dyDescent="0.25">
      <c r="A37" s="14" t="s">
        <v>259</v>
      </c>
      <c r="B37" s="14" t="s">
        <v>264</v>
      </c>
      <c r="C37" s="44">
        <v>-14548.69</v>
      </c>
      <c r="D37" s="44">
        <f t="shared" si="1"/>
        <v>-14548.69</v>
      </c>
      <c r="E37" s="34">
        <f t="shared" si="0"/>
        <v>0</v>
      </c>
      <c r="F37" s="54"/>
      <c r="G37" s="54"/>
      <c r="H37" s="54"/>
      <c r="I37" s="54"/>
      <c r="J37" s="54"/>
      <c r="K37" s="54"/>
      <c r="L37" s="54"/>
      <c r="M37" s="54"/>
      <c r="N37" s="54"/>
      <c r="O37" s="54"/>
      <c r="P37" s="56"/>
      <c r="Q37" s="55"/>
      <c r="Z37" s="101"/>
      <c r="AA37" s="101"/>
    </row>
    <row r="38" spans="1:27" ht="12.75" customHeight="1" x14ac:dyDescent="0.25">
      <c r="A38" s="14" t="s">
        <v>261</v>
      </c>
      <c r="B38" s="14" t="s">
        <v>265</v>
      </c>
      <c r="C38" s="44">
        <v>16306.69</v>
      </c>
      <c r="D38" s="44">
        <f t="shared" si="1"/>
        <v>16306.69</v>
      </c>
      <c r="E38" s="34">
        <f t="shared" si="0"/>
        <v>0</v>
      </c>
      <c r="F38" s="54"/>
      <c r="G38" s="54"/>
      <c r="H38" s="54"/>
      <c r="I38" s="54"/>
      <c r="J38" s="54"/>
      <c r="K38" s="54"/>
      <c r="L38" s="54"/>
      <c r="M38" s="54"/>
      <c r="N38" s="54"/>
      <c r="O38" s="54"/>
      <c r="P38" s="56"/>
      <c r="Q38" s="55"/>
      <c r="Z38" s="101"/>
      <c r="AA38" s="101"/>
    </row>
    <row r="39" spans="1:27" ht="12.75" customHeight="1" x14ac:dyDescent="0.25">
      <c r="A39" s="14" t="s">
        <v>260</v>
      </c>
      <c r="B39" s="14" t="s">
        <v>266</v>
      </c>
      <c r="C39" s="44">
        <v>3702.57</v>
      </c>
      <c r="D39" s="44">
        <f t="shared" si="1"/>
        <v>3702.57</v>
      </c>
      <c r="E39" s="34">
        <f t="shared" si="0"/>
        <v>0</v>
      </c>
      <c r="F39" s="54"/>
      <c r="G39" s="54"/>
      <c r="H39" s="54"/>
      <c r="I39" s="54"/>
      <c r="J39" s="54"/>
      <c r="K39" s="54"/>
      <c r="L39" s="54"/>
      <c r="M39" s="54"/>
      <c r="N39" s="54"/>
      <c r="O39" s="54"/>
      <c r="P39" s="56"/>
      <c r="Q39" s="55"/>
      <c r="Z39" s="101"/>
      <c r="AA39" s="101"/>
    </row>
    <row r="40" spans="1:27" ht="12.75" customHeight="1" x14ac:dyDescent="0.25">
      <c r="A40" s="14" t="s">
        <v>263</v>
      </c>
      <c r="B40" s="14" t="s">
        <v>267</v>
      </c>
      <c r="C40" s="44">
        <v>10846.12</v>
      </c>
      <c r="D40" s="44"/>
      <c r="E40" s="34"/>
      <c r="F40" s="54"/>
      <c r="G40" s="54"/>
      <c r="H40" s="54"/>
      <c r="I40" s="54"/>
      <c r="J40" s="54"/>
      <c r="K40" s="54"/>
      <c r="L40" s="54"/>
      <c r="M40" s="54"/>
      <c r="N40" s="54"/>
      <c r="O40" s="54"/>
      <c r="P40" s="56"/>
      <c r="Q40" s="55"/>
      <c r="Z40" s="101"/>
      <c r="AA40" s="101"/>
    </row>
    <row r="41" spans="1:27" ht="12.75" customHeight="1" thickBot="1" x14ac:dyDescent="0.3">
      <c r="A41" s="14" t="s">
        <v>74</v>
      </c>
      <c r="B41" s="14" t="s">
        <v>75</v>
      </c>
      <c r="C41" s="44"/>
      <c r="D41" s="44">
        <f t="shared" si="1"/>
        <v>0</v>
      </c>
      <c r="E41" s="34">
        <f t="shared" si="0"/>
        <v>0</v>
      </c>
      <c r="F41" s="57"/>
      <c r="G41" s="57"/>
      <c r="H41" s="57"/>
      <c r="I41" s="57"/>
      <c r="J41" s="57"/>
      <c r="K41" s="57"/>
      <c r="L41" s="57"/>
      <c r="M41" s="57"/>
      <c r="N41" s="57"/>
      <c r="O41" s="57"/>
      <c r="P41" s="58"/>
      <c r="Q41" s="59"/>
      <c r="Z41" s="101"/>
      <c r="AA41" s="101"/>
    </row>
    <row r="42" spans="1:27" ht="12.75" customHeight="1" x14ac:dyDescent="0.25">
      <c r="A42" s="30"/>
      <c r="B42" s="31"/>
      <c r="C42" s="40"/>
      <c r="D42" s="40"/>
      <c r="E42" s="35"/>
      <c r="F42" s="60"/>
      <c r="G42" s="60"/>
      <c r="H42" s="60"/>
      <c r="I42" s="60"/>
      <c r="J42" s="60"/>
      <c r="K42" s="60"/>
      <c r="L42" s="60"/>
      <c r="M42" s="60"/>
      <c r="N42" s="60"/>
      <c r="O42" s="60"/>
      <c r="P42" s="60"/>
      <c r="Q42" s="60"/>
    </row>
    <row r="43" spans="1:27" ht="12.75" customHeight="1" thickBot="1" x14ac:dyDescent="0.3">
      <c r="A43" s="28" t="s">
        <v>498</v>
      </c>
      <c r="B43" s="29" t="s">
        <v>499</v>
      </c>
      <c r="C43" s="41" t="s">
        <v>500</v>
      </c>
      <c r="D43" s="41" t="s">
        <v>501</v>
      </c>
      <c r="E43" s="36"/>
      <c r="F43" s="61"/>
      <c r="G43" s="61"/>
      <c r="H43" s="61"/>
      <c r="I43" s="61"/>
      <c r="J43" s="61"/>
      <c r="K43" s="61"/>
      <c r="L43" s="61"/>
      <c r="M43" s="61"/>
      <c r="N43" s="61"/>
      <c r="O43" s="61"/>
      <c r="P43" s="61"/>
      <c r="Q43" s="61"/>
    </row>
    <row r="44" spans="1:27" ht="12.75" customHeight="1" x14ac:dyDescent="0.25">
      <c r="A44" s="14" t="s">
        <v>83</v>
      </c>
      <c r="B44" s="14" t="s">
        <v>193</v>
      </c>
      <c r="C44" s="14"/>
      <c r="D44" s="44">
        <f t="shared" ref="D44:D78" si="2">+C44+E44</f>
        <v>0</v>
      </c>
      <c r="E44" s="34">
        <f>SUM(F44:Q44)</f>
        <v>0</v>
      </c>
      <c r="F44" s="54"/>
      <c r="G44" s="54"/>
      <c r="H44" s="54"/>
      <c r="I44" s="54"/>
      <c r="J44" s="54"/>
      <c r="K44" s="54"/>
      <c r="L44" s="54"/>
      <c r="M44" s="54"/>
      <c r="N44" s="54"/>
      <c r="O44" s="54"/>
      <c r="P44" s="56"/>
      <c r="Q44" s="55"/>
    </row>
    <row r="45" spans="1:27" ht="12.75" customHeight="1" x14ac:dyDescent="0.25">
      <c r="A45" s="14" t="s">
        <v>486</v>
      </c>
      <c r="B45" s="14" t="s">
        <v>194</v>
      </c>
      <c r="C45" s="14"/>
      <c r="D45" s="46">
        <f t="shared" si="2"/>
        <v>0</v>
      </c>
      <c r="E45" s="34">
        <f t="shared" ref="E45:E114" si="3">SUM(F45:Q45)</f>
        <v>0</v>
      </c>
      <c r="F45" s="54"/>
      <c r="G45" s="54"/>
      <c r="H45" s="54"/>
      <c r="I45" s="54"/>
      <c r="J45" s="54"/>
      <c r="K45" s="54"/>
      <c r="L45" s="54"/>
      <c r="M45" s="54"/>
      <c r="N45" s="54"/>
      <c r="O45" s="54"/>
      <c r="P45" s="56"/>
      <c r="Q45" s="55"/>
    </row>
    <row r="46" spans="1:27" ht="12.75" customHeight="1" x14ac:dyDescent="0.25">
      <c r="A46" s="14" t="s">
        <v>487</v>
      </c>
      <c r="B46" s="14" t="s">
        <v>47</v>
      </c>
      <c r="C46" s="14">
        <v>-500</v>
      </c>
      <c r="D46" s="46">
        <f t="shared" si="2"/>
        <v>-500</v>
      </c>
      <c r="E46" s="34">
        <f t="shared" si="3"/>
        <v>0</v>
      </c>
      <c r="F46" s="54"/>
      <c r="G46" s="54"/>
      <c r="H46" s="54"/>
      <c r="I46" s="54"/>
      <c r="J46" s="54"/>
      <c r="K46" s="54"/>
      <c r="L46" s="54"/>
      <c r="M46" s="54"/>
      <c r="N46" s="54"/>
      <c r="O46" s="54"/>
      <c r="P46" s="56"/>
      <c r="Q46" s="55"/>
    </row>
    <row r="47" spans="1:27" ht="12.75" customHeight="1" x14ac:dyDescent="0.25">
      <c r="A47" s="14" t="s">
        <v>86</v>
      </c>
      <c r="B47" s="14" t="s">
        <v>87</v>
      </c>
      <c r="C47" s="14"/>
      <c r="D47" s="46">
        <f t="shared" si="2"/>
        <v>0</v>
      </c>
      <c r="E47" s="34">
        <f t="shared" si="3"/>
        <v>0</v>
      </c>
      <c r="F47" s="54"/>
      <c r="G47" s="54"/>
      <c r="H47" s="54"/>
      <c r="I47" s="54"/>
      <c r="J47" s="54"/>
      <c r="K47" s="54"/>
      <c r="L47" s="54"/>
      <c r="M47" s="54"/>
      <c r="N47" s="54"/>
      <c r="O47" s="54"/>
      <c r="P47" s="56"/>
      <c r="Q47" s="55"/>
    </row>
    <row r="48" spans="1:27" ht="12.75" customHeight="1" x14ac:dyDescent="0.25">
      <c r="A48" s="14" t="s">
        <v>88</v>
      </c>
      <c r="B48" s="14" t="s">
        <v>89</v>
      </c>
      <c r="C48" s="14"/>
      <c r="D48" s="46">
        <f t="shared" si="2"/>
        <v>0</v>
      </c>
      <c r="E48" s="34">
        <f t="shared" si="3"/>
        <v>0</v>
      </c>
      <c r="F48" s="54"/>
      <c r="G48" s="54"/>
      <c r="H48" s="54"/>
      <c r="I48" s="54"/>
      <c r="J48" s="54"/>
      <c r="K48" s="54"/>
      <c r="L48" s="54"/>
      <c r="M48" s="54"/>
      <c r="N48" s="54"/>
      <c r="O48" s="54"/>
      <c r="P48" s="56"/>
      <c r="Q48" s="55"/>
    </row>
    <row r="49" spans="1:18" ht="12.75" customHeight="1" x14ac:dyDescent="0.25">
      <c r="A49" s="14" t="s">
        <v>90</v>
      </c>
      <c r="B49" s="14" t="s">
        <v>91</v>
      </c>
      <c r="C49" s="14">
        <v>-285</v>
      </c>
      <c r="D49" s="46">
        <f t="shared" si="2"/>
        <v>-285</v>
      </c>
      <c r="E49" s="34">
        <f t="shared" si="3"/>
        <v>0</v>
      </c>
      <c r="F49" s="54"/>
      <c r="G49" s="54"/>
      <c r="H49" s="54"/>
      <c r="I49" s="54"/>
      <c r="J49" s="54"/>
      <c r="K49" s="54"/>
      <c r="L49" s="54"/>
      <c r="M49" s="54"/>
      <c r="N49" s="54"/>
      <c r="O49" s="54"/>
      <c r="P49" s="56"/>
      <c r="Q49" s="55"/>
    </row>
    <row r="50" spans="1:18" ht="12.75" customHeight="1" x14ac:dyDescent="0.25">
      <c r="A50" s="14" t="s">
        <v>93</v>
      </c>
      <c r="B50" s="14" t="s">
        <v>1</v>
      </c>
      <c r="C50" s="307">
        <v>-1370</v>
      </c>
      <c r="D50" s="67">
        <f t="shared" si="2"/>
        <v>-1370</v>
      </c>
      <c r="E50" s="34">
        <f t="shared" si="3"/>
        <v>0</v>
      </c>
      <c r="F50" s="54"/>
      <c r="G50" s="54"/>
      <c r="H50" s="54"/>
      <c r="I50" s="54"/>
      <c r="J50" s="54"/>
      <c r="K50" s="54"/>
      <c r="L50" s="54"/>
      <c r="M50" s="54"/>
      <c r="N50" s="54"/>
      <c r="O50" s="54"/>
      <c r="P50" s="56"/>
      <c r="Q50" s="55"/>
    </row>
    <row r="51" spans="1:18" ht="12.75" customHeight="1" x14ac:dyDescent="0.25">
      <c r="A51" s="14" t="s">
        <v>94</v>
      </c>
      <c r="B51" s="14" t="s">
        <v>2</v>
      </c>
      <c r="C51" s="14"/>
      <c r="D51" s="46">
        <f t="shared" si="2"/>
        <v>0</v>
      </c>
      <c r="E51" s="34">
        <f t="shared" si="3"/>
        <v>0</v>
      </c>
      <c r="F51" s="54"/>
      <c r="G51" s="54"/>
      <c r="H51" s="54"/>
      <c r="I51" s="54"/>
      <c r="J51" s="54"/>
      <c r="K51" s="54"/>
      <c r="L51" s="54"/>
      <c r="M51" s="54"/>
      <c r="N51" s="54"/>
      <c r="O51" s="54"/>
      <c r="P51" s="56"/>
      <c r="Q51" s="55"/>
    </row>
    <row r="52" spans="1:18" ht="12.75" customHeight="1" x14ac:dyDescent="0.25">
      <c r="A52" s="14" t="s">
        <v>95</v>
      </c>
      <c r="B52" s="14" t="s">
        <v>6</v>
      </c>
      <c r="C52" s="14"/>
      <c r="D52" s="46">
        <f t="shared" si="2"/>
        <v>0</v>
      </c>
      <c r="E52" s="34">
        <f t="shared" si="3"/>
        <v>0</v>
      </c>
      <c r="F52" s="54"/>
      <c r="G52" s="54"/>
      <c r="H52" s="54"/>
      <c r="I52" s="54"/>
      <c r="J52" s="54"/>
      <c r="K52" s="54"/>
      <c r="L52" s="54"/>
      <c r="M52" s="54"/>
      <c r="N52" s="54"/>
      <c r="O52" s="54"/>
      <c r="P52" s="56"/>
      <c r="Q52" s="55"/>
    </row>
    <row r="53" spans="1:18" ht="12.75" customHeight="1" x14ac:dyDescent="0.25">
      <c r="A53" s="14" t="s">
        <v>96</v>
      </c>
      <c r="B53" s="14" t="s">
        <v>97</v>
      </c>
      <c r="C53" s="307">
        <v>-23923.5</v>
      </c>
      <c r="D53" s="46">
        <f t="shared" si="2"/>
        <v>-23923.5</v>
      </c>
      <c r="E53" s="34">
        <f t="shared" si="3"/>
        <v>0</v>
      </c>
      <c r="F53" s="54"/>
      <c r="G53" s="54"/>
      <c r="H53" s="54"/>
      <c r="I53" s="54"/>
      <c r="J53" s="54"/>
      <c r="K53" s="54"/>
      <c r="L53" s="54"/>
      <c r="M53" s="54"/>
      <c r="N53" s="54"/>
      <c r="O53" s="54"/>
      <c r="P53" s="56"/>
      <c r="Q53" s="55"/>
    </row>
    <row r="54" spans="1:18" ht="12.75" customHeight="1" x14ac:dyDescent="0.25">
      <c r="A54" s="14" t="s">
        <v>189</v>
      </c>
      <c r="B54" s="14" t="s">
        <v>282</v>
      </c>
      <c r="C54" s="14"/>
      <c r="D54" s="46">
        <f t="shared" si="2"/>
        <v>0</v>
      </c>
      <c r="E54" s="34">
        <f t="shared" si="3"/>
        <v>0</v>
      </c>
      <c r="F54" s="54"/>
      <c r="G54" s="54"/>
      <c r="H54" s="54"/>
      <c r="I54" s="54"/>
      <c r="J54" s="54"/>
      <c r="K54" s="54"/>
      <c r="L54" s="54"/>
      <c r="M54" s="54"/>
      <c r="N54" s="54"/>
      <c r="O54" s="54"/>
      <c r="P54" s="56"/>
      <c r="Q54" s="55"/>
      <c r="R54" s="112"/>
    </row>
    <row r="55" spans="1:18" ht="12.75" customHeight="1" x14ac:dyDescent="0.25">
      <c r="A55" s="14" t="s">
        <v>98</v>
      </c>
      <c r="B55" s="14" t="s">
        <v>99</v>
      </c>
      <c r="C55" s="14"/>
      <c r="D55" s="46">
        <f t="shared" si="2"/>
        <v>0</v>
      </c>
      <c r="E55" s="34"/>
      <c r="F55" s="54"/>
      <c r="G55" s="54"/>
      <c r="H55" s="54"/>
      <c r="I55" s="54"/>
      <c r="J55" s="54"/>
      <c r="K55" s="54"/>
      <c r="L55" s="54"/>
      <c r="M55" s="54"/>
      <c r="N55" s="54"/>
      <c r="O55" s="54"/>
      <c r="P55" s="56"/>
      <c r="Q55" s="55"/>
    </row>
    <row r="56" spans="1:18" ht="12.75" customHeight="1" x14ac:dyDescent="0.25">
      <c r="A56" s="14" t="s">
        <v>201</v>
      </c>
      <c r="B56" s="14" t="s">
        <v>210</v>
      </c>
      <c r="C56" s="14"/>
      <c r="D56" s="46">
        <f t="shared" si="2"/>
        <v>0</v>
      </c>
      <c r="E56" s="34">
        <f t="shared" si="3"/>
        <v>0</v>
      </c>
      <c r="F56" s="54"/>
      <c r="G56" s="54"/>
      <c r="H56" s="54"/>
      <c r="I56" s="54"/>
      <c r="J56" s="54"/>
      <c r="K56" s="54"/>
      <c r="L56" s="54"/>
      <c r="M56" s="54"/>
      <c r="N56" s="54"/>
      <c r="O56" s="54"/>
      <c r="P56" s="56"/>
      <c r="Q56" s="55"/>
    </row>
    <row r="57" spans="1:18" ht="12.75" customHeight="1" x14ac:dyDescent="0.25">
      <c r="A57" s="14" t="s">
        <v>202</v>
      </c>
      <c r="B57" s="14" t="s">
        <v>211</v>
      </c>
      <c r="C57" s="14"/>
      <c r="D57" s="46">
        <f t="shared" si="2"/>
        <v>0</v>
      </c>
      <c r="E57" s="34">
        <f t="shared" si="3"/>
        <v>0</v>
      </c>
      <c r="F57" s="54"/>
      <c r="G57" s="54"/>
      <c r="H57" s="54"/>
      <c r="I57" s="54"/>
      <c r="J57" s="54"/>
      <c r="K57" s="54"/>
      <c r="L57" s="54"/>
      <c r="M57" s="54"/>
      <c r="N57" s="54"/>
      <c r="O57" s="54"/>
      <c r="P57" s="56"/>
      <c r="Q57" s="55"/>
    </row>
    <row r="58" spans="1:18" ht="12.75" customHeight="1" x14ac:dyDescent="0.25">
      <c r="A58" s="14" t="s">
        <v>228</v>
      </c>
      <c r="B58" s="14" t="s">
        <v>280</v>
      </c>
      <c r="C58" s="14"/>
      <c r="D58" s="46">
        <f t="shared" si="2"/>
        <v>0</v>
      </c>
      <c r="E58" s="34">
        <f t="shared" si="3"/>
        <v>0</v>
      </c>
      <c r="F58" s="54"/>
      <c r="G58" s="54"/>
      <c r="H58" s="54"/>
      <c r="I58" s="54"/>
      <c r="J58" s="54"/>
      <c r="K58" s="54"/>
      <c r="L58" s="54"/>
      <c r="M58" s="54"/>
      <c r="N58" s="54"/>
      <c r="O58" s="54"/>
      <c r="P58" s="56"/>
      <c r="Q58" s="55"/>
      <c r="R58" s="112"/>
    </row>
    <row r="59" spans="1:18" ht="12.75" customHeight="1" x14ac:dyDescent="0.25">
      <c r="A59" s="14" t="s">
        <v>488</v>
      </c>
      <c r="B59" s="14" t="s">
        <v>84</v>
      </c>
      <c r="C59" s="14"/>
      <c r="D59" s="46">
        <f t="shared" si="2"/>
        <v>0</v>
      </c>
      <c r="E59" s="34"/>
      <c r="F59" s="54"/>
      <c r="G59" s="54"/>
      <c r="H59" s="54"/>
      <c r="I59" s="54"/>
      <c r="J59" s="54"/>
      <c r="K59" s="54"/>
      <c r="L59" s="54"/>
      <c r="M59" s="54"/>
      <c r="N59" s="54"/>
      <c r="O59" s="54"/>
      <c r="P59" s="56"/>
      <c r="Q59" s="55"/>
    </row>
    <row r="60" spans="1:18" ht="12.75" customHeight="1" x14ac:dyDescent="0.25">
      <c r="A60" s="14" t="s">
        <v>489</v>
      </c>
      <c r="B60" s="14" t="s">
        <v>85</v>
      </c>
      <c r="C60" s="14"/>
      <c r="D60" s="46">
        <f t="shared" si="2"/>
        <v>0</v>
      </c>
      <c r="E60" s="34">
        <f t="shared" si="3"/>
        <v>0</v>
      </c>
      <c r="F60" s="54"/>
      <c r="G60" s="54"/>
      <c r="H60" s="54"/>
      <c r="I60" s="54"/>
      <c r="J60" s="54"/>
      <c r="K60" s="54"/>
      <c r="L60" s="54"/>
      <c r="M60" s="54"/>
      <c r="N60" s="54"/>
      <c r="O60" s="54"/>
      <c r="P60" s="56"/>
      <c r="Q60" s="55"/>
    </row>
    <row r="61" spans="1:18" ht="12.75" customHeight="1" x14ac:dyDescent="0.25">
      <c r="A61" s="14" t="s">
        <v>490</v>
      </c>
      <c r="B61" s="14" t="s">
        <v>92</v>
      </c>
      <c r="C61" s="14"/>
      <c r="D61" s="46">
        <f t="shared" si="2"/>
        <v>0</v>
      </c>
      <c r="E61" s="34">
        <f t="shared" si="3"/>
        <v>0</v>
      </c>
      <c r="F61" s="54"/>
      <c r="G61" s="54"/>
      <c r="H61" s="54"/>
      <c r="I61" s="54"/>
      <c r="J61" s="54"/>
      <c r="K61" s="54"/>
      <c r="L61" s="54"/>
      <c r="M61" s="54"/>
      <c r="N61" s="54"/>
      <c r="O61" s="54"/>
      <c r="P61" s="56"/>
      <c r="Q61" s="55"/>
    </row>
    <row r="62" spans="1:18" ht="12.75" customHeight="1" x14ac:dyDescent="0.25">
      <c r="A62" s="14" t="s">
        <v>491</v>
      </c>
      <c r="B62" s="14" t="s">
        <v>429</v>
      </c>
      <c r="C62" s="14"/>
      <c r="D62" s="46">
        <f t="shared" si="2"/>
        <v>0</v>
      </c>
      <c r="E62" s="34">
        <f t="shared" si="3"/>
        <v>0</v>
      </c>
      <c r="F62" s="54"/>
      <c r="G62" s="54"/>
      <c r="H62" s="54"/>
      <c r="I62" s="54"/>
      <c r="J62" s="54"/>
      <c r="K62" s="54"/>
      <c r="L62" s="54"/>
      <c r="M62" s="54"/>
      <c r="N62" s="54"/>
      <c r="O62" s="54"/>
      <c r="P62" s="56"/>
      <c r="Q62" s="55"/>
    </row>
    <row r="63" spans="1:18" ht="12.75" customHeight="1" x14ac:dyDescent="0.25">
      <c r="A63" s="14" t="s">
        <v>492</v>
      </c>
      <c r="B63" s="14" t="s">
        <v>430</v>
      </c>
      <c r="C63" s="14"/>
      <c r="D63" s="67">
        <f t="shared" si="2"/>
        <v>0</v>
      </c>
      <c r="E63" s="34">
        <f t="shared" si="3"/>
        <v>0</v>
      </c>
      <c r="F63" s="54"/>
      <c r="G63" s="54"/>
      <c r="H63" s="54"/>
      <c r="I63" s="54"/>
      <c r="J63" s="54"/>
      <c r="K63" s="54"/>
      <c r="L63" s="54"/>
      <c r="M63" s="54"/>
      <c r="N63" s="54"/>
      <c r="O63" s="54"/>
      <c r="P63" s="56"/>
      <c r="Q63" s="55"/>
    </row>
    <row r="64" spans="1:18" ht="12.75" customHeight="1" x14ac:dyDescent="0.25">
      <c r="A64" s="14" t="s">
        <v>415</v>
      </c>
      <c r="B64" s="14" t="s">
        <v>416</v>
      </c>
      <c r="C64" s="307">
        <v>7620</v>
      </c>
      <c r="D64" s="67">
        <f t="shared" si="2"/>
        <v>7620</v>
      </c>
      <c r="E64" s="34">
        <f t="shared" si="3"/>
        <v>0</v>
      </c>
      <c r="F64" s="54"/>
      <c r="G64" s="54"/>
      <c r="H64" s="54"/>
      <c r="I64" s="54"/>
      <c r="J64" s="54"/>
      <c r="K64" s="54"/>
      <c r="L64" s="54"/>
      <c r="M64" s="54"/>
      <c r="N64" s="54"/>
      <c r="O64" s="54"/>
      <c r="P64" s="56"/>
      <c r="Q64" s="55"/>
    </row>
    <row r="65" spans="1:17" ht="12.75" customHeight="1" x14ac:dyDescent="0.25">
      <c r="A65" s="14" t="s">
        <v>417</v>
      </c>
      <c r="B65" s="14" t="s">
        <v>418</v>
      </c>
      <c r="C65" s="14"/>
      <c r="D65" s="67">
        <f t="shared" si="2"/>
        <v>0</v>
      </c>
      <c r="E65" s="34">
        <f t="shared" si="3"/>
        <v>0</v>
      </c>
      <c r="F65" s="54"/>
      <c r="G65" s="54"/>
      <c r="H65" s="54"/>
      <c r="I65" s="54"/>
      <c r="J65" s="54"/>
      <c r="K65" s="54"/>
      <c r="L65" s="54"/>
      <c r="M65" s="54"/>
      <c r="N65" s="54"/>
      <c r="O65" s="54"/>
      <c r="P65" s="56"/>
      <c r="Q65" s="55"/>
    </row>
    <row r="66" spans="1:17" ht="12.75" customHeight="1" x14ac:dyDescent="0.25">
      <c r="A66" s="14" t="s">
        <v>419</v>
      </c>
      <c r="B66" s="14" t="s">
        <v>420</v>
      </c>
      <c r="C66" s="14">
        <v>457.2</v>
      </c>
      <c r="D66" s="67">
        <f t="shared" si="2"/>
        <v>457.2</v>
      </c>
      <c r="E66" s="34">
        <f t="shared" si="3"/>
        <v>0</v>
      </c>
      <c r="F66" s="54"/>
      <c r="G66" s="54"/>
      <c r="H66" s="54"/>
      <c r="I66" s="54"/>
      <c r="J66" s="54"/>
      <c r="K66" s="54"/>
      <c r="L66" s="54"/>
      <c r="M66" s="54"/>
      <c r="N66" s="54"/>
      <c r="O66" s="54"/>
      <c r="P66" s="56"/>
      <c r="Q66" s="55"/>
    </row>
    <row r="67" spans="1:17" ht="12.75" customHeight="1" x14ac:dyDescent="0.25">
      <c r="A67" s="14" t="s">
        <v>100</v>
      </c>
      <c r="B67" s="14" t="s">
        <v>195</v>
      </c>
      <c r="C67" s="307">
        <v>5400</v>
      </c>
      <c r="D67" s="67">
        <f t="shared" si="2"/>
        <v>5400</v>
      </c>
      <c r="E67" s="34">
        <f t="shared" si="3"/>
        <v>0</v>
      </c>
      <c r="F67" s="54"/>
      <c r="G67" s="54"/>
      <c r="H67" s="54"/>
      <c r="I67" s="54"/>
      <c r="J67" s="54"/>
      <c r="K67" s="54"/>
      <c r="L67" s="54"/>
      <c r="M67" s="54"/>
      <c r="N67" s="54"/>
      <c r="O67" s="54"/>
      <c r="P67" s="56"/>
      <c r="Q67" s="55"/>
    </row>
    <row r="68" spans="1:17" ht="12.75" customHeight="1" x14ac:dyDescent="0.25">
      <c r="A68" s="14" t="s">
        <v>101</v>
      </c>
      <c r="B68" s="14" t="s">
        <v>405</v>
      </c>
      <c r="C68" s="14"/>
      <c r="D68" s="67">
        <f t="shared" si="2"/>
        <v>0</v>
      </c>
      <c r="E68" s="34">
        <f t="shared" si="3"/>
        <v>0</v>
      </c>
      <c r="F68" s="54"/>
      <c r="G68" s="54"/>
      <c r="H68" s="54"/>
      <c r="I68" s="54"/>
      <c r="J68" s="54"/>
      <c r="K68" s="54"/>
      <c r="L68" s="54"/>
      <c r="M68" s="54"/>
      <c r="N68" s="54"/>
      <c r="O68" s="54"/>
      <c r="P68" s="56"/>
      <c r="Q68" s="55"/>
    </row>
    <row r="69" spans="1:17" ht="12.75" customHeight="1" x14ac:dyDescent="0.25">
      <c r="A69" s="14" t="s">
        <v>102</v>
      </c>
      <c r="B69" s="14" t="s">
        <v>103</v>
      </c>
      <c r="C69" s="14"/>
      <c r="D69" s="67">
        <f t="shared" si="2"/>
        <v>0</v>
      </c>
      <c r="E69" s="34">
        <f t="shared" si="3"/>
        <v>0</v>
      </c>
      <c r="F69" s="54"/>
      <c r="G69" s="54"/>
      <c r="H69" s="54"/>
      <c r="I69" s="54"/>
      <c r="J69" s="54"/>
      <c r="K69" s="54"/>
      <c r="L69" s="54"/>
      <c r="M69" s="54"/>
      <c r="N69" s="54"/>
      <c r="O69" s="54"/>
      <c r="P69" s="56"/>
      <c r="Q69" s="55"/>
    </row>
    <row r="70" spans="1:17" ht="12.75" customHeight="1" x14ac:dyDescent="0.25">
      <c r="A70" s="14" t="s">
        <v>104</v>
      </c>
      <c r="B70" s="14" t="s">
        <v>105</v>
      </c>
      <c r="C70" s="14"/>
      <c r="D70" s="67">
        <f t="shared" si="2"/>
        <v>0</v>
      </c>
      <c r="E70" s="34">
        <f t="shared" si="3"/>
        <v>0</v>
      </c>
      <c r="F70" s="54"/>
      <c r="G70" s="54"/>
      <c r="H70" s="54"/>
      <c r="I70" s="54"/>
      <c r="J70" s="54"/>
      <c r="K70" s="54"/>
      <c r="L70" s="54"/>
      <c r="M70" s="54"/>
      <c r="N70" s="54"/>
      <c r="O70" s="54"/>
      <c r="P70" s="56"/>
      <c r="Q70" s="55"/>
    </row>
    <row r="71" spans="1:17" ht="12.75" customHeight="1" x14ac:dyDescent="0.25">
      <c r="A71" s="14" t="s">
        <v>106</v>
      </c>
      <c r="B71" s="14" t="s">
        <v>107</v>
      </c>
      <c r="C71" s="307">
        <v>1555</v>
      </c>
      <c r="D71" s="98">
        <f t="shared" si="2"/>
        <v>1555</v>
      </c>
      <c r="E71" s="34">
        <f t="shared" si="3"/>
        <v>0</v>
      </c>
      <c r="F71" s="54"/>
      <c r="G71" s="54"/>
      <c r="H71" s="54"/>
      <c r="I71" s="54"/>
      <c r="J71" s="54"/>
      <c r="K71" s="54"/>
      <c r="L71" s="54"/>
      <c r="M71" s="54"/>
      <c r="N71" s="54"/>
      <c r="O71" s="54"/>
      <c r="P71" s="54"/>
      <c r="Q71" s="55"/>
    </row>
    <row r="72" spans="1:17" ht="12.75" customHeight="1" x14ac:dyDescent="0.25">
      <c r="A72" s="14" t="s">
        <v>31</v>
      </c>
      <c r="B72" s="14" t="s">
        <v>196</v>
      </c>
      <c r="C72" s="14">
        <v>95</v>
      </c>
      <c r="D72" s="98">
        <f t="shared" si="2"/>
        <v>95</v>
      </c>
      <c r="E72" s="34">
        <f t="shared" si="3"/>
        <v>0</v>
      </c>
      <c r="F72" s="54"/>
      <c r="G72" s="54"/>
      <c r="H72" s="54"/>
      <c r="I72" s="54"/>
      <c r="J72" s="54"/>
      <c r="K72" s="54"/>
      <c r="L72" s="54"/>
      <c r="M72" s="54"/>
      <c r="N72" s="54"/>
      <c r="O72" s="54"/>
      <c r="P72" s="56"/>
      <c r="Q72" s="55"/>
    </row>
    <row r="73" spans="1:17" ht="12.75" customHeight="1" x14ac:dyDescent="0.25">
      <c r="A73" s="14" t="s">
        <v>108</v>
      </c>
      <c r="B73" s="14" t="s">
        <v>109</v>
      </c>
      <c r="C73" s="14"/>
      <c r="D73" s="98">
        <f t="shared" si="2"/>
        <v>0</v>
      </c>
      <c r="E73" s="34">
        <f t="shared" si="3"/>
        <v>0</v>
      </c>
      <c r="F73" s="54"/>
      <c r="G73" s="54"/>
      <c r="H73" s="54"/>
      <c r="I73" s="54"/>
      <c r="J73" s="54"/>
      <c r="K73" s="54"/>
      <c r="L73" s="54"/>
      <c r="M73" s="54"/>
      <c r="N73" s="54"/>
      <c r="O73" s="54"/>
      <c r="P73" s="56"/>
      <c r="Q73" s="55"/>
    </row>
    <row r="74" spans="1:17" ht="12.75" customHeight="1" x14ac:dyDescent="0.25">
      <c r="A74" s="14" t="s">
        <v>110</v>
      </c>
      <c r="B74" s="14" t="s">
        <v>493</v>
      </c>
      <c r="C74" s="14"/>
      <c r="D74" s="98">
        <f t="shared" si="2"/>
        <v>0</v>
      </c>
      <c r="E74" s="34">
        <f t="shared" si="3"/>
        <v>0</v>
      </c>
      <c r="F74" s="54"/>
      <c r="G74" s="54"/>
      <c r="H74" s="54"/>
      <c r="I74" s="54"/>
      <c r="J74" s="54"/>
      <c r="K74" s="54"/>
      <c r="L74" s="54"/>
      <c r="M74" s="54"/>
      <c r="N74" s="54"/>
      <c r="O74" s="54"/>
      <c r="P74" s="56"/>
      <c r="Q74" s="55"/>
    </row>
    <row r="75" spans="1:17" ht="13.25" customHeight="1" x14ac:dyDescent="0.25">
      <c r="A75" s="14" t="s">
        <v>494</v>
      </c>
      <c r="B75" s="14" t="s">
        <v>111</v>
      </c>
      <c r="C75" s="14"/>
      <c r="D75" s="98">
        <f t="shared" si="2"/>
        <v>0</v>
      </c>
      <c r="E75" s="34">
        <f t="shared" si="3"/>
        <v>0</v>
      </c>
      <c r="F75" s="54"/>
      <c r="G75" s="54"/>
      <c r="H75" s="54"/>
      <c r="I75" s="54"/>
      <c r="J75" s="54"/>
      <c r="K75" s="54"/>
      <c r="L75" s="54"/>
      <c r="M75" s="54"/>
      <c r="N75" s="54"/>
      <c r="O75" s="54"/>
      <c r="P75" s="56"/>
      <c r="Q75" s="55"/>
    </row>
    <row r="76" spans="1:17" ht="12.75" customHeight="1" x14ac:dyDescent="0.25">
      <c r="A76" s="14" t="s">
        <v>495</v>
      </c>
      <c r="B76" s="14" t="s">
        <v>112</v>
      </c>
      <c r="C76" s="14"/>
      <c r="D76" s="98">
        <f t="shared" si="2"/>
        <v>0</v>
      </c>
      <c r="E76" s="34">
        <f t="shared" si="3"/>
        <v>0</v>
      </c>
      <c r="F76" s="54"/>
      <c r="G76" s="54"/>
      <c r="H76" s="54"/>
      <c r="I76" s="54"/>
      <c r="J76" s="54"/>
      <c r="K76" s="54"/>
      <c r="L76" s="54"/>
      <c r="M76" s="54"/>
      <c r="N76" s="54"/>
      <c r="O76" s="54"/>
      <c r="P76" s="56"/>
      <c r="Q76" s="55"/>
    </row>
    <row r="77" spans="1:17" ht="12.75" customHeight="1" x14ac:dyDescent="0.25">
      <c r="A77" s="14" t="s">
        <v>113</v>
      </c>
      <c r="B77" s="14" t="s">
        <v>114</v>
      </c>
      <c r="C77" s="14"/>
      <c r="D77" s="98">
        <f t="shared" si="2"/>
        <v>0</v>
      </c>
      <c r="E77" s="34">
        <f t="shared" si="3"/>
        <v>0</v>
      </c>
      <c r="F77" s="54"/>
      <c r="G77" s="54"/>
      <c r="H77" s="54"/>
      <c r="I77" s="54"/>
      <c r="J77" s="54"/>
      <c r="K77" s="54"/>
      <c r="L77" s="54"/>
      <c r="M77" s="54"/>
      <c r="N77" s="54"/>
      <c r="O77" s="54"/>
      <c r="P77" s="56"/>
      <c r="Q77" s="55"/>
    </row>
    <row r="78" spans="1:17" ht="12.75" customHeight="1" x14ac:dyDescent="0.25">
      <c r="A78" s="14" t="s">
        <v>115</v>
      </c>
      <c r="B78" s="14" t="s">
        <v>116</v>
      </c>
      <c r="C78" s="14"/>
      <c r="D78" s="98">
        <f t="shared" si="2"/>
        <v>0</v>
      </c>
      <c r="E78" s="34">
        <f t="shared" si="3"/>
        <v>0</v>
      </c>
      <c r="F78" s="54"/>
      <c r="G78" s="54"/>
      <c r="H78" s="54"/>
      <c r="I78" s="54"/>
      <c r="J78" s="54"/>
      <c r="K78" s="54"/>
      <c r="L78" s="54"/>
      <c r="M78" s="54"/>
      <c r="N78" s="54"/>
      <c r="O78" s="54"/>
      <c r="P78" s="56"/>
      <c r="Q78" s="55"/>
    </row>
    <row r="79" spans="1:17" ht="12.75" customHeight="1" x14ac:dyDescent="0.25">
      <c r="A79" s="14" t="s">
        <v>117</v>
      </c>
      <c r="B79" s="14" t="s">
        <v>116</v>
      </c>
      <c r="C79" s="14"/>
      <c r="D79" s="98">
        <f t="shared" ref="D79:D111" si="4">+C79+E79</f>
        <v>0</v>
      </c>
      <c r="E79" s="34">
        <f t="shared" si="3"/>
        <v>0</v>
      </c>
      <c r="F79" s="54"/>
      <c r="G79" s="54"/>
      <c r="H79" s="54"/>
      <c r="I79" s="54"/>
      <c r="J79" s="54"/>
      <c r="K79" s="54"/>
      <c r="L79" s="54"/>
      <c r="M79" s="54"/>
      <c r="N79" s="54"/>
      <c r="O79" s="54"/>
      <c r="P79" s="56"/>
      <c r="Q79" s="55"/>
    </row>
    <row r="80" spans="1:17" ht="12.75" customHeight="1" x14ac:dyDescent="0.25">
      <c r="A80" s="14" t="s">
        <v>118</v>
      </c>
      <c r="B80" s="14" t="s">
        <v>119</v>
      </c>
      <c r="C80" s="14"/>
      <c r="D80" s="98">
        <f t="shared" si="4"/>
        <v>0</v>
      </c>
      <c r="E80" s="34">
        <f t="shared" si="3"/>
        <v>0</v>
      </c>
      <c r="F80" s="54"/>
      <c r="G80" s="54"/>
      <c r="H80" s="54"/>
      <c r="I80" s="54"/>
      <c r="J80" s="54"/>
      <c r="K80" s="54"/>
      <c r="L80" s="54"/>
      <c r="M80" s="54"/>
      <c r="N80" s="54"/>
      <c r="O80" s="54"/>
      <c r="P80" s="56"/>
      <c r="Q80" s="55"/>
    </row>
    <row r="81" spans="1:17" ht="12.75" customHeight="1" x14ac:dyDescent="0.25">
      <c r="A81" s="14" t="s">
        <v>120</v>
      </c>
      <c r="B81" s="14" t="s">
        <v>121</v>
      </c>
      <c r="C81" s="14"/>
      <c r="D81" s="98">
        <f t="shared" si="4"/>
        <v>0</v>
      </c>
      <c r="E81" s="34">
        <f t="shared" si="3"/>
        <v>0</v>
      </c>
      <c r="F81" s="54"/>
      <c r="G81" s="54"/>
      <c r="H81" s="54"/>
      <c r="I81" s="54"/>
      <c r="J81" s="54"/>
      <c r="K81" s="54"/>
      <c r="L81" s="54"/>
      <c r="M81" s="54"/>
      <c r="N81" s="54"/>
      <c r="O81" s="54"/>
      <c r="P81" s="56"/>
      <c r="Q81" s="55"/>
    </row>
    <row r="82" spans="1:17" ht="12.75" customHeight="1" x14ac:dyDescent="0.25">
      <c r="A82" s="14" t="s">
        <v>166</v>
      </c>
      <c r="B82" s="14" t="s">
        <v>167</v>
      </c>
      <c r="C82" s="14">
        <v>414.05</v>
      </c>
      <c r="D82" s="98">
        <f t="shared" si="4"/>
        <v>414.05</v>
      </c>
      <c r="E82" s="34">
        <f t="shared" si="3"/>
        <v>0</v>
      </c>
      <c r="F82" s="54"/>
      <c r="G82" s="54"/>
      <c r="H82" s="54"/>
      <c r="I82" s="54"/>
      <c r="J82" s="54"/>
      <c r="K82" s="54"/>
      <c r="L82" s="54"/>
      <c r="M82" s="54"/>
      <c r="N82" s="54"/>
      <c r="O82" s="54"/>
      <c r="P82" s="56"/>
      <c r="Q82" s="55"/>
    </row>
    <row r="83" spans="1:17" ht="12.75" customHeight="1" x14ac:dyDescent="0.25">
      <c r="A83" s="14" t="s">
        <v>122</v>
      </c>
      <c r="B83" s="14" t="s">
        <v>123</v>
      </c>
      <c r="C83" s="14"/>
      <c r="D83" s="98">
        <f t="shared" si="4"/>
        <v>0</v>
      </c>
      <c r="E83" s="34">
        <f t="shared" si="3"/>
        <v>0</v>
      </c>
      <c r="F83" s="54"/>
      <c r="G83" s="54"/>
      <c r="H83" s="54"/>
      <c r="I83" s="54"/>
      <c r="J83" s="54"/>
      <c r="K83" s="54"/>
      <c r="L83" s="54"/>
      <c r="M83" s="54"/>
      <c r="N83" s="54"/>
      <c r="O83" s="54"/>
      <c r="P83" s="56"/>
      <c r="Q83" s="55"/>
    </row>
    <row r="84" spans="1:17" ht="12.75" customHeight="1" x14ac:dyDescent="0.25">
      <c r="A84" s="14" t="s">
        <v>124</v>
      </c>
      <c r="B84" s="14" t="s">
        <v>1</v>
      </c>
      <c r="C84" s="14"/>
      <c r="D84" s="98">
        <f t="shared" si="4"/>
        <v>0</v>
      </c>
      <c r="E84" s="34">
        <f t="shared" si="3"/>
        <v>0</v>
      </c>
      <c r="F84" s="54"/>
      <c r="G84" s="54"/>
      <c r="H84" s="54"/>
      <c r="I84" s="54"/>
      <c r="J84" s="54"/>
      <c r="K84" s="54"/>
      <c r="L84" s="54"/>
      <c r="M84" s="54"/>
      <c r="N84" s="54"/>
      <c r="O84" s="54"/>
      <c r="P84" s="56"/>
      <c r="Q84" s="55"/>
    </row>
    <row r="85" spans="1:17" ht="12.75" customHeight="1" x14ac:dyDescent="0.25">
      <c r="A85" s="14" t="s">
        <v>125</v>
      </c>
      <c r="B85" s="14" t="s">
        <v>126</v>
      </c>
      <c r="C85" s="14"/>
      <c r="D85" s="98">
        <f t="shared" si="4"/>
        <v>0</v>
      </c>
      <c r="E85" s="34">
        <f t="shared" si="3"/>
        <v>0</v>
      </c>
      <c r="F85" s="54"/>
      <c r="G85" s="54"/>
      <c r="H85" s="54"/>
      <c r="I85" s="54"/>
      <c r="J85" s="54"/>
      <c r="K85" s="54"/>
      <c r="L85" s="54"/>
      <c r="M85" s="54"/>
      <c r="N85" s="54"/>
      <c r="O85" s="54"/>
      <c r="P85" s="56"/>
      <c r="Q85" s="55"/>
    </row>
    <row r="86" spans="1:17" ht="12.75" customHeight="1" x14ac:dyDescent="0.25">
      <c r="A86" s="14" t="s">
        <v>190</v>
      </c>
      <c r="B86" s="14" t="s">
        <v>282</v>
      </c>
      <c r="C86" s="14"/>
      <c r="D86" s="98">
        <f t="shared" si="4"/>
        <v>0</v>
      </c>
      <c r="E86" s="34">
        <f t="shared" si="3"/>
        <v>0</v>
      </c>
      <c r="F86" s="54"/>
      <c r="G86" s="54"/>
      <c r="H86" s="54"/>
      <c r="I86" s="54"/>
      <c r="J86" s="54"/>
      <c r="K86" s="54"/>
      <c r="L86" s="54"/>
      <c r="M86" s="54"/>
      <c r="N86" s="54"/>
      <c r="O86" s="54"/>
      <c r="P86" s="56"/>
      <c r="Q86" s="55"/>
    </row>
    <row r="87" spans="1:17" ht="12.75" customHeight="1" x14ac:dyDescent="0.25">
      <c r="A87" s="14" t="s">
        <v>199</v>
      </c>
      <c r="B87" s="14" t="s">
        <v>483</v>
      </c>
      <c r="C87" s="307">
        <v>5000</v>
      </c>
      <c r="D87" s="98">
        <f t="shared" si="4"/>
        <v>5000</v>
      </c>
      <c r="E87" s="34">
        <f t="shared" si="3"/>
        <v>0</v>
      </c>
      <c r="F87" s="54"/>
      <c r="G87" s="54"/>
      <c r="H87" s="54"/>
      <c r="I87" s="54"/>
      <c r="J87" s="54"/>
      <c r="K87" s="54"/>
      <c r="L87" s="54"/>
      <c r="M87" s="54"/>
      <c r="N87" s="54"/>
      <c r="O87" s="54"/>
      <c r="P87" s="56"/>
      <c r="Q87" s="55"/>
    </row>
    <row r="88" spans="1:17" ht="12.75" customHeight="1" x14ac:dyDescent="0.25">
      <c r="A88" s="14" t="s">
        <v>127</v>
      </c>
      <c r="B88" s="14" t="s">
        <v>33</v>
      </c>
      <c r="C88" s="14"/>
      <c r="D88" s="98">
        <f t="shared" si="4"/>
        <v>0</v>
      </c>
      <c r="E88" s="34">
        <f t="shared" si="3"/>
        <v>0</v>
      </c>
      <c r="F88" s="54"/>
      <c r="G88" s="54"/>
      <c r="H88" s="54"/>
      <c r="I88" s="54"/>
      <c r="J88" s="54"/>
      <c r="K88" s="54"/>
      <c r="L88" s="54"/>
      <c r="M88" s="54"/>
      <c r="N88" s="54"/>
      <c r="O88" s="54"/>
      <c r="P88" s="56"/>
      <c r="Q88" s="55"/>
    </row>
    <row r="89" spans="1:17" ht="12.75" customHeight="1" x14ac:dyDescent="0.25">
      <c r="A89" s="14" t="s">
        <v>128</v>
      </c>
      <c r="B89" s="14" t="s">
        <v>129</v>
      </c>
      <c r="C89" s="14"/>
      <c r="D89" s="98">
        <f t="shared" si="4"/>
        <v>0</v>
      </c>
      <c r="E89" s="34">
        <f t="shared" si="3"/>
        <v>0</v>
      </c>
      <c r="F89" s="54"/>
      <c r="G89" s="54"/>
      <c r="H89" s="54"/>
      <c r="I89" s="54"/>
      <c r="J89" s="54"/>
      <c r="K89" s="54"/>
      <c r="L89" s="54"/>
      <c r="M89" s="54"/>
      <c r="N89" s="54"/>
      <c r="O89" s="54"/>
      <c r="P89" s="56"/>
      <c r="Q89" s="55"/>
    </row>
    <row r="90" spans="1:17" ht="12.75" customHeight="1" x14ac:dyDescent="0.25">
      <c r="A90" s="14" t="s">
        <v>157</v>
      </c>
      <c r="B90" s="14" t="s">
        <v>159</v>
      </c>
      <c r="C90" s="14"/>
      <c r="D90" s="67">
        <f t="shared" si="4"/>
        <v>0</v>
      </c>
      <c r="E90" s="34">
        <f t="shared" si="3"/>
        <v>0</v>
      </c>
      <c r="F90" s="54"/>
      <c r="G90" s="54"/>
      <c r="H90" s="54"/>
      <c r="I90" s="54"/>
      <c r="J90" s="54"/>
      <c r="K90" s="54"/>
      <c r="L90" s="54"/>
      <c r="M90" s="54"/>
      <c r="N90" s="54"/>
      <c r="O90" s="54"/>
      <c r="P90" s="56"/>
      <c r="Q90" s="55"/>
    </row>
    <row r="91" spans="1:17" ht="12.75" customHeight="1" x14ac:dyDescent="0.25">
      <c r="A91" s="14" t="s">
        <v>158</v>
      </c>
      <c r="B91" s="14" t="s">
        <v>160</v>
      </c>
      <c r="C91" s="14"/>
      <c r="D91" s="98">
        <f t="shared" si="4"/>
        <v>0</v>
      </c>
      <c r="E91" s="34">
        <f t="shared" si="3"/>
        <v>0</v>
      </c>
      <c r="F91" s="54"/>
      <c r="G91" s="54"/>
      <c r="H91" s="54"/>
      <c r="I91" s="54"/>
      <c r="J91" s="54"/>
      <c r="K91" s="54"/>
      <c r="L91" s="54"/>
      <c r="M91" s="54"/>
      <c r="N91" s="54"/>
      <c r="O91" s="54"/>
      <c r="P91" s="56"/>
      <c r="Q91" s="55"/>
    </row>
    <row r="92" spans="1:17" ht="12.75" customHeight="1" x14ac:dyDescent="0.25">
      <c r="A92" s="14" t="s">
        <v>163</v>
      </c>
      <c r="B92" s="14" t="s">
        <v>164</v>
      </c>
      <c r="C92" s="14"/>
      <c r="D92" s="98">
        <f t="shared" si="4"/>
        <v>0</v>
      </c>
      <c r="E92" s="34">
        <f t="shared" si="3"/>
        <v>0</v>
      </c>
      <c r="F92" s="54"/>
      <c r="G92" s="54"/>
      <c r="H92" s="54"/>
      <c r="I92" s="54"/>
      <c r="J92" s="54"/>
      <c r="K92" s="54"/>
      <c r="L92" s="54"/>
      <c r="M92" s="54"/>
      <c r="N92" s="54"/>
      <c r="O92" s="54"/>
      <c r="P92" s="54"/>
      <c r="Q92" s="55"/>
    </row>
    <row r="93" spans="1:17" ht="12.75" customHeight="1" x14ac:dyDescent="0.25">
      <c r="A93" s="14" t="s">
        <v>30</v>
      </c>
      <c r="B93" s="14" t="s">
        <v>130</v>
      </c>
      <c r="C93" s="14">
        <v>51.05</v>
      </c>
      <c r="D93" s="98">
        <f t="shared" si="4"/>
        <v>51.05</v>
      </c>
      <c r="E93" s="34">
        <f t="shared" si="3"/>
        <v>0</v>
      </c>
      <c r="F93" s="54"/>
      <c r="G93" s="54"/>
      <c r="H93" s="54"/>
      <c r="I93" s="54"/>
      <c r="J93" s="54"/>
      <c r="K93" s="54"/>
      <c r="L93" s="54"/>
      <c r="M93" s="54"/>
      <c r="N93" s="54"/>
      <c r="O93" s="54"/>
      <c r="P93" s="56"/>
      <c r="Q93" s="55"/>
    </row>
    <row r="94" spans="1:17" ht="12.75" customHeight="1" x14ac:dyDescent="0.25">
      <c r="A94" s="14" t="s">
        <v>26</v>
      </c>
      <c r="B94" s="14" t="s">
        <v>131</v>
      </c>
      <c r="C94" s="14"/>
      <c r="D94" s="98">
        <f t="shared" si="4"/>
        <v>0</v>
      </c>
      <c r="E94" s="34">
        <f t="shared" si="3"/>
        <v>0</v>
      </c>
      <c r="F94" s="54"/>
      <c r="G94" s="54"/>
      <c r="H94" s="54"/>
      <c r="I94" s="54"/>
      <c r="J94" s="54"/>
      <c r="K94" s="54"/>
      <c r="L94" s="54"/>
      <c r="M94" s="54"/>
      <c r="N94" s="54"/>
      <c r="O94" s="54"/>
      <c r="P94" s="56"/>
      <c r="Q94" s="55"/>
    </row>
    <row r="95" spans="1:17" ht="12.75" customHeight="1" x14ac:dyDescent="0.25">
      <c r="A95" s="14" t="s">
        <v>132</v>
      </c>
      <c r="B95" s="14" t="s">
        <v>133</v>
      </c>
      <c r="C95" s="14">
        <v>-3.79</v>
      </c>
      <c r="D95" s="98">
        <f t="shared" si="4"/>
        <v>-3.79</v>
      </c>
      <c r="E95" s="34">
        <f t="shared" si="3"/>
        <v>0</v>
      </c>
      <c r="F95" s="54"/>
      <c r="G95" s="54"/>
      <c r="H95" s="54"/>
      <c r="I95" s="54"/>
      <c r="J95" s="54"/>
      <c r="K95" s="54"/>
      <c r="L95" s="54"/>
      <c r="M95" s="54"/>
      <c r="N95" s="54"/>
      <c r="O95" s="54"/>
      <c r="P95" s="56"/>
      <c r="Q95" s="55"/>
    </row>
    <row r="96" spans="1:17" ht="12.75" customHeight="1" x14ac:dyDescent="0.25">
      <c r="A96" s="14" t="s">
        <v>262</v>
      </c>
      <c r="B96" s="14" t="s">
        <v>268</v>
      </c>
      <c r="C96" s="14"/>
      <c r="D96" s="98">
        <f t="shared" si="4"/>
        <v>0</v>
      </c>
      <c r="E96" s="34">
        <f t="shared" si="3"/>
        <v>0</v>
      </c>
      <c r="F96" s="54"/>
      <c r="G96" s="54"/>
      <c r="H96" s="54"/>
      <c r="I96" s="54"/>
      <c r="J96" s="54"/>
      <c r="K96" s="54"/>
      <c r="L96" s="54"/>
      <c r="M96" s="54"/>
      <c r="N96" s="54"/>
      <c r="O96" s="54"/>
      <c r="P96" s="56"/>
      <c r="Q96" s="55"/>
    </row>
    <row r="97" spans="1:17" ht="12.75" customHeight="1" x14ac:dyDescent="0.25">
      <c r="A97" s="14" t="s">
        <v>23</v>
      </c>
      <c r="B97" s="14" t="s">
        <v>496</v>
      </c>
      <c r="C97" s="14">
        <v>177</v>
      </c>
      <c r="D97" s="98">
        <f t="shared" si="4"/>
        <v>177</v>
      </c>
      <c r="E97" s="34">
        <f t="shared" si="3"/>
        <v>0</v>
      </c>
      <c r="F97" s="54"/>
      <c r="G97" s="54"/>
      <c r="H97" s="54"/>
      <c r="I97" s="54"/>
      <c r="J97" s="54"/>
      <c r="K97" s="54"/>
      <c r="L97" s="54"/>
      <c r="M97" s="54"/>
      <c r="N97" s="54"/>
      <c r="O97" s="54"/>
      <c r="P97" s="56"/>
      <c r="Q97" s="55"/>
    </row>
    <row r="98" spans="1:17" ht="12.75" customHeight="1" x14ac:dyDescent="0.25">
      <c r="A98" s="14" t="s">
        <v>134</v>
      </c>
      <c r="B98" s="14" t="s">
        <v>135</v>
      </c>
      <c r="C98" s="14">
        <v>800</v>
      </c>
      <c r="D98" s="98">
        <f t="shared" si="4"/>
        <v>800</v>
      </c>
      <c r="E98" s="34">
        <f t="shared" si="3"/>
        <v>0</v>
      </c>
      <c r="F98" s="54"/>
      <c r="G98" s="54"/>
      <c r="H98" s="54"/>
      <c r="I98" s="54"/>
      <c r="J98" s="54"/>
      <c r="K98" s="54"/>
      <c r="L98" s="54"/>
      <c r="M98" s="54"/>
      <c r="N98" s="54"/>
      <c r="O98" s="54"/>
      <c r="P98" s="56"/>
      <c r="Q98" s="55"/>
    </row>
    <row r="99" spans="1:17" ht="12.75" customHeight="1" x14ac:dyDescent="0.25">
      <c r="A99" s="14" t="s">
        <v>136</v>
      </c>
      <c r="B99" s="14" t="s">
        <v>422</v>
      </c>
      <c r="C99" s="14">
        <v>73.63</v>
      </c>
      <c r="D99" s="98">
        <f t="shared" si="4"/>
        <v>73.63</v>
      </c>
      <c r="E99" s="34">
        <f t="shared" si="3"/>
        <v>0</v>
      </c>
      <c r="F99" s="54"/>
      <c r="G99" s="54"/>
      <c r="H99" s="54"/>
      <c r="I99" s="54"/>
      <c r="J99" s="54"/>
      <c r="K99" s="54"/>
      <c r="L99" s="54"/>
      <c r="M99" s="54"/>
      <c r="N99" s="54"/>
      <c r="O99" s="54"/>
      <c r="P99" s="56"/>
      <c r="Q99" s="55"/>
    </row>
    <row r="100" spans="1:17" ht="12.75" customHeight="1" x14ac:dyDescent="0.25">
      <c r="A100" s="14" t="s">
        <v>275</v>
      </c>
      <c r="B100" s="14" t="s">
        <v>276</v>
      </c>
      <c r="C100" s="14">
        <v>920</v>
      </c>
      <c r="D100" s="98">
        <f t="shared" si="4"/>
        <v>920</v>
      </c>
      <c r="E100" s="34">
        <f t="shared" si="3"/>
        <v>0</v>
      </c>
      <c r="F100" s="54"/>
      <c r="G100" s="54"/>
      <c r="H100" s="54"/>
      <c r="I100" s="54"/>
      <c r="J100" s="54"/>
      <c r="K100" s="54"/>
      <c r="L100" s="54"/>
      <c r="M100" s="54"/>
      <c r="N100" s="54"/>
      <c r="O100" s="54"/>
      <c r="P100" s="56"/>
      <c r="Q100" s="55"/>
    </row>
    <row r="101" spans="1:17" ht="12.75" customHeight="1" x14ac:dyDescent="0.25">
      <c r="A101" s="14" t="s">
        <v>32</v>
      </c>
      <c r="B101" s="14" t="s">
        <v>137</v>
      </c>
      <c r="C101" s="14"/>
      <c r="D101" s="98">
        <f t="shared" si="4"/>
        <v>0</v>
      </c>
      <c r="E101" s="34">
        <f t="shared" si="3"/>
        <v>0</v>
      </c>
      <c r="F101" s="54"/>
      <c r="G101" s="54"/>
      <c r="H101" s="54"/>
      <c r="I101" s="54"/>
      <c r="J101" s="54"/>
      <c r="K101" s="54"/>
      <c r="L101" s="54"/>
      <c r="M101" s="54"/>
      <c r="N101" s="54"/>
      <c r="O101" s="54"/>
      <c r="P101" s="56"/>
      <c r="Q101" s="55"/>
    </row>
    <row r="102" spans="1:17" ht="12.75" customHeight="1" x14ac:dyDescent="0.25">
      <c r="A102" s="14" t="s">
        <v>138</v>
      </c>
      <c r="B102" s="14" t="s">
        <v>433</v>
      </c>
      <c r="C102" s="14"/>
      <c r="D102" s="98">
        <f t="shared" si="4"/>
        <v>0</v>
      </c>
      <c r="E102" s="34">
        <f t="shared" si="3"/>
        <v>0</v>
      </c>
      <c r="F102" s="54"/>
      <c r="G102" s="54"/>
      <c r="H102" s="54"/>
      <c r="I102" s="54"/>
      <c r="J102" s="54"/>
      <c r="K102" s="54"/>
      <c r="L102" s="54"/>
      <c r="M102" s="54"/>
      <c r="N102" s="54"/>
      <c r="O102" s="54"/>
      <c r="P102" s="56"/>
      <c r="Q102" s="55"/>
    </row>
    <row r="103" spans="1:17" ht="12.75" customHeight="1" x14ac:dyDescent="0.25">
      <c r="A103" s="14" t="s">
        <v>139</v>
      </c>
      <c r="B103" s="14" t="s">
        <v>424</v>
      </c>
      <c r="C103" s="307">
        <v>1800</v>
      </c>
      <c r="D103" s="98">
        <f t="shared" si="4"/>
        <v>1800</v>
      </c>
      <c r="E103" s="34">
        <f t="shared" si="3"/>
        <v>0</v>
      </c>
      <c r="F103" s="54"/>
      <c r="G103" s="54"/>
      <c r="H103" s="54"/>
      <c r="I103" s="54"/>
      <c r="J103" s="54"/>
      <c r="K103" s="54"/>
      <c r="L103" s="54"/>
      <c r="M103" s="54"/>
      <c r="N103" s="54"/>
      <c r="O103" s="54"/>
      <c r="P103" s="56"/>
      <c r="Q103" s="55"/>
    </row>
    <row r="104" spans="1:17" ht="12.75" customHeight="1" x14ac:dyDescent="0.25">
      <c r="A104" s="14" t="s">
        <v>140</v>
      </c>
      <c r="B104" s="14" t="s">
        <v>6</v>
      </c>
      <c r="C104" s="14"/>
      <c r="D104" s="98">
        <f t="shared" si="4"/>
        <v>0</v>
      </c>
      <c r="E104" s="34">
        <f t="shared" si="3"/>
        <v>0</v>
      </c>
      <c r="F104" s="54"/>
      <c r="G104" s="54"/>
      <c r="H104" s="54"/>
      <c r="I104" s="54"/>
      <c r="J104" s="54"/>
      <c r="K104" s="54"/>
      <c r="L104" s="54"/>
      <c r="M104" s="54"/>
      <c r="N104" s="54"/>
      <c r="O104" s="54"/>
      <c r="P104" s="56"/>
      <c r="Q104" s="55"/>
    </row>
    <row r="105" spans="1:17" ht="12.75" customHeight="1" x14ac:dyDescent="0.25">
      <c r="A105" s="14" t="s">
        <v>24</v>
      </c>
      <c r="B105" s="14" t="s">
        <v>431</v>
      </c>
      <c r="C105" s="14">
        <v>142.18</v>
      </c>
      <c r="D105" s="98">
        <f t="shared" si="4"/>
        <v>142.18</v>
      </c>
      <c r="E105" s="34">
        <f t="shared" si="3"/>
        <v>0</v>
      </c>
      <c r="F105" s="54"/>
      <c r="G105" s="54"/>
      <c r="H105" s="54"/>
      <c r="I105" s="54"/>
      <c r="J105" s="54"/>
      <c r="K105" s="54"/>
      <c r="L105" s="54"/>
      <c r="M105" s="54"/>
      <c r="N105" s="54"/>
      <c r="O105" s="54"/>
      <c r="P105" s="56"/>
      <c r="Q105" s="55"/>
    </row>
    <row r="106" spans="1:17" ht="12.75" customHeight="1" x14ac:dyDescent="0.25">
      <c r="A106" s="14" t="s">
        <v>141</v>
      </c>
      <c r="B106" s="14" t="s">
        <v>197</v>
      </c>
      <c r="C106" s="307">
        <v>5406.25</v>
      </c>
      <c r="D106" s="98">
        <f t="shared" si="4"/>
        <v>5406.25</v>
      </c>
      <c r="E106" s="34">
        <f t="shared" si="3"/>
        <v>0</v>
      </c>
      <c r="F106" s="54"/>
      <c r="G106" s="54"/>
      <c r="H106" s="54"/>
      <c r="I106" s="54"/>
      <c r="J106" s="54"/>
      <c r="K106" s="54"/>
      <c r="L106" s="54"/>
      <c r="M106" s="54"/>
      <c r="N106" s="54"/>
      <c r="O106" s="54"/>
      <c r="P106" s="56"/>
      <c r="Q106" s="55"/>
    </row>
    <row r="107" spans="1:17" ht="12.75" customHeight="1" x14ac:dyDescent="0.25">
      <c r="A107" s="14" t="s">
        <v>25</v>
      </c>
      <c r="B107" s="14" t="s">
        <v>458</v>
      </c>
      <c r="C107" s="14">
        <v>24.5</v>
      </c>
      <c r="D107" s="98">
        <f t="shared" si="4"/>
        <v>24.5</v>
      </c>
      <c r="E107" s="34">
        <f t="shared" si="3"/>
        <v>0</v>
      </c>
      <c r="F107" s="54"/>
      <c r="G107" s="54"/>
      <c r="H107" s="54"/>
      <c r="I107" s="54"/>
      <c r="J107" s="54"/>
      <c r="K107" s="54"/>
      <c r="L107" s="54"/>
      <c r="M107" s="54"/>
      <c r="N107" s="54"/>
      <c r="O107" s="54"/>
      <c r="P107" s="56"/>
      <c r="Q107" s="55"/>
    </row>
    <row r="108" spans="1:17" ht="12.75" customHeight="1" x14ac:dyDescent="0.25">
      <c r="A108" s="14" t="s">
        <v>142</v>
      </c>
      <c r="B108" s="14" t="s">
        <v>4</v>
      </c>
      <c r="C108" s="14">
        <v>347.81</v>
      </c>
      <c r="D108" s="98">
        <f t="shared" si="4"/>
        <v>347.81</v>
      </c>
      <c r="E108" s="34">
        <f t="shared" si="3"/>
        <v>0</v>
      </c>
      <c r="F108" s="54"/>
      <c r="G108" s="54"/>
      <c r="H108" s="54"/>
      <c r="I108" s="54"/>
      <c r="J108" s="54"/>
      <c r="K108" s="54"/>
      <c r="L108" s="54"/>
      <c r="M108" s="54"/>
      <c r="N108" s="54"/>
      <c r="O108" s="54"/>
      <c r="P108" s="56"/>
      <c r="Q108" s="55"/>
    </row>
    <row r="109" spans="1:17" ht="12.75" customHeight="1" x14ac:dyDescent="0.25">
      <c r="A109" s="14" t="s">
        <v>143</v>
      </c>
      <c r="B109" s="14" t="s">
        <v>208</v>
      </c>
      <c r="C109" s="14"/>
      <c r="D109" s="98">
        <f t="shared" si="4"/>
        <v>0</v>
      </c>
      <c r="E109" s="34">
        <f t="shared" si="3"/>
        <v>0</v>
      </c>
      <c r="F109" s="54"/>
      <c r="G109" s="54"/>
      <c r="H109" s="54"/>
      <c r="I109" s="54"/>
      <c r="J109" s="54"/>
      <c r="K109" s="54"/>
      <c r="L109" s="54"/>
      <c r="M109" s="54"/>
      <c r="N109" s="54"/>
      <c r="O109" s="54"/>
      <c r="P109" s="56"/>
      <c r="Q109" s="55"/>
    </row>
    <row r="110" spans="1:17" ht="12.75" customHeight="1" x14ac:dyDescent="0.25">
      <c r="A110" s="14" t="s">
        <v>203</v>
      </c>
      <c r="B110" s="14" t="s">
        <v>212</v>
      </c>
      <c r="C110" s="14"/>
      <c r="D110" s="68">
        <f t="shared" si="4"/>
        <v>0</v>
      </c>
      <c r="E110" s="34">
        <f t="shared" si="3"/>
        <v>0</v>
      </c>
      <c r="F110" s="54"/>
      <c r="G110" s="54"/>
      <c r="H110" s="54"/>
      <c r="I110" s="54"/>
      <c r="J110" s="54"/>
      <c r="K110" s="54"/>
      <c r="L110" s="54"/>
      <c r="M110" s="54"/>
      <c r="N110" s="54"/>
      <c r="O110" s="54"/>
      <c r="P110" s="56"/>
      <c r="Q110" s="55"/>
    </row>
    <row r="111" spans="1:17" ht="12.75" customHeight="1" x14ac:dyDescent="0.25">
      <c r="A111" s="14" t="s">
        <v>204</v>
      </c>
      <c r="B111" s="14" t="s">
        <v>213</v>
      </c>
      <c r="C111" s="14"/>
      <c r="D111" s="68">
        <f t="shared" si="4"/>
        <v>0</v>
      </c>
      <c r="E111" s="34">
        <f t="shared" si="3"/>
        <v>0</v>
      </c>
      <c r="F111" s="54"/>
      <c r="G111" s="54"/>
      <c r="H111" s="54"/>
      <c r="I111" s="54"/>
      <c r="J111" s="54"/>
      <c r="K111" s="54"/>
      <c r="L111" s="54"/>
      <c r="M111" s="54"/>
      <c r="N111" s="54"/>
      <c r="O111" s="54"/>
      <c r="P111" s="56"/>
      <c r="Q111" s="55"/>
    </row>
    <row r="112" spans="1:17" ht="12.75" customHeight="1" x14ac:dyDescent="0.25">
      <c r="A112" s="14" t="s">
        <v>205</v>
      </c>
      <c r="B112" s="14" t="s">
        <v>214</v>
      </c>
      <c r="C112" s="14"/>
      <c r="D112" s="68">
        <f t="shared" ref="D112:D126" si="5">+C112+E112</f>
        <v>0</v>
      </c>
      <c r="E112" s="34">
        <f t="shared" si="3"/>
        <v>0</v>
      </c>
      <c r="F112" s="54"/>
      <c r="G112" s="54"/>
      <c r="H112" s="54"/>
      <c r="I112" s="54"/>
      <c r="J112" s="54"/>
      <c r="K112" s="54"/>
      <c r="L112" s="54"/>
      <c r="M112" s="54"/>
      <c r="N112" s="54"/>
      <c r="O112" s="54"/>
      <c r="P112" s="56"/>
      <c r="Q112" s="55"/>
    </row>
    <row r="113" spans="1:17" ht="12.75" customHeight="1" x14ac:dyDescent="0.25">
      <c r="A113" s="14" t="s">
        <v>206</v>
      </c>
      <c r="B113" s="14" t="s">
        <v>215</v>
      </c>
      <c r="C113" s="14"/>
      <c r="D113" s="68">
        <f t="shared" si="5"/>
        <v>0</v>
      </c>
      <c r="E113" s="34">
        <f t="shared" si="3"/>
        <v>0</v>
      </c>
      <c r="F113" s="54"/>
      <c r="G113" s="54"/>
      <c r="H113" s="54"/>
      <c r="I113" s="54"/>
      <c r="J113" s="54"/>
      <c r="K113" s="54"/>
      <c r="L113" s="54"/>
      <c r="M113" s="54"/>
      <c r="N113" s="54"/>
      <c r="O113" s="54"/>
      <c r="P113" s="56"/>
      <c r="Q113" s="55"/>
    </row>
    <row r="114" spans="1:17" ht="12.75" customHeight="1" x14ac:dyDescent="0.25">
      <c r="A114" s="14" t="s">
        <v>209</v>
      </c>
      <c r="B114" s="14" t="s">
        <v>216</v>
      </c>
      <c r="C114" s="14"/>
      <c r="D114" s="68">
        <f t="shared" si="5"/>
        <v>0</v>
      </c>
      <c r="E114" s="34">
        <f t="shared" si="3"/>
        <v>0</v>
      </c>
      <c r="F114" s="54"/>
      <c r="G114" s="54"/>
      <c r="H114" s="54"/>
      <c r="I114" s="54"/>
      <c r="J114" s="54"/>
      <c r="K114" s="54"/>
      <c r="L114" s="54"/>
      <c r="M114" s="54"/>
      <c r="N114" s="54"/>
      <c r="O114" s="54"/>
      <c r="P114" s="56"/>
      <c r="Q114" s="55"/>
    </row>
    <row r="115" spans="1:17" ht="12.75" customHeight="1" x14ac:dyDescent="0.25">
      <c r="A115" s="14" t="s">
        <v>207</v>
      </c>
      <c r="B115" s="14" t="s">
        <v>217</v>
      </c>
      <c r="C115" s="14"/>
      <c r="D115" s="68">
        <f t="shared" si="5"/>
        <v>0</v>
      </c>
      <c r="E115" s="34">
        <f t="shared" ref="E115:E126" si="6">SUM(F115:Q115)</f>
        <v>0</v>
      </c>
      <c r="F115" s="54"/>
      <c r="G115" s="54"/>
      <c r="H115" s="54"/>
      <c r="I115" s="54"/>
      <c r="J115" s="54"/>
      <c r="K115" s="54"/>
      <c r="L115" s="54"/>
      <c r="M115" s="54"/>
      <c r="N115" s="54"/>
      <c r="O115" s="54"/>
      <c r="P115" s="56"/>
      <c r="Q115" s="55"/>
    </row>
    <row r="116" spans="1:17" ht="12.75" customHeight="1" x14ac:dyDescent="0.25">
      <c r="A116" s="14" t="s">
        <v>230</v>
      </c>
      <c r="B116" s="14" t="s">
        <v>231</v>
      </c>
      <c r="C116" s="14"/>
      <c r="D116" s="68">
        <f t="shared" si="5"/>
        <v>0</v>
      </c>
      <c r="E116" s="34">
        <f t="shared" si="6"/>
        <v>0</v>
      </c>
      <c r="F116" s="54"/>
      <c r="G116" s="54"/>
      <c r="H116" s="54"/>
      <c r="I116" s="54"/>
      <c r="J116" s="54"/>
      <c r="K116" s="54"/>
      <c r="L116" s="54"/>
      <c r="M116" s="54"/>
      <c r="N116" s="54"/>
      <c r="O116" s="54"/>
      <c r="P116" s="56"/>
      <c r="Q116" s="55"/>
    </row>
    <row r="117" spans="1:17" ht="12.75" customHeight="1" x14ac:dyDescent="0.25">
      <c r="A117" s="14" t="s">
        <v>229</v>
      </c>
      <c r="B117" s="14" t="s">
        <v>280</v>
      </c>
      <c r="C117" s="14"/>
      <c r="D117" s="68">
        <f t="shared" si="5"/>
        <v>0</v>
      </c>
      <c r="E117" s="34">
        <f t="shared" si="6"/>
        <v>0</v>
      </c>
      <c r="F117" s="54"/>
      <c r="G117" s="54"/>
      <c r="H117" s="54"/>
      <c r="I117" s="54"/>
      <c r="J117" s="54"/>
      <c r="K117" s="54"/>
      <c r="L117" s="54"/>
      <c r="M117" s="54"/>
      <c r="N117" s="54"/>
      <c r="O117" s="54"/>
      <c r="P117" s="56"/>
      <c r="Q117" s="55"/>
    </row>
    <row r="118" spans="1:17" ht="12.75" customHeight="1" x14ac:dyDescent="0.25">
      <c r="A118" s="14" t="s">
        <v>144</v>
      </c>
      <c r="B118" s="14" t="s">
        <v>145</v>
      </c>
      <c r="C118" s="14"/>
      <c r="D118" s="68">
        <f t="shared" si="5"/>
        <v>0</v>
      </c>
      <c r="E118" s="34">
        <f t="shared" si="6"/>
        <v>0</v>
      </c>
      <c r="F118" s="54"/>
      <c r="G118" s="54"/>
      <c r="H118" s="54"/>
      <c r="I118" s="54"/>
      <c r="J118" s="54"/>
      <c r="K118" s="54"/>
      <c r="L118" s="54"/>
      <c r="M118" s="54"/>
      <c r="N118" s="54"/>
      <c r="O118" s="54"/>
      <c r="P118" s="56"/>
      <c r="Q118" s="55"/>
    </row>
    <row r="119" spans="1:17" ht="12.75" customHeight="1" x14ac:dyDescent="0.25">
      <c r="A119" s="14" t="s">
        <v>146</v>
      </c>
      <c r="B119" s="14" t="s">
        <v>34</v>
      </c>
      <c r="C119" s="14"/>
      <c r="D119" s="68">
        <f t="shared" si="5"/>
        <v>0</v>
      </c>
      <c r="E119" s="34">
        <f t="shared" si="6"/>
        <v>0</v>
      </c>
      <c r="F119" s="54"/>
      <c r="G119" s="54"/>
      <c r="H119" s="54"/>
      <c r="I119" s="54"/>
      <c r="J119" s="54"/>
      <c r="K119" s="54"/>
      <c r="L119" s="54"/>
      <c r="M119" s="54"/>
      <c r="N119" s="54"/>
      <c r="O119" s="54"/>
      <c r="P119" s="56"/>
      <c r="Q119" s="55"/>
    </row>
    <row r="120" spans="1:17" ht="12.75" customHeight="1" x14ac:dyDescent="0.25">
      <c r="A120" s="14" t="s">
        <v>161</v>
      </c>
      <c r="B120" s="14" t="s">
        <v>407</v>
      </c>
      <c r="C120" s="14"/>
      <c r="D120" s="68">
        <f t="shared" si="5"/>
        <v>0</v>
      </c>
      <c r="E120" s="34">
        <f t="shared" si="6"/>
        <v>0</v>
      </c>
      <c r="F120" s="54"/>
      <c r="G120" s="54"/>
      <c r="H120" s="54"/>
      <c r="I120" s="54"/>
      <c r="J120" s="54"/>
      <c r="K120" s="54"/>
      <c r="L120" s="54"/>
      <c r="M120" s="54"/>
      <c r="N120" s="54"/>
      <c r="O120" s="54"/>
      <c r="P120" s="56"/>
      <c r="Q120" s="55"/>
    </row>
    <row r="121" spans="1:17" ht="12.75" customHeight="1" x14ac:dyDescent="0.25">
      <c r="A121" s="14" t="s">
        <v>147</v>
      </c>
      <c r="B121" s="14" t="s">
        <v>461</v>
      </c>
      <c r="C121" s="14">
        <v>375</v>
      </c>
      <c r="D121" s="68">
        <f t="shared" si="5"/>
        <v>375</v>
      </c>
      <c r="E121" s="34">
        <f t="shared" si="6"/>
        <v>0</v>
      </c>
      <c r="F121" s="54"/>
      <c r="G121" s="54"/>
      <c r="H121" s="54"/>
      <c r="I121" s="54"/>
      <c r="J121" s="54"/>
      <c r="K121" s="54"/>
      <c r="L121" s="54"/>
      <c r="M121" s="54"/>
      <c r="N121" s="54"/>
      <c r="O121" s="54"/>
      <c r="P121" s="56"/>
      <c r="Q121" s="55"/>
    </row>
    <row r="122" spans="1:17" ht="12.75" customHeight="1" x14ac:dyDescent="0.25">
      <c r="A122" s="14" t="s">
        <v>149</v>
      </c>
      <c r="B122" s="14" t="s">
        <v>150</v>
      </c>
      <c r="C122" s="14"/>
      <c r="D122" s="98">
        <f t="shared" si="5"/>
        <v>0</v>
      </c>
      <c r="E122" s="34">
        <f t="shared" si="6"/>
        <v>0</v>
      </c>
      <c r="F122" s="54"/>
      <c r="G122" s="54"/>
      <c r="H122" s="54"/>
      <c r="I122" s="54"/>
      <c r="J122" s="54"/>
      <c r="K122" s="54"/>
      <c r="L122" s="54"/>
      <c r="M122" s="54"/>
      <c r="N122" s="54"/>
      <c r="O122" s="54"/>
      <c r="P122" s="56"/>
      <c r="Q122" s="55"/>
    </row>
    <row r="123" spans="1:17" ht="12.75" customHeight="1" x14ac:dyDescent="0.25">
      <c r="A123" s="14" t="s">
        <v>151</v>
      </c>
      <c r="B123" s="14" t="s">
        <v>152</v>
      </c>
      <c r="C123" s="14">
        <v>54.99</v>
      </c>
      <c r="D123" s="98">
        <f t="shared" si="5"/>
        <v>54.99</v>
      </c>
      <c r="E123" s="34">
        <f t="shared" si="6"/>
        <v>0</v>
      </c>
      <c r="F123" s="54"/>
      <c r="G123" s="54"/>
      <c r="H123" s="54"/>
      <c r="I123" s="54"/>
      <c r="J123" s="54"/>
      <c r="K123" s="54"/>
      <c r="L123" s="54"/>
      <c r="M123" s="54"/>
      <c r="N123" s="54"/>
      <c r="O123" s="54"/>
      <c r="P123" s="56"/>
      <c r="Q123" s="55"/>
    </row>
    <row r="124" spans="1:17" ht="12.75" customHeight="1" x14ac:dyDescent="0.25">
      <c r="A124" s="14" t="s">
        <v>153</v>
      </c>
      <c r="B124" s="14" t="s">
        <v>154</v>
      </c>
      <c r="C124" s="14"/>
      <c r="D124" s="98">
        <f t="shared" si="5"/>
        <v>0</v>
      </c>
      <c r="E124" s="34">
        <f t="shared" si="6"/>
        <v>0</v>
      </c>
      <c r="F124" s="54"/>
      <c r="G124" s="54"/>
      <c r="H124" s="54"/>
      <c r="I124" s="54"/>
      <c r="J124" s="54"/>
      <c r="K124" s="54"/>
      <c r="L124" s="54"/>
      <c r="M124" s="54"/>
      <c r="N124" s="54"/>
      <c r="O124" s="54"/>
      <c r="P124" s="56"/>
      <c r="Q124" s="55"/>
    </row>
    <row r="125" spans="1:17" ht="12.75" customHeight="1" x14ac:dyDescent="0.25">
      <c r="A125" s="13" t="s">
        <v>155</v>
      </c>
      <c r="B125" s="13" t="s">
        <v>82</v>
      </c>
      <c r="C125" s="14"/>
      <c r="D125" s="303">
        <f t="shared" si="5"/>
        <v>0</v>
      </c>
      <c r="E125" s="34">
        <f t="shared" si="6"/>
        <v>0</v>
      </c>
      <c r="F125" s="54"/>
      <c r="G125" s="54"/>
      <c r="H125" s="54"/>
      <c r="I125" s="54"/>
      <c r="J125" s="54"/>
      <c r="K125" s="54"/>
      <c r="L125" s="54"/>
      <c r="M125" s="54"/>
      <c r="N125" s="54"/>
      <c r="O125" s="54"/>
      <c r="P125" s="56"/>
      <c r="Q125" s="55"/>
    </row>
    <row r="126" spans="1:17" ht="12.75" customHeight="1" thickBot="1" x14ac:dyDescent="0.3">
      <c r="A126" s="304" t="s">
        <v>162</v>
      </c>
      <c r="B126" s="304" t="s">
        <v>497</v>
      </c>
      <c r="C126" s="304"/>
      <c r="D126" s="305">
        <f t="shared" si="5"/>
        <v>0</v>
      </c>
      <c r="E126" s="34">
        <f t="shared" si="6"/>
        <v>0</v>
      </c>
      <c r="F126" s="54"/>
      <c r="G126" s="54"/>
      <c r="H126" s="54"/>
      <c r="I126" s="54"/>
      <c r="J126" s="54"/>
      <c r="K126" s="54"/>
      <c r="L126" s="54"/>
      <c r="M126" s="54"/>
      <c r="N126" s="54"/>
      <c r="O126" s="54"/>
      <c r="P126" s="56"/>
      <c r="Q126" s="55"/>
    </row>
    <row r="127" spans="1:17" ht="11.15" customHeight="1" x14ac:dyDescent="0.25">
      <c r="C127" s="42"/>
      <c r="D127" s="42"/>
      <c r="E127" s="32"/>
      <c r="F127" s="62"/>
      <c r="M127" s="43"/>
      <c r="N127" s="43"/>
    </row>
    <row r="128" spans="1:17" ht="11.15" customHeight="1" x14ac:dyDescent="0.25">
      <c r="C128" s="42"/>
      <c r="D128" s="42">
        <f>SUM(D44:D126)</f>
        <v>4631.3700000000008</v>
      </c>
      <c r="E128" s="33"/>
      <c r="F128" s="63">
        <f t="shared" ref="F128:Q128" si="7">SUM(F4:F126)</f>
        <v>-61319.710000000021</v>
      </c>
      <c r="G128" s="43">
        <f t="shared" si="7"/>
        <v>0</v>
      </c>
      <c r="H128" s="43">
        <f t="shared" si="7"/>
        <v>0</v>
      </c>
      <c r="I128" s="43">
        <f t="shared" si="7"/>
        <v>0</v>
      </c>
      <c r="J128" s="43">
        <f t="shared" si="7"/>
        <v>0</v>
      </c>
      <c r="K128" s="43">
        <f t="shared" si="7"/>
        <v>0</v>
      </c>
      <c r="L128" s="43">
        <f t="shared" si="7"/>
        <v>0</v>
      </c>
      <c r="M128" s="43">
        <f t="shared" si="7"/>
        <v>0</v>
      </c>
      <c r="N128" s="43">
        <f t="shared" si="7"/>
        <v>0</v>
      </c>
      <c r="O128" s="43">
        <f t="shared" si="7"/>
        <v>0</v>
      </c>
      <c r="P128" s="43">
        <f t="shared" si="7"/>
        <v>0</v>
      </c>
      <c r="Q128" s="43">
        <f t="shared" si="7"/>
        <v>0</v>
      </c>
    </row>
    <row r="129" spans="1:14" ht="11.15" customHeight="1" x14ac:dyDescent="0.25">
      <c r="C129" s="42"/>
      <c r="D129" s="42"/>
      <c r="E129" s="33"/>
      <c r="F129" s="63"/>
      <c r="M129" s="43"/>
      <c r="N129" s="43"/>
    </row>
    <row r="130" spans="1:14" ht="11.15" customHeight="1" x14ac:dyDescent="0.25">
      <c r="C130" s="42"/>
      <c r="D130" s="42">
        <f>ROUND(SUM(D4:D126),2)</f>
        <v>544947.25</v>
      </c>
      <c r="E130" s="33"/>
      <c r="F130" s="63"/>
      <c r="M130" s="43"/>
      <c r="N130" s="43"/>
    </row>
    <row r="131" spans="1:14" ht="11.15" customHeight="1" x14ac:dyDescent="0.25">
      <c r="C131" s="42"/>
      <c r="D131" s="42"/>
    </row>
    <row r="138" spans="1:14" ht="11.15" customHeight="1" x14ac:dyDescent="0.25">
      <c r="A138" s="250"/>
    </row>
  </sheetData>
  <sheetProtection formatCells="0" formatColumns="0" formatRows="0" insertColumns="0" insertRows="0" insertHyperlinks="0" deleteColumns="0" deleteRows="0" sort="0" autoFilter="0" pivotTables="0"/>
  <autoFilter ref="A43:D126" xr:uid="{00000000-0009-0000-0000-000004000000}"/>
  <mergeCells count="1">
    <mergeCell ref="E2:Q2"/>
  </mergeCells>
  <pageMargins left="0.7" right="0.7" top="0.75" bottom="0.75" header="0.3" footer="0.3"/>
  <pageSetup paperSize="9" scale="4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69"/>
  <sheetViews>
    <sheetView zoomScale="90" zoomScaleNormal="90" workbookViewId="0">
      <pane ySplit="1" topLeftCell="A2" activePane="bottomLeft" state="frozen"/>
      <selection pane="bottomLeft" activeCell="H55" sqref="H55"/>
    </sheetView>
  </sheetViews>
  <sheetFormatPr defaultColWidth="8.90625" defaultRowHeight="12.5" x14ac:dyDescent="0.25"/>
  <cols>
    <col min="1" max="1" width="20.36328125" style="160" customWidth="1"/>
    <col min="2" max="2" width="18.81640625" style="160" bestFit="1" customWidth="1"/>
    <col min="3" max="3" width="21.08984375" style="160" bestFit="1" customWidth="1"/>
    <col min="4" max="4" width="16.90625" style="160" bestFit="1" customWidth="1"/>
    <col min="5" max="6" width="20.36328125" style="160" bestFit="1" customWidth="1"/>
    <col min="7" max="7" width="22.6328125" style="160" bestFit="1" customWidth="1"/>
    <col min="8" max="8" width="14.90625" style="160" bestFit="1" customWidth="1"/>
    <col min="9" max="9" width="8.90625" style="160"/>
    <col min="10" max="10" width="16.6328125" style="160" bestFit="1" customWidth="1"/>
    <col min="11" max="11" width="10.08984375" style="160" bestFit="1" customWidth="1"/>
    <col min="12" max="16384" width="8.90625" style="160"/>
  </cols>
  <sheetData>
    <row r="1" spans="1:10" ht="14" x14ac:dyDescent="0.3">
      <c r="A1" s="260"/>
      <c r="B1" s="278" t="s">
        <v>441</v>
      </c>
      <c r="C1" s="278" t="s">
        <v>442</v>
      </c>
      <c r="D1" s="278" t="s">
        <v>443</v>
      </c>
      <c r="E1" s="278" t="s">
        <v>444</v>
      </c>
      <c r="F1" s="278" t="s">
        <v>445</v>
      </c>
      <c r="G1" s="278" t="s">
        <v>446</v>
      </c>
      <c r="H1" s="278" t="s">
        <v>408</v>
      </c>
      <c r="I1" s="261"/>
      <c r="J1" s="261"/>
    </row>
    <row r="2" spans="1:10" ht="12.75" customHeight="1" x14ac:dyDescent="0.3">
      <c r="A2" s="262"/>
      <c r="B2" s="290">
        <f>'Funds Split 20-21'!H17</f>
        <v>0.71204981700065872</v>
      </c>
      <c r="C2" s="290">
        <f>B2</f>
        <v>0.71204981700065872</v>
      </c>
      <c r="D2" s="290">
        <f>C2</f>
        <v>0.71204981700065872</v>
      </c>
      <c r="E2" s="290">
        <f>'Funds Split 20-21'!H18</f>
        <v>0.28795018299934128</v>
      </c>
      <c r="F2" s="290">
        <f>E2</f>
        <v>0.28795018299934128</v>
      </c>
      <c r="G2" s="290">
        <f>E2</f>
        <v>0.28795018299934128</v>
      </c>
      <c r="H2" s="291"/>
      <c r="I2" s="261"/>
      <c r="J2" s="261"/>
    </row>
    <row r="3" spans="1:10" hidden="1" x14ac:dyDescent="0.25">
      <c r="A3" s="263">
        <v>43373</v>
      </c>
      <c r="B3" s="265">
        <v>-9534.3823000000011</v>
      </c>
      <c r="C3" s="265">
        <v>2497.4299999999998</v>
      </c>
      <c r="D3" s="265">
        <v>-5866.37</v>
      </c>
      <c r="E3" s="265">
        <v>-6625.5877</v>
      </c>
      <c r="F3" s="265">
        <v>1735.5</v>
      </c>
      <c r="G3" s="265">
        <v>-57963.05</v>
      </c>
      <c r="H3" s="264">
        <v>812217.00000000047</v>
      </c>
    </row>
    <row r="4" spans="1:10" hidden="1" x14ac:dyDescent="0.25">
      <c r="A4" s="266" t="s">
        <v>409</v>
      </c>
      <c r="B4" s="267"/>
      <c r="C4" s="267"/>
      <c r="D4" s="267"/>
      <c r="E4" s="267"/>
      <c r="F4" s="267"/>
      <c r="G4" s="268"/>
      <c r="H4" s="267"/>
    </row>
    <row r="5" spans="1:10" hidden="1" x14ac:dyDescent="0.25">
      <c r="A5" s="266" t="s">
        <v>410</v>
      </c>
      <c r="B5" s="267"/>
      <c r="C5" s="267"/>
      <c r="D5" s="267"/>
      <c r="E5" s="267"/>
      <c r="F5" s="267"/>
      <c r="G5" s="268"/>
      <c r="H5" s="267"/>
    </row>
    <row r="6" spans="1:10" hidden="1" x14ac:dyDescent="0.25">
      <c r="A6" s="266" t="s">
        <v>87</v>
      </c>
      <c r="B6" s="267" t="e">
        <f>-0.7115*#REF!</f>
        <v>#REF!</v>
      </c>
      <c r="C6" s="267"/>
      <c r="D6" s="267"/>
      <c r="E6" s="267" t="e">
        <f>-0.2885*#REF!</f>
        <v>#REF!</v>
      </c>
      <c r="F6" s="267"/>
      <c r="G6" s="267"/>
      <c r="H6" s="267" t="e">
        <f>#REF!</f>
        <v>#REF!</v>
      </c>
    </row>
    <row r="7" spans="1:10" hidden="1" x14ac:dyDescent="0.25">
      <c r="A7" s="266" t="s">
        <v>411</v>
      </c>
      <c r="B7" s="267"/>
      <c r="C7" s="267"/>
      <c r="D7" s="267"/>
      <c r="E7" s="267"/>
      <c r="F7" s="267"/>
      <c r="G7" s="268"/>
      <c r="H7" s="267"/>
    </row>
    <row r="8" spans="1:10" hidden="1" x14ac:dyDescent="0.25">
      <c r="A8" s="266" t="s">
        <v>409</v>
      </c>
      <c r="B8" s="267"/>
      <c r="C8" s="268"/>
      <c r="D8" s="268"/>
      <c r="E8" s="267"/>
      <c r="F8" s="268"/>
      <c r="G8" s="268"/>
      <c r="H8" s="267"/>
    </row>
    <row r="9" spans="1:10" hidden="1" x14ac:dyDescent="0.25">
      <c r="A9" s="266" t="s">
        <v>410</v>
      </c>
      <c r="B9" s="268"/>
      <c r="C9" s="268"/>
      <c r="D9" s="268"/>
      <c r="E9" s="268"/>
      <c r="F9" s="268"/>
      <c r="G9" s="268"/>
      <c r="H9" s="267"/>
    </row>
    <row r="10" spans="1:10" hidden="1" x14ac:dyDescent="0.25">
      <c r="A10" s="266" t="s">
        <v>87</v>
      </c>
      <c r="B10" s="267"/>
      <c r="C10" s="268"/>
      <c r="D10" s="268"/>
      <c r="E10" s="267"/>
      <c r="F10" s="268"/>
      <c r="G10" s="268"/>
      <c r="H10" s="267" t="e">
        <f>#REF!</f>
        <v>#REF!</v>
      </c>
    </row>
    <row r="11" spans="1:10" hidden="1" x14ac:dyDescent="0.25">
      <c r="A11" s="266" t="s">
        <v>411</v>
      </c>
      <c r="B11" s="268"/>
      <c r="C11" s="268"/>
      <c r="D11" s="268"/>
      <c r="E11" s="268"/>
      <c r="F11" s="268"/>
      <c r="G11" s="268"/>
      <c r="H11" s="267"/>
    </row>
    <row r="12" spans="1:10" hidden="1" x14ac:dyDescent="0.25">
      <c r="A12" s="266" t="s">
        <v>412</v>
      </c>
      <c r="B12" s="268"/>
      <c r="C12" s="267" t="e">
        <f>-0.7115*#REF!</f>
        <v>#REF!</v>
      </c>
      <c r="D12" s="268"/>
      <c r="E12" s="268"/>
      <c r="F12" s="267" t="e">
        <f>-0.2885*#REF!</f>
        <v>#REF!</v>
      </c>
      <c r="G12" s="268"/>
      <c r="H12" s="267" t="e">
        <f>#REF!</f>
        <v>#REF!</v>
      </c>
    </row>
    <row r="13" spans="1:10" hidden="1" x14ac:dyDescent="0.25">
      <c r="A13" s="266" t="s">
        <v>413</v>
      </c>
      <c r="B13" s="268"/>
      <c r="C13" s="268"/>
      <c r="D13" s="267" t="e">
        <f>-0.7115*H13</f>
        <v>#REF!</v>
      </c>
      <c r="F13" s="268"/>
      <c r="G13" s="267" t="e">
        <f>-0.2885*H13</f>
        <v>#REF!</v>
      </c>
      <c r="H13" s="267" t="e">
        <f>#REF!</f>
        <v>#REF!</v>
      </c>
    </row>
    <row r="14" spans="1:10" hidden="1" x14ac:dyDescent="0.25">
      <c r="A14" s="263">
        <v>43465</v>
      </c>
      <c r="B14" s="265" t="e">
        <f>SUM(B4:B13)</f>
        <v>#REF!</v>
      </c>
      <c r="C14" s="265" t="e">
        <f t="shared" ref="C14:F14" si="0">SUM(C4:C13)</f>
        <v>#REF!</v>
      </c>
      <c r="D14" s="265" t="e">
        <f t="shared" si="0"/>
        <v>#REF!</v>
      </c>
      <c r="E14" s="265" t="e">
        <f t="shared" si="0"/>
        <v>#REF!</v>
      </c>
      <c r="F14" s="265" t="e">
        <f t="shared" si="0"/>
        <v>#REF!</v>
      </c>
      <c r="G14" s="265" t="e">
        <f>SUM(G4:G13)</f>
        <v>#REF!</v>
      </c>
      <c r="H14" s="264" t="e">
        <f>SUM(H3:H13)</f>
        <v>#REF!</v>
      </c>
    </row>
    <row r="15" spans="1:10" hidden="1" x14ac:dyDescent="0.25">
      <c r="A15" s="266" t="s">
        <v>409</v>
      </c>
      <c r="B15" s="267"/>
      <c r="C15" s="267"/>
      <c r="D15" s="267"/>
      <c r="E15" s="267"/>
      <c r="F15" s="267"/>
      <c r="G15" s="268"/>
      <c r="H15" s="267"/>
    </row>
    <row r="16" spans="1:10" hidden="1" x14ac:dyDescent="0.25">
      <c r="A16" s="266" t="s">
        <v>410</v>
      </c>
      <c r="B16" s="267"/>
      <c r="C16" s="267"/>
      <c r="D16" s="267"/>
      <c r="E16" s="267"/>
      <c r="F16" s="267"/>
      <c r="G16" s="268"/>
      <c r="H16" s="267"/>
    </row>
    <row r="17" spans="1:8" hidden="1" x14ac:dyDescent="0.25">
      <c r="A17" s="266" t="s">
        <v>87</v>
      </c>
      <c r="B17" s="267" t="e">
        <f>-0.7115*#REF!</f>
        <v>#REF!</v>
      </c>
      <c r="C17" s="267"/>
      <c r="D17" s="267"/>
      <c r="E17" s="267" t="e">
        <f>-0.2885*#REF!</f>
        <v>#REF!</v>
      </c>
      <c r="F17" s="267"/>
      <c r="G17" s="267"/>
      <c r="H17" s="267" t="e">
        <f>#REF!</f>
        <v>#REF!</v>
      </c>
    </row>
    <row r="18" spans="1:8" hidden="1" x14ac:dyDescent="0.25">
      <c r="A18" s="266" t="s">
        <v>411</v>
      </c>
      <c r="B18" s="267"/>
      <c r="C18" s="267"/>
      <c r="D18" s="267"/>
      <c r="E18" s="267"/>
      <c r="F18" s="267"/>
      <c r="G18" s="268"/>
      <c r="H18" s="267"/>
    </row>
    <row r="19" spans="1:8" hidden="1" x14ac:dyDescent="0.25">
      <c r="A19" s="266" t="s">
        <v>409</v>
      </c>
      <c r="B19" s="267"/>
      <c r="C19" s="268"/>
      <c r="D19" s="268"/>
      <c r="E19" s="267"/>
      <c r="F19" s="268"/>
      <c r="G19" s="268"/>
      <c r="H19" s="267"/>
    </row>
    <row r="20" spans="1:8" hidden="1" x14ac:dyDescent="0.25">
      <c r="A20" s="266" t="s">
        <v>410</v>
      </c>
      <c r="B20" s="268"/>
      <c r="C20" s="268"/>
      <c r="D20" s="268"/>
      <c r="E20" s="268"/>
      <c r="F20" s="268"/>
      <c r="G20" s="268"/>
      <c r="H20" s="267"/>
    </row>
    <row r="21" spans="1:8" hidden="1" x14ac:dyDescent="0.25">
      <c r="A21" s="266" t="s">
        <v>87</v>
      </c>
      <c r="B21" s="267"/>
      <c r="C21" s="268"/>
      <c r="D21" s="268"/>
      <c r="E21" s="267"/>
      <c r="F21" s="268"/>
      <c r="G21" s="268"/>
      <c r="H21" s="267" t="e">
        <f>#REF!</f>
        <v>#REF!</v>
      </c>
    </row>
    <row r="22" spans="1:8" hidden="1" x14ac:dyDescent="0.25">
      <c r="A22" s="266" t="s">
        <v>411</v>
      </c>
      <c r="B22" s="268"/>
      <c r="C22" s="268"/>
      <c r="D22" s="268"/>
      <c r="E22" s="268"/>
      <c r="F22" s="268"/>
      <c r="G22" s="268"/>
      <c r="H22" s="267"/>
    </row>
    <row r="23" spans="1:8" hidden="1" x14ac:dyDescent="0.25">
      <c r="A23" s="266" t="s">
        <v>412</v>
      </c>
      <c r="B23" s="268"/>
      <c r="C23" s="267" t="e">
        <f>-0.7115*#REF!</f>
        <v>#REF!</v>
      </c>
      <c r="D23" s="268"/>
      <c r="E23" s="268"/>
      <c r="F23" s="267" t="e">
        <f>-0.2885*#REF!</f>
        <v>#REF!</v>
      </c>
      <c r="G23" s="268"/>
      <c r="H23" s="267" t="e">
        <f>#REF!</f>
        <v>#REF!</v>
      </c>
    </row>
    <row r="24" spans="1:8" hidden="1" x14ac:dyDescent="0.25">
      <c r="A24" s="266" t="s">
        <v>413</v>
      </c>
      <c r="B24" s="268"/>
      <c r="C24" s="268"/>
      <c r="D24" s="267" t="e">
        <f>-0.7115*H24</f>
        <v>#REF!</v>
      </c>
      <c r="F24" s="268"/>
      <c r="G24" s="267" t="e">
        <f>-0.2885*H24</f>
        <v>#REF!</v>
      </c>
      <c r="H24" s="267" t="e">
        <f>#REF!</f>
        <v>#REF!</v>
      </c>
    </row>
    <row r="25" spans="1:8" hidden="1" x14ac:dyDescent="0.25">
      <c r="A25" s="263">
        <v>43555</v>
      </c>
      <c r="B25" s="265" t="e">
        <f>SUM(B14:B24)</f>
        <v>#REF!</v>
      </c>
      <c r="C25" s="265" t="e">
        <f>SUM(C15:C24)</f>
        <v>#REF!</v>
      </c>
      <c r="D25" s="265" t="e">
        <f>SUM(D14:D24)</f>
        <v>#REF!</v>
      </c>
      <c r="E25" s="265" t="e">
        <f>SUM(E14:E24)</f>
        <v>#REF!</v>
      </c>
      <c r="F25" s="265" t="e">
        <f>SUM(F15:F24)</f>
        <v>#REF!</v>
      </c>
      <c r="G25" s="265" t="e">
        <f>SUM(G14:G24)</f>
        <v>#REF!</v>
      </c>
      <c r="H25" s="264" t="e">
        <f>SUM(H14:H24)</f>
        <v>#REF!</v>
      </c>
    </row>
    <row r="26" spans="1:8" hidden="1" x14ac:dyDescent="0.25">
      <c r="A26" s="266" t="s">
        <v>409</v>
      </c>
      <c r="B26" s="267"/>
      <c r="C26" s="267"/>
      <c r="D26" s="267"/>
      <c r="E26" s="267"/>
      <c r="F26" s="267"/>
      <c r="G26" s="268"/>
      <c r="H26" s="267"/>
    </row>
    <row r="27" spans="1:8" hidden="1" x14ac:dyDescent="0.25">
      <c r="A27" s="266" t="s">
        <v>410</v>
      </c>
      <c r="B27" s="267"/>
      <c r="C27" s="267"/>
      <c r="D27" s="267"/>
      <c r="E27" s="267"/>
      <c r="F27" s="267"/>
      <c r="G27" s="268"/>
      <c r="H27" s="267"/>
    </row>
    <row r="28" spans="1:8" hidden="1" x14ac:dyDescent="0.25">
      <c r="A28" s="266" t="s">
        <v>87</v>
      </c>
      <c r="B28" s="267" t="e">
        <f>-0.7115*#REF!</f>
        <v>#REF!</v>
      </c>
      <c r="C28" s="267"/>
      <c r="D28" s="267"/>
      <c r="E28" s="267" t="e">
        <f>-0.2885*#REF!</f>
        <v>#REF!</v>
      </c>
      <c r="F28" s="267"/>
      <c r="G28" s="267"/>
      <c r="H28" s="267">
        <v>6918.84</v>
      </c>
    </row>
    <row r="29" spans="1:8" hidden="1" x14ac:dyDescent="0.25">
      <c r="A29" s="266" t="s">
        <v>411</v>
      </c>
      <c r="B29" s="267"/>
      <c r="C29" s="267"/>
      <c r="D29" s="267"/>
      <c r="E29" s="267"/>
      <c r="F29" s="267"/>
      <c r="G29" s="268"/>
      <c r="H29" s="267"/>
    </row>
    <row r="30" spans="1:8" hidden="1" x14ac:dyDescent="0.25">
      <c r="A30" s="266" t="s">
        <v>409</v>
      </c>
      <c r="B30" s="267"/>
      <c r="C30" s="268"/>
      <c r="D30" s="268"/>
      <c r="E30" s="267"/>
      <c r="F30" s="268"/>
      <c r="G30" s="268"/>
      <c r="H30" s="267">
        <v>-20000</v>
      </c>
    </row>
    <row r="31" spans="1:8" hidden="1" x14ac:dyDescent="0.25">
      <c r="A31" s="266" t="s">
        <v>410</v>
      </c>
      <c r="B31" s="268"/>
      <c r="C31" s="268"/>
      <c r="D31" s="268"/>
      <c r="E31" s="268"/>
      <c r="F31" s="268"/>
      <c r="G31" s="268"/>
      <c r="H31" s="267">
        <v>-6879.13</v>
      </c>
    </row>
    <row r="32" spans="1:8" hidden="1" x14ac:dyDescent="0.25">
      <c r="A32" s="266" t="s">
        <v>87</v>
      </c>
      <c r="B32" s="267"/>
      <c r="C32" s="268"/>
      <c r="D32" s="268"/>
      <c r="E32" s="267"/>
      <c r="F32" s="268"/>
      <c r="G32" s="268"/>
      <c r="H32" s="267" t="e">
        <f>#REF!</f>
        <v>#REF!</v>
      </c>
    </row>
    <row r="33" spans="1:9" hidden="1" x14ac:dyDescent="0.25">
      <c r="A33" s="266" t="s">
        <v>411</v>
      </c>
      <c r="B33" s="268"/>
      <c r="C33" s="268"/>
      <c r="D33" s="268"/>
      <c r="E33" s="268"/>
      <c r="F33" s="268"/>
      <c r="G33" s="268"/>
      <c r="H33" s="267"/>
    </row>
    <row r="34" spans="1:9" hidden="1" x14ac:dyDescent="0.25">
      <c r="A34" s="266" t="s">
        <v>412</v>
      </c>
      <c r="B34" s="268"/>
      <c r="C34" s="267" t="e">
        <f>-0.7115*#REF!</f>
        <v>#REF!</v>
      </c>
      <c r="D34" s="268"/>
      <c r="E34" s="268"/>
      <c r="F34" s="267" t="e">
        <f>-0.2885*#REF!</f>
        <v>#REF!</v>
      </c>
      <c r="G34" s="268"/>
      <c r="H34" s="267" t="e">
        <f>#REF!</f>
        <v>#REF!</v>
      </c>
    </row>
    <row r="35" spans="1:9" hidden="1" x14ac:dyDescent="0.25">
      <c r="A35" s="266" t="s">
        <v>413</v>
      </c>
      <c r="B35" s="268"/>
      <c r="C35" s="268"/>
      <c r="D35" s="267">
        <f>-0.7115*H35</f>
        <v>-14464.268489999999</v>
      </c>
      <c r="F35" s="268"/>
      <c r="G35" s="267">
        <f>-0.2885*H35</f>
        <v>-5864.9915099999989</v>
      </c>
      <c r="H35" s="267">
        <v>20329.259999999998</v>
      </c>
    </row>
    <row r="36" spans="1:9" hidden="1" x14ac:dyDescent="0.25">
      <c r="A36" s="263">
        <v>43646</v>
      </c>
      <c r="B36" s="265" t="e">
        <f t="shared" ref="B36:G36" si="1">SUM(B26:B35)</f>
        <v>#REF!</v>
      </c>
      <c r="C36" s="265" t="e">
        <f t="shared" si="1"/>
        <v>#REF!</v>
      </c>
      <c r="D36" s="265">
        <f t="shared" si="1"/>
        <v>-14464.268489999999</v>
      </c>
      <c r="E36" s="265" t="e">
        <f t="shared" si="1"/>
        <v>#REF!</v>
      </c>
      <c r="F36" s="265" t="e">
        <f t="shared" si="1"/>
        <v>#REF!</v>
      </c>
      <c r="G36" s="265">
        <f t="shared" si="1"/>
        <v>-5864.9915099999989</v>
      </c>
      <c r="H36" s="264" t="e">
        <f>SUM(H25:H35)</f>
        <v>#REF!</v>
      </c>
    </row>
    <row r="37" spans="1:9" hidden="1" x14ac:dyDescent="0.25">
      <c r="A37" s="266" t="s">
        <v>409</v>
      </c>
      <c r="B37" s="267"/>
      <c r="C37" s="267"/>
      <c r="D37" s="267"/>
      <c r="E37" s="267"/>
      <c r="F37" s="267"/>
      <c r="G37" s="268"/>
      <c r="H37" s="267"/>
    </row>
    <row r="38" spans="1:9" hidden="1" x14ac:dyDescent="0.25">
      <c r="A38" s="266" t="s">
        <v>410</v>
      </c>
      <c r="B38" s="267"/>
      <c r="C38" s="267"/>
      <c r="D38" s="267"/>
      <c r="E38" s="267"/>
      <c r="F38" s="267"/>
      <c r="G38" s="268"/>
      <c r="H38" s="267"/>
    </row>
    <row r="39" spans="1:9" hidden="1" x14ac:dyDescent="0.25">
      <c r="A39" s="266" t="s">
        <v>87</v>
      </c>
      <c r="B39" s="267">
        <v>-4429.74208</v>
      </c>
      <c r="C39" s="267"/>
      <c r="D39" s="267"/>
      <c r="E39" s="267">
        <v>-1796.1779199999999</v>
      </c>
      <c r="F39" s="267"/>
      <c r="G39" s="267"/>
      <c r="H39" s="267">
        <v>6225.92</v>
      </c>
    </row>
    <row r="40" spans="1:9" hidden="1" x14ac:dyDescent="0.25">
      <c r="A40" s="266" t="s">
        <v>411</v>
      </c>
      <c r="B40" s="267"/>
      <c r="C40" s="267"/>
      <c r="D40" s="267"/>
      <c r="E40" s="267"/>
      <c r="F40" s="267"/>
      <c r="G40" s="268"/>
      <c r="H40" s="267"/>
    </row>
    <row r="41" spans="1:9" hidden="1" x14ac:dyDescent="0.25">
      <c r="A41" s="266" t="s">
        <v>409</v>
      </c>
      <c r="B41" s="267"/>
      <c r="C41" s="268"/>
      <c r="D41" s="268"/>
      <c r="E41" s="267"/>
      <c r="F41" s="268"/>
      <c r="G41" s="268"/>
      <c r="H41" s="267"/>
    </row>
    <row r="42" spans="1:9" hidden="1" x14ac:dyDescent="0.25">
      <c r="A42" s="266" t="s">
        <v>410</v>
      </c>
      <c r="B42" s="268"/>
      <c r="C42" s="268"/>
      <c r="D42" s="268"/>
      <c r="E42" s="268"/>
      <c r="F42" s="268"/>
      <c r="G42" s="268"/>
      <c r="H42" s="267"/>
    </row>
    <row r="43" spans="1:9" hidden="1" x14ac:dyDescent="0.25">
      <c r="A43" s="266" t="s">
        <v>87</v>
      </c>
      <c r="B43" s="267"/>
      <c r="C43" s="268"/>
      <c r="D43" s="268"/>
      <c r="E43" s="267"/>
      <c r="F43" s="268"/>
      <c r="G43" s="268"/>
      <c r="H43" s="267">
        <v>-6225.92</v>
      </c>
    </row>
    <row r="44" spans="1:9" hidden="1" x14ac:dyDescent="0.25">
      <c r="A44" s="266" t="s">
        <v>411</v>
      </c>
      <c r="B44" s="268"/>
      <c r="C44" s="268"/>
      <c r="D44" s="268"/>
      <c r="E44" s="268"/>
      <c r="F44" s="268"/>
      <c r="G44" s="268"/>
      <c r="H44" s="267"/>
    </row>
    <row r="45" spans="1:9" hidden="1" x14ac:dyDescent="0.25">
      <c r="A45" s="266" t="s">
        <v>412</v>
      </c>
      <c r="B45" s="268"/>
      <c r="C45" s="267" t="e">
        <f>-0.7115*#REF!</f>
        <v>#REF!</v>
      </c>
      <c r="D45" s="268"/>
      <c r="E45" s="268"/>
      <c r="F45" s="267" t="e">
        <f>-0.2885*#REF!</f>
        <v>#REF!</v>
      </c>
      <c r="G45" s="268"/>
      <c r="H45" s="267">
        <v>-1352.84</v>
      </c>
    </row>
    <row r="46" spans="1:9" hidden="1" x14ac:dyDescent="0.25">
      <c r="A46" s="266" t="s">
        <v>413</v>
      </c>
      <c r="B46" s="268"/>
      <c r="C46" s="268"/>
      <c r="D46" s="267">
        <v>-11444.64826</v>
      </c>
      <c r="F46" s="268"/>
      <c r="G46" s="267">
        <v>-4640.5917399999998</v>
      </c>
      <c r="H46" s="267">
        <v>16085.24</v>
      </c>
    </row>
    <row r="47" spans="1:9" x14ac:dyDescent="0.25">
      <c r="A47" s="297">
        <v>44105</v>
      </c>
      <c r="B47" s="265">
        <v>0</v>
      </c>
      <c r="C47" s="265">
        <v>0</v>
      </c>
      <c r="D47" s="265">
        <v>0</v>
      </c>
      <c r="E47" s="265">
        <v>0</v>
      </c>
      <c r="F47" s="265">
        <v>0</v>
      </c>
      <c r="G47" s="265">
        <v>0</v>
      </c>
      <c r="H47" s="264">
        <f>'Investec 19-20'!H67</f>
        <v>770319</v>
      </c>
    </row>
    <row r="48" spans="1:9" x14ac:dyDescent="0.25">
      <c r="A48" s="298" t="s">
        <v>87</v>
      </c>
      <c r="B48" s="267">
        <f>-$B$2*H48</f>
        <v>0</v>
      </c>
      <c r="C48" s="267"/>
      <c r="D48" s="267"/>
      <c r="E48" s="267">
        <f>-$E$2*H48</f>
        <v>0</v>
      </c>
      <c r="F48" s="267"/>
      <c r="G48" s="267"/>
      <c r="H48" s="267"/>
      <c r="I48" s="160" t="s">
        <v>451</v>
      </c>
    </row>
    <row r="49" spans="1:10" x14ac:dyDescent="0.25">
      <c r="A49" s="298" t="s">
        <v>87</v>
      </c>
      <c r="B49" s="267"/>
      <c r="C49" s="268"/>
      <c r="D49" s="268"/>
      <c r="E49" s="267"/>
      <c r="F49" s="268"/>
      <c r="G49" s="268"/>
      <c r="H49" s="267"/>
      <c r="I49" s="160" t="s">
        <v>447</v>
      </c>
    </row>
    <row r="50" spans="1:10" x14ac:dyDescent="0.25">
      <c r="A50" s="298" t="s">
        <v>412</v>
      </c>
      <c r="B50" s="268"/>
      <c r="C50" s="267">
        <f>-0.7115*H50</f>
        <v>0</v>
      </c>
      <c r="D50" s="268"/>
      <c r="E50" s="268"/>
      <c r="F50" s="267">
        <f>-0.2885*H50</f>
        <v>0</v>
      </c>
      <c r="G50" s="268"/>
      <c r="H50" s="267"/>
    </row>
    <row r="51" spans="1:10" x14ac:dyDescent="0.25">
      <c r="A51" s="298" t="s">
        <v>413</v>
      </c>
      <c r="B51" s="268"/>
      <c r="C51" s="268"/>
      <c r="D51" s="267">
        <f>-0.6955*H51</f>
        <v>12507.1765</v>
      </c>
      <c r="F51" s="268"/>
      <c r="G51" s="267">
        <f>-0.3045*H51</f>
        <v>5475.8234999999995</v>
      </c>
      <c r="H51" s="267">
        <f>-(H47-H52)</f>
        <v>-17983</v>
      </c>
      <c r="I51" s="160" t="s">
        <v>503</v>
      </c>
    </row>
    <row r="52" spans="1:10" x14ac:dyDescent="0.25">
      <c r="A52" s="297">
        <v>43830</v>
      </c>
      <c r="B52" s="265">
        <f t="shared" ref="B52:G52" si="2">SUM(B48:B51)</f>
        <v>0</v>
      </c>
      <c r="C52" s="265">
        <f t="shared" si="2"/>
        <v>0</v>
      </c>
      <c r="D52" s="265">
        <f t="shared" si="2"/>
        <v>12507.1765</v>
      </c>
      <c r="E52" s="265">
        <f t="shared" si="2"/>
        <v>0</v>
      </c>
      <c r="F52" s="265">
        <f t="shared" si="2"/>
        <v>0</v>
      </c>
      <c r="G52" s="265">
        <f t="shared" si="2"/>
        <v>5475.8234999999995</v>
      </c>
      <c r="H52" s="264">
        <v>752336</v>
      </c>
    </row>
    <row r="53" spans="1:10" x14ac:dyDescent="0.25">
      <c r="A53" s="298" t="s">
        <v>87</v>
      </c>
      <c r="B53" s="267">
        <f>-$B$2*H53</f>
        <v>0</v>
      </c>
      <c r="C53" s="267"/>
      <c r="D53" s="267"/>
      <c r="E53" s="267">
        <f>-$E$2*H53</f>
        <v>0</v>
      </c>
      <c r="F53" s="267"/>
      <c r="G53" s="267"/>
      <c r="H53" s="267"/>
      <c r="I53" s="160" t="s">
        <v>451</v>
      </c>
    </row>
    <row r="54" spans="1:10" x14ac:dyDescent="0.25">
      <c r="A54" s="298" t="s">
        <v>87</v>
      </c>
      <c r="B54" s="267"/>
      <c r="C54" s="268"/>
      <c r="D54" s="268"/>
      <c r="E54" s="267"/>
      <c r="F54" s="268"/>
      <c r="G54" s="268"/>
      <c r="H54" s="267"/>
      <c r="I54" s="160" t="s">
        <v>447</v>
      </c>
    </row>
    <row r="55" spans="1:10" x14ac:dyDescent="0.25">
      <c r="A55" s="298" t="s">
        <v>412</v>
      </c>
      <c r="B55" s="268"/>
      <c r="C55" s="267">
        <f>-$C$2*H55</f>
        <v>0</v>
      </c>
      <c r="D55" s="268"/>
      <c r="E55" s="268"/>
      <c r="F55" s="267">
        <f>-$F$2*H55</f>
        <v>0</v>
      </c>
      <c r="G55" s="268"/>
      <c r="H55" s="267"/>
      <c r="I55" s="160" t="s">
        <v>452</v>
      </c>
    </row>
    <row r="56" spans="1:10" x14ac:dyDescent="0.25">
      <c r="A56" s="298" t="s">
        <v>413</v>
      </c>
      <c r="B56" s="268"/>
      <c r="C56" s="268"/>
      <c r="D56" s="267">
        <f>-0.6955*H56</f>
        <v>0</v>
      </c>
      <c r="F56" s="268"/>
      <c r="G56" s="267">
        <f>-0.3045*H56</f>
        <v>0</v>
      </c>
      <c r="H56" s="267"/>
    </row>
    <row r="57" spans="1:10" x14ac:dyDescent="0.25">
      <c r="A57" s="297">
        <v>43921</v>
      </c>
      <c r="B57" s="265">
        <f t="shared" ref="B57:G57" si="3">SUM(B53:B56)</f>
        <v>0</v>
      </c>
      <c r="C57" s="265">
        <f t="shared" si="3"/>
        <v>0</v>
      </c>
      <c r="D57" s="265">
        <f t="shared" si="3"/>
        <v>0</v>
      </c>
      <c r="E57" s="265">
        <f t="shared" si="3"/>
        <v>0</v>
      </c>
      <c r="F57" s="265">
        <f t="shared" si="3"/>
        <v>0</v>
      </c>
      <c r="G57" s="265">
        <f t="shared" si="3"/>
        <v>0</v>
      </c>
      <c r="H57" s="264">
        <f>SUM(H52:H56)</f>
        <v>752336</v>
      </c>
      <c r="J57" s="270"/>
    </row>
    <row r="58" spans="1:10" x14ac:dyDescent="0.25">
      <c r="A58" s="298" t="s">
        <v>87</v>
      </c>
      <c r="B58" s="267">
        <f>-$B$2*H58</f>
        <v>0</v>
      </c>
      <c r="C58" s="267"/>
      <c r="D58" s="267"/>
      <c r="E58" s="267">
        <f>-$E$2*H58</f>
        <v>0</v>
      </c>
      <c r="F58" s="267"/>
      <c r="G58" s="267"/>
      <c r="H58" s="267"/>
      <c r="I58" s="160" t="s">
        <v>451</v>
      </c>
    </row>
    <row r="59" spans="1:10" x14ac:dyDescent="0.25">
      <c r="A59" s="298" t="s">
        <v>87</v>
      </c>
      <c r="B59" s="267"/>
      <c r="C59" s="268"/>
      <c r="D59" s="268"/>
      <c r="E59" s="267"/>
      <c r="F59" s="268"/>
      <c r="G59" s="268"/>
      <c r="H59" s="267"/>
      <c r="I59" s="160" t="s">
        <v>447</v>
      </c>
    </row>
    <row r="60" spans="1:10" x14ac:dyDescent="0.25">
      <c r="A60" s="298" t="s">
        <v>412</v>
      </c>
      <c r="B60" s="268"/>
      <c r="C60" s="267">
        <f>-$C$2*H60</f>
        <v>0</v>
      </c>
      <c r="D60" s="268"/>
      <c r="E60" s="268"/>
      <c r="F60" s="267">
        <f>-$F$2*H60</f>
        <v>0</v>
      </c>
      <c r="G60" s="268"/>
      <c r="H60" s="267"/>
      <c r="I60" s="160" t="s">
        <v>452</v>
      </c>
    </row>
    <row r="61" spans="1:10" x14ac:dyDescent="0.25">
      <c r="A61" s="298" t="s">
        <v>413</v>
      </c>
      <c r="B61" s="268"/>
      <c r="C61" s="268"/>
      <c r="D61" s="267">
        <f>-0.6955*H61</f>
        <v>0</v>
      </c>
      <c r="F61" s="268"/>
      <c r="G61" s="267">
        <f>-0.3045*H61</f>
        <v>0</v>
      </c>
      <c r="H61" s="267"/>
    </row>
    <row r="62" spans="1:10" x14ac:dyDescent="0.25">
      <c r="A62" s="297">
        <v>44012</v>
      </c>
      <c r="B62" s="265">
        <f t="shared" ref="B62:G62" si="4">SUM(B58:B61)</f>
        <v>0</v>
      </c>
      <c r="C62" s="265">
        <f t="shared" si="4"/>
        <v>0</v>
      </c>
      <c r="D62" s="265">
        <f t="shared" si="4"/>
        <v>0</v>
      </c>
      <c r="E62" s="265">
        <f t="shared" si="4"/>
        <v>0</v>
      </c>
      <c r="F62" s="265">
        <f t="shared" si="4"/>
        <v>0</v>
      </c>
      <c r="G62" s="265">
        <f t="shared" si="4"/>
        <v>0</v>
      </c>
      <c r="H62" s="264">
        <f>SUM(H57:H61)</f>
        <v>752336</v>
      </c>
    </row>
    <row r="63" spans="1:10" x14ac:dyDescent="0.25">
      <c r="A63" s="298" t="s">
        <v>87</v>
      </c>
      <c r="B63" s="267">
        <f>-$B$2*H63</f>
        <v>0</v>
      </c>
      <c r="C63" s="267"/>
      <c r="D63" s="267"/>
      <c r="E63" s="267">
        <f>-$E$2*H63</f>
        <v>0</v>
      </c>
      <c r="F63" s="267"/>
      <c r="G63" s="267"/>
      <c r="H63" s="267"/>
      <c r="I63" s="160" t="s">
        <v>451</v>
      </c>
    </row>
    <row r="64" spans="1:10" x14ac:dyDescent="0.25">
      <c r="A64" s="298" t="s">
        <v>87</v>
      </c>
      <c r="B64" s="267"/>
      <c r="C64" s="268"/>
      <c r="D64" s="268"/>
      <c r="E64" s="267"/>
      <c r="F64" s="268"/>
      <c r="G64" s="268"/>
      <c r="H64" s="267"/>
      <c r="I64" s="160" t="s">
        <v>447</v>
      </c>
    </row>
    <row r="65" spans="1:9" x14ac:dyDescent="0.25">
      <c r="A65" s="298" t="s">
        <v>412</v>
      </c>
      <c r="B65" s="268"/>
      <c r="C65" s="267">
        <f>-$C$2*H65</f>
        <v>0</v>
      </c>
      <c r="D65" s="268"/>
      <c r="E65" s="268"/>
      <c r="F65" s="267">
        <f>-$F$2*H65</f>
        <v>0</v>
      </c>
      <c r="G65" s="268"/>
      <c r="H65" s="267"/>
      <c r="I65" s="160" t="s">
        <v>452</v>
      </c>
    </row>
    <row r="66" spans="1:9" x14ac:dyDescent="0.25">
      <c r="A66" s="298" t="s">
        <v>413</v>
      </c>
      <c r="B66" s="268"/>
      <c r="C66" s="268"/>
      <c r="D66" s="267">
        <f>-0.6955*H66</f>
        <v>0</v>
      </c>
      <c r="F66" s="268"/>
      <c r="G66" s="267">
        <f>-0.3045*H66</f>
        <v>0</v>
      </c>
      <c r="H66" s="267"/>
    </row>
    <row r="67" spans="1:9" ht="13" x14ac:dyDescent="0.3">
      <c r="A67" s="297">
        <v>44104</v>
      </c>
      <c r="B67" s="265">
        <f t="shared" ref="B67:G67" si="5">SUM(B63:B66)</f>
        <v>0</v>
      </c>
      <c r="C67" s="265">
        <f t="shared" si="5"/>
        <v>0</v>
      </c>
      <c r="D67" s="265">
        <f t="shared" si="5"/>
        <v>0</v>
      </c>
      <c r="E67" s="265">
        <f t="shared" si="5"/>
        <v>0</v>
      </c>
      <c r="F67" s="265">
        <f t="shared" si="5"/>
        <v>0</v>
      </c>
      <c r="G67" s="265">
        <f t="shared" si="5"/>
        <v>0</v>
      </c>
      <c r="H67" s="264">
        <f>SUM(H62:H66)</f>
        <v>752336</v>
      </c>
      <c r="I67" s="184" t="s">
        <v>457</v>
      </c>
    </row>
    <row r="68" spans="1:9" x14ac:dyDescent="0.25">
      <c r="A68" s="298" t="s">
        <v>412</v>
      </c>
      <c r="B68" s="268"/>
      <c r="C68" s="267">
        <f>-$C$2*H68</f>
        <v>0</v>
      </c>
      <c r="D68" s="268"/>
      <c r="E68" s="268"/>
      <c r="F68" s="267">
        <f>-$F$2*H68</f>
        <v>0</v>
      </c>
      <c r="H68" s="267"/>
    </row>
    <row r="69" spans="1:9" x14ac:dyDescent="0.25">
      <c r="H69" s="270"/>
    </row>
  </sheetData>
  <pageMargins left="0.7" right="0.7" top="0.75" bottom="0.75" header="0.3" footer="0.3"/>
  <pageSetup paperSize="9" scale="6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4:H18"/>
  <sheetViews>
    <sheetView workbookViewId="0">
      <selection activeCell="H14" sqref="H14"/>
    </sheetView>
  </sheetViews>
  <sheetFormatPr defaultColWidth="8.90625" defaultRowHeight="12.5" x14ac:dyDescent="0.25"/>
  <cols>
    <col min="1" max="16384" width="8.90625" style="280"/>
  </cols>
  <sheetData>
    <row r="4" spans="2:8" x14ac:dyDescent="0.25">
      <c r="B4" s="279" t="s">
        <v>434</v>
      </c>
      <c r="H4" s="281">
        <v>539486.68000000005</v>
      </c>
    </row>
    <row r="5" spans="2:8" x14ac:dyDescent="0.25">
      <c r="B5" s="279" t="s">
        <v>435</v>
      </c>
      <c r="H5" s="281">
        <v>218166.31999999995</v>
      </c>
    </row>
    <row r="6" spans="2:8" x14ac:dyDescent="0.25">
      <c r="B6" s="279" t="s">
        <v>436</v>
      </c>
      <c r="H6" s="284">
        <f>SUM(H4:H5)</f>
        <v>757653</v>
      </c>
    </row>
    <row r="10" spans="2:8" x14ac:dyDescent="0.25">
      <c r="B10" s="279" t="s">
        <v>17</v>
      </c>
      <c r="H10" s="281">
        <v>539486.68000000005</v>
      </c>
    </row>
    <row r="11" spans="2:8" x14ac:dyDescent="0.25">
      <c r="B11" s="279" t="s">
        <v>456</v>
      </c>
      <c r="H11" s="281">
        <v>362634.76000000018</v>
      </c>
    </row>
    <row r="12" spans="2:8" x14ac:dyDescent="0.25">
      <c r="B12" s="279" t="s">
        <v>79</v>
      </c>
      <c r="H12" s="281">
        <v>61319.709999999941</v>
      </c>
    </row>
    <row r="13" spans="2:8" ht="13" x14ac:dyDescent="0.25">
      <c r="B13" s="282" t="s">
        <v>19</v>
      </c>
      <c r="H13" s="285">
        <f>SUM(H10:H12)</f>
        <v>963441.15000000014</v>
      </c>
    </row>
    <row r="14" spans="2:8" x14ac:dyDescent="0.25">
      <c r="H14" s="283"/>
    </row>
    <row r="17" spans="2:8" x14ac:dyDescent="0.25">
      <c r="B17" s="286" t="s">
        <v>440</v>
      </c>
      <c r="C17" s="287"/>
      <c r="D17" s="287"/>
      <c r="E17" s="287"/>
      <c r="F17" s="287"/>
      <c r="G17" s="287"/>
      <c r="H17" s="295">
        <f>H10/H6</f>
        <v>0.71204981700065872</v>
      </c>
    </row>
    <row r="18" spans="2:8" x14ac:dyDescent="0.25">
      <c r="B18" s="288" t="s">
        <v>439</v>
      </c>
      <c r="C18" s="289"/>
      <c r="D18" s="289"/>
      <c r="E18" s="289"/>
      <c r="F18" s="289"/>
      <c r="G18" s="289"/>
      <c r="H18" s="296">
        <f>1-H17</f>
        <v>0.28795018299934128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76"/>
  <sheetViews>
    <sheetView zoomScale="90" zoomScaleNormal="90" workbookViewId="0">
      <pane ySplit="1" topLeftCell="A2" activePane="bottomLeft" state="frozen"/>
      <selection pane="bottomLeft" activeCell="H75" sqref="H75"/>
    </sheetView>
  </sheetViews>
  <sheetFormatPr defaultColWidth="8.90625" defaultRowHeight="12.5" x14ac:dyDescent="0.25"/>
  <cols>
    <col min="1" max="1" width="20.36328125" style="160" customWidth="1"/>
    <col min="2" max="2" width="18.81640625" style="160" bestFit="1" customWidth="1"/>
    <col min="3" max="3" width="21.08984375" style="160" bestFit="1" customWidth="1"/>
    <col min="4" max="4" width="16.90625" style="160" bestFit="1" customWidth="1"/>
    <col min="5" max="6" width="20.36328125" style="160" bestFit="1" customWidth="1"/>
    <col min="7" max="7" width="22.6328125" style="160" bestFit="1" customWidth="1"/>
    <col min="8" max="8" width="14.90625" style="160" bestFit="1" customWidth="1"/>
    <col min="9" max="9" width="8.90625" style="160"/>
    <col min="10" max="10" width="16.6328125" style="160" bestFit="1" customWidth="1"/>
    <col min="11" max="11" width="10.08984375" style="160" bestFit="1" customWidth="1"/>
    <col min="12" max="16384" width="8.90625" style="160"/>
  </cols>
  <sheetData>
    <row r="1" spans="1:10" ht="14" x14ac:dyDescent="0.3">
      <c r="A1" s="260"/>
      <c r="B1" s="278" t="s">
        <v>441</v>
      </c>
      <c r="C1" s="278" t="s">
        <v>442</v>
      </c>
      <c r="D1" s="278" t="s">
        <v>443</v>
      </c>
      <c r="E1" s="278" t="s">
        <v>444</v>
      </c>
      <c r="F1" s="278" t="s">
        <v>445</v>
      </c>
      <c r="G1" s="278" t="s">
        <v>446</v>
      </c>
      <c r="H1" s="278" t="s">
        <v>408</v>
      </c>
      <c r="I1" s="261"/>
      <c r="J1" s="261"/>
    </row>
    <row r="2" spans="1:10" ht="12.75" customHeight="1" x14ac:dyDescent="0.3">
      <c r="A2" s="262"/>
      <c r="B2" s="290">
        <f>'Funds Split 19-20'!H17</f>
        <v>0.69550415893423168</v>
      </c>
      <c r="C2" s="290">
        <f>'Funds Split 19-20'!H17</f>
        <v>0.69550415893423168</v>
      </c>
      <c r="D2" s="290">
        <f>'Funds Split 19-20'!H17</f>
        <v>0.69550415893423168</v>
      </c>
      <c r="E2" s="290">
        <f>'Funds Split 19-20'!H18</f>
        <v>0.30449584106576832</v>
      </c>
      <c r="F2" s="290">
        <f>E2</f>
        <v>0.30449584106576832</v>
      </c>
      <c r="G2" s="290">
        <f>E2</f>
        <v>0.30449584106576832</v>
      </c>
      <c r="H2" s="291"/>
      <c r="I2" s="261"/>
      <c r="J2" s="261"/>
    </row>
    <row r="3" spans="1:10" hidden="1" x14ac:dyDescent="0.25">
      <c r="A3" s="263">
        <v>43373</v>
      </c>
      <c r="B3" s="265">
        <v>-9534.3823000000011</v>
      </c>
      <c r="C3" s="265">
        <v>2497.4299999999998</v>
      </c>
      <c r="D3" s="265">
        <v>-5866.37</v>
      </c>
      <c r="E3" s="265">
        <v>-6625.5877</v>
      </c>
      <c r="F3" s="265">
        <v>1735.5</v>
      </c>
      <c r="G3" s="265">
        <v>-57963.05</v>
      </c>
      <c r="H3" s="264">
        <v>812217.00000000047</v>
      </c>
    </row>
    <row r="4" spans="1:10" hidden="1" x14ac:dyDescent="0.25">
      <c r="A4" s="266" t="s">
        <v>409</v>
      </c>
      <c r="B4" s="267"/>
      <c r="C4" s="267"/>
      <c r="D4" s="267"/>
      <c r="E4" s="267"/>
      <c r="F4" s="267"/>
      <c r="G4" s="268"/>
      <c r="H4" s="267"/>
    </row>
    <row r="5" spans="1:10" hidden="1" x14ac:dyDescent="0.25">
      <c r="A5" s="266" t="s">
        <v>410</v>
      </c>
      <c r="B5" s="267"/>
      <c r="C5" s="267"/>
      <c r="D5" s="267"/>
      <c r="E5" s="267"/>
      <c r="F5" s="267"/>
      <c r="G5" s="268"/>
      <c r="H5" s="267"/>
    </row>
    <row r="6" spans="1:10" hidden="1" x14ac:dyDescent="0.25">
      <c r="A6" s="266" t="s">
        <v>87</v>
      </c>
      <c r="B6" s="267" t="e">
        <f>-0.7115*#REF!</f>
        <v>#REF!</v>
      </c>
      <c r="C6" s="267"/>
      <c r="D6" s="267"/>
      <c r="E6" s="267" t="e">
        <f>-0.2885*#REF!</f>
        <v>#REF!</v>
      </c>
      <c r="F6" s="267"/>
      <c r="G6" s="267"/>
      <c r="H6" s="267" t="e">
        <f>#REF!</f>
        <v>#REF!</v>
      </c>
    </row>
    <row r="7" spans="1:10" hidden="1" x14ac:dyDescent="0.25">
      <c r="A7" s="266" t="s">
        <v>411</v>
      </c>
      <c r="B7" s="267"/>
      <c r="C7" s="267"/>
      <c r="D7" s="267"/>
      <c r="E7" s="267"/>
      <c r="F7" s="267"/>
      <c r="G7" s="268"/>
      <c r="H7" s="267"/>
    </row>
    <row r="8" spans="1:10" hidden="1" x14ac:dyDescent="0.25">
      <c r="A8" s="266" t="s">
        <v>409</v>
      </c>
      <c r="B8" s="267"/>
      <c r="C8" s="268"/>
      <c r="D8" s="268"/>
      <c r="E8" s="267"/>
      <c r="F8" s="268"/>
      <c r="G8" s="268"/>
      <c r="H8" s="267"/>
    </row>
    <row r="9" spans="1:10" hidden="1" x14ac:dyDescent="0.25">
      <c r="A9" s="266" t="s">
        <v>410</v>
      </c>
      <c r="B9" s="268"/>
      <c r="C9" s="268"/>
      <c r="D9" s="268"/>
      <c r="E9" s="268"/>
      <c r="F9" s="268"/>
      <c r="G9" s="268"/>
      <c r="H9" s="267"/>
    </row>
    <row r="10" spans="1:10" hidden="1" x14ac:dyDescent="0.25">
      <c r="A10" s="266" t="s">
        <v>87</v>
      </c>
      <c r="B10" s="267"/>
      <c r="C10" s="268"/>
      <c r="D10" s="268"/>
      <c r="E10" s="267"/>
      <c r="F10" s="268"/>
      <c r="G10" s="268"/>
      <c r="H10" s="267" t="e">
        <f>#REF!</f>
        <v>#REF!</v>
      </c>
    </row>
    <row r="11" spans="1:10" hidden="1" x14ac:dyDescent="0.25">
      <c r="A11" s="266" t="s">
        <v>411</v>
      </c>
      <c r="B11" s="268"/>
      <c r="C11" s="268"/>
      <c r="D11" s="268"/>
      <c r="E11" s="268"/>
      <c r="F11" s="268"/>
      <c r="G11" s="268"/>
      <c r="H11" s="267"/>
    </row>
    <row r="12" spans="1:10" hidden="1" x14ac:dyDescent="0.25">
      <c r="A12" s="266" t="s">
        <v>412</v>
      </c>
      <c r="B12" s="268"/>
      <c r="C12" s="267" t="e">
        <f>-0.7115*#REF!</f>
        <v>#REF!</v>
      </c>
      <c r="D12" s="268"/>
      <c r="E12" s="268"/>
      <c r="F12" s="267" t="e">
        <f>-0.2885*#REF!</f>
        <v>#REF!</v>
      </c>
      <c r="G12" s="268"/>
      <c r="H12" s="267" t="e">
        <f>#REF!</f>
        <v>#REF!</v>
      </c>
    </row>
    <row r="13" spans="1:10" hidden="1" x14ac:dyDescent="0.25">
      <c r="A13" s="266" t="s">
        <v>413</v>
      </c>
      <c r="B13" s="268"/>
      <c r="C13" s="268"/>
      <c r="D13" s="267" t="e">
        <f>-0.7115*H13</f>
        <v>#REF!</v>
      </c>
      <c r="F13" s="268"/>
      <c r="G13" s="267" t="e">
        <f>-0.2885*H13</f>
        <v>#REF!</v>
      </c>
      <c r="H13" s="267" t="e">
        <f>#REF!</f>
        <v>#REF!</v>
      </c>
    </row>
    <row r="14" spans="1:10" hidden="1" x14ac:dyDescent="0.25">
      <c r="A14" s="263">
        <v>43465</v>
      </c>
      <c r="B14" s="265" t="e">
        <f>SUM(B4:B13)</f>
        <v>#REF!</v>
      </c>
      <c r="C14" s="265" t="e">
        <f t="shared" ref="C14:F14" si="0">SUM(C4:C13)</f>
        <v>#REF!</v>
      </c>
      <c r="D14" s="265" t="e">
        <f t="shared" si="0"/>
        <v>#REF!</v>
      </c>
      <c r="E14" s="265" t="e">
        <f t="shared" si="0"/>
        <v>#REF!</v>
      </c>
      <c r="F14" s="265" t="e">
        <f t="shared" si="0"/>
        <v>#REF!</v>
      </c>
      <c r="G14" s="265" t="e">
        <f>SUM(G4:G13)</f>
        <v>#REF!</v>
      </c>
      <c r="H14" s="264" t="e">
        <f>SUM(H3:H13)</f>
        <v>#REF!</v>
      </c>
    </row>
    <row r="15" spans="1:10" hidden="1" x14ac:dyDescent="0.25">
      <c r="A15" s="266" t="s">
        <v>409</v>
      </c>
      <c r="B15" s="267"/>
      <c r="C15" s="267"/>
      <c r="D15" s="267"/>
      <c r="E15" s="267"/>
      <c r="F15" s="267"/>
      <c r="G15" s="268"/>
      <c r="H15" s="267"/>
    </row>
    <row r="16" spans="1:10" hidden="1" x14ac:dyDescent="0.25">
      <c r="A16" s="266" t="s">
        <v>410</v>
      </c>
      <c r="B16" s="267"/>
      <c r="C16" s="267"/>
      <c r="D16" s="267"/>
      <c r="E16" s="267"/>
      <c r="F16" s="267"/>
      <c r="G16" s="268"/>
      <c r="H16" s="267"/>
    </row>
    <row r="17" spans="1:8" hidden="1" x14ac:dyDescent="0.25">
      <c r="A17" s="266" t="s">
        <v>87</v>
      </c>
      <c r="B17" s="267" t="e">
        <f>-0.7115*#REF!</f>
        <v>#REF!</v>
      </c>
      <c r="C17" s="267"/>
      <c r="D17" s="267"/>
      <c r="E17" s="267" t="e">
        <f>-0.2885*#REF!</f>
        <v>#REF!</v>
      </c>
      <c r="F17" s="267"/>
      <c r="G17" s="267"/>
      <c r="H17" s="267" t="e">
        <f>#REF!</f>
        <v>#REF!</v>
      </c>
    </row>
    <row r="18" spans="1:8" hidden="1" x14ac:dyDescent="0.25">
      <c r="A18" s="266" t="s">
        <v>411</v>
      </c>
      <c r="B18" s="267"/>
      <c r="C18" s="267"/>
      <c r="D18" s="267"/>
      <c r="E18" s="267"/>
      <c r="F18" s="267"/>
      <c r="G18" s="268"/>
      <c r="H18" s="267"/>
    </row>
    <row r="19" spans="1:8" hidden="1" x14ac:dyDescent="0.25">
      <c r="A19" s="266" t="s">
        <v>409</v>
      </c>
      <c r="B19" s="267"/>
      <c r="C19" s="268"/>
      <c r="D19" s="268"/>
      <c r="E19" s="267"/>
      <c r="F19" s="268"/>
      <c r="G19" s="268"/>
      <c r="H19" s="267"/>
    </row>
    <row r="20" spans="1:8" hidden="1" x14ac:dyDescent="0.25">
      <c r="A20" s="266" t="s">
        <v>410</v>
      </c>
      <c r="B20" s="268"/>
      <c r="C20" s="268"/>
      <c r="D20" s="268"/>
      <c r="E20" s="268"/>
      <c r="F20" s="268"/>
      <c r="G20" s="268"/>
      <c r="H20" s="267"/>
    </row>
    <row r="21" spans="1:8" hidden="1" x14ac:dyDescent="0.25">
      <c r="A21" s="266" t="s">
        <v>87</v>
      </c>
      <c r="B21" s="267"/>
      <c r="C21" s="268"/>
      <c r="D21" s="268"/>
      <c r="E21" s="267"/>
      <c r="F21" s="268"/>
      <c r="G21" s="268"/>
      <c r="H21" s="267" t="e">
        <f>#REF!</f>
        <v>#REF!</v>
      </c>
    </row>
    <row r="22" spans="1:8" hidden="1" x14ac:dyDescent="0.25">
      <c r="A22" s="266" t="s">
        <v>411</v>
      </c>
      <c r="B22" s="268"/>
      <c r="C22" s="268"/>
      <c r="D22" s="268"/>
      <c r="E22" s="268"/>
      <c r="F22" s="268"/>
      <c r="G22" s="268"/>
      <c r="H22" s="267"/>
    </row>
    <row r="23" spans="1:8" hidden="1" x14ac:dyDescent="0.25">
      <c r="A23" s="266" t="s">
        <v>412</v>
      </c>
      <c r="B23" s="268"/>
      <c r="C23" s="267" t="e">
        <f>-0.7115*#REF!</f>
        <v>#REF!</v>
      </c>
      <c r="D23" s="268"/>
      <c r="E23" s="268"/>
      <c r="F23" s="267" t="e">
        <f>-0.2885*#REF!</f>
        <v>#REF!</v>
      </c>
      <c r="G23" s="268"/>
      <c r="H23" s="267" t="e">
        <f>#REF!</f>
        <v>#REF!</v>
      </c>
    </row>
    <row r="24" spans="1:8" hidden="1" x14ac:dyDescent="0.25">
      <c r="A24" s="266" t="s">
        <v>413</v>
      </c>
      <c r="B24" s="268"/>
      <c r="C24" s="268"/>
      <c r="D24" s="267" t="e">
        <f>-0.7115*H24</f>
        <v>#REF!</v>
      </c>
      <c r="F24" s="268"/>
      <c r="G24" s="267" t="e">
        <f>-0.2885*H24</f>
        <v>#REF!</v>
      </c>
      <c r="H24" s="267" t="e">
        <f>#REF!</f>
        <v>#REF!</v>
      </c>
    </row>
    <row r="25" spans="1:8" hidden="1" x14ac:dyDescent="0.25">
      <c r="A25" s="263">
        <v>43555</v>
      </c>
      <c r="B25" s="265" t="e">
        <f>SUM(B14:B24)</f>
        <v>#REF!</v>
      </c>
      <c r="C25" s="265" t="e">
        <f>SUM(C15:C24)</f>
        <v>#REF!</v>
      </c>
      <c r="D25" s="265" t="e">
        <f>SUM(D14:D24)</f>
        <v>#REF!</v>
      </c>
      <c r="E25" s="265" t="e">
        <f>SUM(E14:E24)</f>
        <v>#REF!</v>
      </c>
      <c r="F25" s="265" t="e">
        <f>SUM(F15:F24)</f>
        <v>#REF!</v>
      </c>
      <c r="G25" s="265" t="e">
        <f>SUM(G14:G24)</f>
        <v>#REF!</v>
      </c>
      <c r="H25" s="264" t="e">
        <f>SUM(H14:H24)</f>
        <v>#REF!</v>
      </c>
    </row>
    <row r="26" spans="1:8" hidden="1" x14ac:dyDescent="0.25">
      <c r="A26" s="266" t="s">
        <v>409</v>
      </c>
      <c r="B26" s="267"/>
      <c r="C26" s="267"/>
      <c r="D26" s="267"/>
      <c r="E26" s="267"/>
      <c r="F26" s="267"/>
      <c r="G26" s="268"/>
      <c r="H26" s="267"/>
    </row>
    <row r="27" spans="1:8" hidden="1" x14ac:dyDescent="0.25">
      <c r="A27" s="266" t="s">
        <v>410</v>
      </c>
      <c r="B27" s="267"/>
      <c r="C27" s="267"/>
      <c r="D27" s="267"/>
      <c r="E27" s="267"/>
      <c r="F27" s="267"/>
      <c r="G27" s="268"/>
      <c r="H27" s="267"/>
    </row>
    <row r="28" spans="1:8" hidden="1" x14ac:dyDescent="0.25">
      <c r="A28" s="266" t="s">
        <v>87</v>
      </c>
      <c r="B28" s="267" t="e">
        <f>-0.7115*#REF!</f>
        <v>#REF!</v>
      </c>
      <c r="C28" s="267"/>
      <c r="D28" s="267"/>
      <c r="E28" s="267" t="e">
        <f>-0.2885*#REF!</f>
        <v>#REF!</v>
      </c>
      <c r="F28" s="267"/>
      <c r="G28" s="267"/>
      <c r="H28" s="267">
        <v>6918.84</v>
      </c>
    </row>
    <row r="29" spans="1:8" hidden="1" x14ac:dyDescent="0.25">
      <c r="A29" s="266" t="s">
        <v>411</v>
      </c>
      <c r="B29" s="267"/>
      <c r="C29" s="267"/>
      <c r="D29" s="267"/>
      <c r="E29" s="267"/>
      <c r="F29" s="267"/>
      <c r="G29" s="268"/>
      <c r="H29" s="267"/>
    </row>
    <row r="30" spans="1:8" hidden="1" x14ac:dyDescent="0.25">
      <c r="A30" s="266" t="s">
        <v>409</v>
      </c>
      <c r="B30" s="267"/>
      <c r="C30" s="268"/>
      <c r="D30" s="268"/>
      <c r="E30" s="267"/>
      <c r="F30" s="268"/>
      <c r="G30" s="268"/>
      <c r="H30" s="267">
        <v>-20000</v>
      </c>
    </row>
    <row r="31" spans="1:8" hidden="1" x14ac:dyDescent="0.25">
      <c r="A31" s="266" t="s">
        <v>410</v>
      </c>
      <c r="B31" s="268"/>
      <c r="C31" s="268"/>
      <c r="D31" s="268"/>
      <c r="E31" s="268"/>
      <c r="F31" s="268"/>
      <c r="G31" s="268"/>
      <c r="H31" s="267">
        <v>-6879.13</v>
      </c>
    </row>
    <row r="32" spans="1:8" hidden="1" x14ac:dyDescent="0.25">
      <c r="A32" s="266" t="s">
        <v>87</v>
      </c>
      <c r="B32" s="267"/>
      <c r="C32" s="268"/>
      <c r="D32" s="268"/>
      <c r="E32" s="267"/>
      <c r="F32" s="268"/>
      <c r="G32" s="268"/>
      <c r="H32" s="267" t="e">
        <f>#REF!</f>
        <v>#REF!</v>
      </c>
    </row>
    <row r="33" spans="1:9" hidden="1" x14ac:dyDescent="0.25">
      <c r="A33" s="266" t="s">
        <v>411</v>
      </c>
      <c r="B33" s="268"/>
      <c r="C33" s="268"/>
      <c r="D33" s="268"/>
      <c r="E33" s="268"/>
      <c r="F33" s="268"/>
      <c r="G33" s="268"/>
      <c r="H33" s="267"/>
    </row>
    <row r="34" spans="1:9" hidden="1" x14ac:dyDescent="0.25">
      <c r="A34" s="266" t="s">
        <v>412</v>
      </c>
      <c r="B34" s="268"/>
      <c r="C34" s="267" t="e">
        <f>-0.7115*#REF!</f>
        <v>#REF!</v>
      </c>
      <c r="D34" s="268"/>
      <c r="E34" s="268"/>
      <c r="F34" s="267" t="e">
        <f>-0.2885*#REF!</f>
        <v>#REF!</v>
      </c>
      <c r="G34" s="268"/>
      <c r="H34" s="267" t="e">
        <f>#REF!</f>
        <v>#REF!</v>
      </c>
    </row>
    <row r="35" spans="1:9" hidden="1" x14ac:dyDescent="0.25">
      <c r="A35" s="266" t="s">
        <v>413</v>
      </c>
      <c r="B35" s="268"/>
      <c r="C35" s="268"/>
      <c r="D35" s="267">
        <f>-0.7115*H35</f>
        <v>-14464.268489999999</v>
      </c>
      <c r="F35" s="268"/>
      <c r="G35" s="267">
        <f>-0.2885*H35</f>
        <v>-5864.9915099999989</v>
      </c>
      <c r="H35" s="267">
        <v>20329.259999999998</v>
      </c>
    </row>
    <row r="36" spans="1:9" hidden="1" x14ac:dyDescent="0.25">
      <c r="A36" s="263">
        <v>43646</v>
      </c>
      <c r="B36" s="265" t="e">
        <f t="shared" ref="B36:G36" si="1">SUM(B26:B35)</f>
        <v>#REF!</v>
      </c>
      <c r="C36" s="265" t="e">
        <f t="shared" si="1"/>
        <v>#REF!</v>
      </c>
      <c r="D36" s="265">
        <f t="shared" si="1"/>
        <v>-14464.268489999999</v>
      </c>
      <c r="E36" s="265" t="e">
        <f t="shared" si="1"/>
        <v>#REF!</v>
      </c>
      <c r="F36" s="265" t="e">
        <f t="shared" si="1"/>
        <v>#REF!</v>
      </c>
      <c r="G36" s="265">
        <f t="shared" si="1"/>
        <v>-5864.9915099999989</v>
      </c>
      <c r="H36" s="264" t="e">
        <f>SUM(H25:H35)</f>
        <v>#REF!</v>
      </c>
    </row>
    <row r="37" spans="1:9" hidden="1" x14ac:dyDescent="0.25">
      <c r="A37" s="266" t="s">
        <v>409</v>
      </c>
      <c r="B37" s="267"/>
      <c r="C37" s="267"/>
      <c r="D37" s="267"/>
      <c r="E37" s="267"/>
      <c r="F37" s="267"/>
      <c r="G37" s="268"/>
      <c r="H37" s="267"/>
    </row>
    <row r="38" spans="1:9" hidden="1" x14ac:dyDescent="0.25">
      <c r="A38" s="266" t="s">
        <v>410</v>
      </c>
      <c r="B38" s="267"/>
      <c r="C38" s="267"/>
      <c r="D38" s="267"/>
      <c r="E38" s="267"/>
      <c r="F38" s="267"/>
      <c r="G38" s="268"/>
      <c r="H38" s="267"/>
    </row>
    <row r="39" spans="1:9" hidden="1" x14ac:dyDescent="0.25">
      <c r="A39" s="266" t="s">
        <v>87</v>
      </c>
      <c r="B39" s="267">
        <v>-4429.74208</v>
      </c>
      <c r="C39" s="267"/>
      <c r="D39" s="267"/>
      <c r="E39" s="267">
        <v>-1796.1779199999999</v>
      </c>
      <c r="F39" s="267"/>
      <c r="G39" s="267"/>
      <c r="H39" s="267">
        <v>6225.92</v>
      </c>
    </row>
    <row r="40" spans="1:9" hidden="1" x14ac:dyDescent="0.25">
      <c r="A40" s="266" t="s">
        <v>411</v>
      </c>
      <c r="B40" s="267"/>
      <c r="C40" s="267"/>
      <c r="D40" s="267"/>
      <c r="E40" s="267"/>
      <c r="F40" s="267"/>
      <c r="G40" s="268"/>
      <c r="H40" s="267"/>
    </row>
    <row r="41" spans="1:9" hidden="1" x14ac:dyDescent="0.25">
      <c r="A41" s="266" t="s">
        <v>409</v>
      </c>
      <c r="B41" s="267"/>
      <c r="C41" s="268"/>
      <c r="D41" s="268"/>
      <c r="E41" s="267"/>
      <c r="F41" s="268"/>
      <c r="G41" s="268"/>
      <c r="H41" s="267"/>
    </row>
    <row r="42" spans="1:9" hidden="1" x14ac:dyDescent="0.25">
      <c r="A42" s="266" t="s">
        <v>410</v>
      </c>
      <c r="B42" s="268"/>
      <c r="C42" s="268"/>
      <c r="D42" s="268"/>
      <c r="E42" s="268"/>
      <c r="F42" s="268"/>
      <c r="G42" s="268"/>
      <c r="H42" s="267"/>
    </row>
    <row r="43" spans="1:9" hidden="1" x14ac:dyDescent="0.25">
      <c r="A43" s="266" t="s">
        <v>87</v>
      </c>
      <c r="B43" s="267"/>
      <c r="C43" s="268"/>
      <c r="D43" s="268"/>
      <c r="E43" s="267"/>
      <c r="F43" s="268"/>
      <c r="G43" s="268"/>
      <c r="H43" s="267">
        <v>-6225.92</v>
      </c>
    </row>
    <row r="44" spans="1:9" hidden="1" x14ac:dyDescent="0.25">
      <c r="A44" s="266" t="s">
        <v>411</v>
      </c>
      <c r="B44" s="268"/>
      <c r="C44" s="268"/>
      <c r="D44" s="268"/>
      <c r="E44" s="268"/>
      <c r="F44" s="268"/>
      <c r="G44" s="268"/>
      <c r="H44" s="267"/>
    </row>
    <row r="45" spans="1:9" hidden="1" x14ac:dyDescent="0.25">
      <c r="A45" s="266" t="s">
        <v>412</v>
      </c>
      <c r="B45" s="268"/>
      <c r="C45" s="267" t="e">
        <f>-0.7115*#REF!</f>
        <v>#REF!</v>
      </c>
      <c r="D45" s="268"/>
      <c r="E45" s="268"/>
      <c r="F45" s="267" t="e">
        <f>-0.2885*#REF!</f>
        <v>#REF!</v>
      </c>
      <c r="G45" s="268"/>
      <c r="H45" s="267">
        <v>-1352.84</v>
      </c>
    </row>
    <row r="46" spans="1:9" hidden="1" x14ac:dyDescent="0.25">
      <c r="A46" s="266" t="s">
        <v>413</v>
      </c>
      <c r="B46" s="268"/>
      <c r="C46" s="268"/>
      <c r="D46" s="267">
        <v>-11444.64826</v>
      </c>
      <c r="F46" s="268"/>
      <c r="G46" s="267">
        <v>-4640.5917399999998</v>
      </c>
      <c r="H46" s="267">
        <v>16085.24</v>
      </c>
    </row>
    <row r="47" spans="1:9" x14ac:dyDescent="0.25">
      <c r="A47" s="297">
        <v>43739</v>
      </c>
      <c r="B47" s="265">
        <v>0</v>
      </c>
      <c r="C47" s="265">
        <v>0</v>
      </c>
      <c r="D47" s="265">
        <v>0</v>
      </c>
      <c r="E47" s="265">
        <v>0</v>
      </c>
      <c r="F47" s="265">
        <v>0</v>
      </c>
      <c r="G47" s="265">
        <v>0</v>
      </c>
      <c r="H47" s="264">
        <v>799123</v>
      </c>
    </row>
    <row r="48" spans="1:9" x14ac:dyDescent="0.25">
      <c r="A48" s="298" t="s">
        <v>87</v>
      </c>
      <c r="B48" s="267">
        <f>-$B$2*H48</f>
        <v>-4343.0409452568629</v>
      </c>
      <c r="C48" s="267"/>
      <c r="D48" s="267"/>
      <c r="E48" s="267">
        <f>-$E$2*H48</f>
        <v>-1901.4090547431369</v>
      </c>
      <c r="F48" s="267"/>
      <c r="G48" s="267"/>
      <c r="H48" s="267">
        <v>6244.45</v>
      </c>
      <c r="I48" s="160" t="s">
        <v>451</v>
      </c>
    </row>
    <row r="49" spans="1:10" x14ac:dyDescent="0.25">
      <c r="A49" s="298" t="s">
        <v>87</v>
      </c>
      <c r="B49" s="267"/>
      <c r="C49" s="268"/>
      <c r="D49" s="268"/>
      <c r="E49" s="267"/>
      <c r="F49" s="268"/>
      <c r="G49" s="268"/>
      <c r="H49" s="267">
        <v>-6244.45</v>
      </c>
      <c r="I49" s="160" t="s">
        <v>447</v>
      </c>
    </row>
    <row r="50" spans="1:10" x14ac:dyDescent="0.25">
      <c r="A50" s="298" t="s">
        <v>412</v>
      </c>
      <c r="B50" s="268"/>
      <c r="C50" s="267">
        <f>-0.7115*H50</f>
        <v>989.05615</v>
      </c>
      <c r="D50" s="268"/>
      <c r="E50" s="268"/>
      <c r="F50" s="267">
        <f>-0.2885*H50</f>
        <v>401.04384999999996</v>
      </c>
      <c r="G50" s="268"/>
      <c r="H50" s="267">
        <v>-1390.1</v>
      </c>
      <c r="I50" s="160" t="s">
        <v>453</v>
      </c>
    </row>
    <row r="51" spans="1:10" x14ac:dyDescent="0.25">
      <c r="A51" s="298" t="s">
        <v>413</v>
      </c>
      <c r="B51" s="268"/>
      <c r="C51" s="268"/>
      <c r="D51" s="267">
        <f>-0.6955*H51</f>
        <v>-8713.2935500000003</v>
      </c>
      <c r="F51" s="268"/>
      <c r="G51" s="267">
        <f>-0.3045*H51</f>
        <v>-3814.80645</v>
      </c>
      <c r="H51" s="267">
        <v>12528.1</v>
      </c>
      <c r="I51" s="160" t="s">
        <v>449</v>
      </c>
    </row>
    <row r="52" spans="1:10" x14ac:dyDescent="0.25">
      <c r="A52" s="297">
        <v>43830</v>
      </c>
      <c r="B52" s="265">
        <f t="shared" ref="B52:G52" si="2">SUM(B48:B51)</f>
        <v>-4343.0409452568629</v>
      </c>
      <c r="C52" s="265">
        <f t="shared" si="2"/>
        <v>989.05615</v>
      </c>
      <c r="D52" s="265">
        <f t="shared" si="2"/>
        <v>-8713.2935500000003</v>
      </c>
      <c r="E52" s="265">
        <f t="shared" si="2"/>
        <v>-1901.4090547431369</v>
      </c>
      <c r="F52" s="265">
        <f t="shared" si="2"/>
        <v>401.04384999999996</v>
      </c>
      <c r="G52" s="265">
        <f t="shared" si="2"/>
        <v>-3814.80645</v>
      </c>
      <c r="H52" s="264">
        <f>SUM(H47:H51)</f>
        <v>810261</v>
      </c>
    </row>
    <row r="53" spans="1:10" x14ac:dyDescent="0.25">
      <c r="A53" s="298" t="s">
        <v>87</v>
      </c>
      <c r="B53" s="267">
        <f>-$B$2*H53</f>
        <v>-2892.476606258861</v>
      </c>
      <c r="C53" s="267"/>
      <c r="D53" s="267"/>
      <c r="E53" s="267">
        <f>-$E$2*H53</f>
        <v>-1266.3433937411385</v>
      </c>
      <c r="F53" s="267"/>
      <c r="G53" s="267"/>
      <c r="H53" s="267">
        <v>4158.82</v>
      </c>
      <c r="I53" s="160" t="s">
        <v>451</v>
      </c>
    </row>
    <row r="54" spans="1:10" x14ac:dyDescent="0.25">
      <c r="A54" s="298" t="s">
        <v>87</v>
      </c>
      <c r="B54" s="267"/>
      <c r="C54" s="268"/>
      <c r="D54" s="268"/>
      <c r="E54" s="267"/>
      <c r="F54" s="268"/>
      <c r="G54" s="268"/>
      <c r="H54" s="267">
        <v>-4158.82</v>
      </c>
      <c r="I54" s="160" t="s">
        <v>447</v>
      </c>
    </row>
    <row r="55" spans="1:10" x14ac:dyDescent="0.25">
      <c r="A55" s="298" t="s">
        <v>412</v>
      </c>
      <c r="B55" s="268"/>
      <c r="C55" s="267">
        <f>-$C$2*H55</f>
        <v>973.0242284321688</v>
      </c>
      <c r="D55" s="268"/>
      <c r="E55" s="268"/>
      <c r="F55" s="267">
        <f>-$F$2*H55</f>
        <v>425.99577156783118</v>
      </c>
      <c r="G55" s="268"/>
      <c r="H55" s="267">
        <v>-1399.02</v>
      </c>
      <c r="I55" s="160" t="s">
        <v>452</v>
      </c>
    </row>
    <row r="56" spans="1:10" x14ac:dyDescent="0.25">
      <c r="A56" s="298" t="s">
        <v>413</v>
      </c>
      <c r="B56" s="268"/>
      <c r="C56" s="268"/>
      <c r="D56" s="267">
        <f>-0.6955*H56</f>
        <v>84078.981090000001</v>
      </c>
      <c r="F56" s="268"/>
      <c r="G56" s="267">
        <f>-0.3045*H56</f>
        <v>36810.998909999995</v>
      </c>
      <c r="H56" s="267">
        <v>-120889.98</v>
      </c>
      <c r="I56" s="160" t="s">
        <v>450</v>
      </c>
    </row>
    <row r="57" spans="1:10" x14ac:dyDescent="0.25">
      <c r="A57" s="297">
        <v>43921</v>
      </c>
      <c r="B57" s="265">
        <f t="shared" ref="B57:G57" si="3">SUM(B53:B56)</f>
        <v>-2892.476606258861</v>
      </c>
      <c r="C57" s="265">
        <f t="shared" si="3"/>
        <v>973.0242284321688</v>
      </c>
      <c r="D57" s="265">
        <f t="shared" si="3"/>
        <v>84078.981090000001</v>
      </c>
      <c r="E57" s="265">
        <f t="shared" si="3"/>
        <v>-1266.3433937411385</v>
      </c>
      <c r="F57" s="265">
        <f t="shared" si="3"/>
        <v>425.99577156783118</v>
      </c>
      <c r="G57" s="265">
        <f t="shared" si="3"/>
        <v>36810.998909999995</v>
      </c>
      <c r="H57" s="264">
        <f>SUM(H52:H56)</f>
        <v>687972</v>
      </c>
      <c r="J57" s="270"/>
    </row>
    <row r="58" spans="1:10" x14ac:dyDescent="0.25">
      <c r="A58" s="298" t="s">
        <v>87</v>
      </c>
      <c r="B58" s="267">
        <f>-$B$2*H58</f>
        <v>-4528.6779603179984</v>
      </c>
      <c r="C58" s="267"/>
      <c r="D58" s="267"/>
      <c r="E58" s="267">
        <f>-$E$2*H58</f>
        <v>-1982.6820396820012</v>
      </c>
      <c r="F58" s="267"/>
      <c r="G58" s="267"/>
      <c r="H58" s="267">
        <v>6511.36</v>
      </c>
      <c r="I58" s="160" t="s">
        <v>451</v>
      </c>
    </row>
    <row r="59" spans="1:10" x14ac:dyDescent="0.25">
      <c r="A59" s="298" t="s">
        <v>87</v>
      </c>
      <c r="B59" s="267"/>
      <c r="C59" s="268"/>
      <c r="D59" s="268"/>
      <c r="E59" s="267"/>
      <c r="F59" s="268"/>
      <c r="G59" s="268"/>
      <c r="H59" s="267">
        <v>-6511.36</v>
      </c>
      <c r="I59" s="160" t="s">
        <v>447</v>
      </c>
    </row>
    <row r="60" spans="1:10" x14ac:dyDescent="0.25">
      <c r="A60" s="298" t="s">
        <v>412</v>
      </c>
      <c r="B60" s="268"/>
      <c r="C60" s="267">
        <f>-$C$2*H60</f>
        <v>863.15543644532818</v>
      </c>
      <c r="D60" s="268"/>
      <c r="E60" s="268"/>
      <c r="F60" s="267">
        <f>-$F$2*H60</f>
        <v>377.89456355467178</v>
      </c>
      <c r="G60" s="268"/>
      <c r="H60" s="267">
        <v>-1241.05</v>
      </c>
      <c r="I60" s="160" t="s">
        <v>452</v>
      </c>
    </row>
    <row r="61" spans="1:10" x14ac:dyDescent="0.25">
      <c r="A61" s="298" t="s">
        <v>413</v>
      </c>
      <c r="B61" s="268"/>
      <c r="C61" s="268"/>
      <c r="D61" s="267">
        <f>-0.6955*H61</f>
        <v>-50899.506775000002</v>
      </c>
      <c r="F61" s="268"/>
      <c r="G61" s="267">
        <f>-0.3045*H61</f>
        <v>-22284.543225000001</v>
      </c>
      <c r="H61" s="267">
        <v>73184.05</v>
      </c>
      <c r="I61" s="160" t="s">
        <v>449</v>
      </c>
    </row>
    <row r="62" spans="1:10" x14ac:dyDescent="0.25">
      <c r="A62" s="297">
        <v>44012</v>
      </c>
      <c r="B62" s="265">
        <f t="shared" ref="B62:G62" si="4">SUM(B58:B61)</f>
        <v>-4528.6779603179984</v>
      </c>
      <c r="C62" s="265">
        <f t="shared" si="4"/>
        <v>863.15543644532818</v>
      </c>
      <c r="D62" s="265">
        <f t="shared" si="4"/>
        <v>-50899.506775000002</v>
      </c>
      <c r="E62" s="265">
        <f t="shared" si="4"/>
        <v>-1982.6820396820012</v>
      </c>
      <c r="F62" s="265">
        <f t="shared" si="4"/>
        <v>377.89456355467178</v>
      </c>
      <c r="G62" s="265">
        <f t="shared" si="4"/>
        <v>-22284.543225000001</v>
      </c>
      <c r="H62" s="264">
        <f>SUM(H57:H61)</f>
        <v>759915</v>
      </c>
    </row>
    <row r="63" spans="1:10" x14ac:dyDescent="0.25">
      <c r="A63" s="298" t="s">
        <v>87</v>
      </c>
      <c r="B63" s="267">
        <f>-$B$2*H63</f>
        <v>-2784.4926305427325</v>
      </c>
      <c r="C63" s="267"/>
      <c r="D63" s="267"/>
      <c r="E63" s="267">
        <f>-$E$2*H63</f>
        <v>-1219.0673694572674</v>
      </c>
      <c r="F63" s="267"/>
      <c r="G63" s="267"/>
      <c r="H63" s="267">
        <v>4003.56</v>
      </c>
      <c r="I63" s="160" t="s">
        <v>451</v>
      </c>
    </row>
    <row r="64" spans="1:10" x14ac:dyDescent="0.25">
      <c r="A64" s="298" t="s">
        <v>87</v>
      </c>
      <c r="B64" s="267"/>
      <c r="C64" s="268"/>
      <c r="D64" s="268"/>
      <c r="E64" s="267"/>
      <c r="F64" s="268"/>
      <c r="G64" s="268"/>
      <c r="H64" s="267">
        <v>-4003.56</v>
      </c>
      <c r="I64" s="160" t="s">
        <v>447</v>
      </c>
    </row>
    <row r="65" spans="1:9" x14ac:dyDescent="0.25">
      <c r="A65" s="298" t="s">
        <v>412</v>
      </c>
      <c r="B65" s="268"/>
      <c r="C65" s="267">
        <f>-$C$2*H65</f>
        <v>923.51128735764075</v>
      </c>
      <c r="D65" s="268"/>
      <c r="E65" s="268"/>
      <c r="F65" s="267">
        <f>-$F$2*H65</f>
        <v>404.31871264235912</v>
      </c>
      <c r="G65" s="268"/>
      <c r="H65" s="267">
        <v>-1327.83</v>
      </c>
      <c r="I65" s="160" t="s">
        <v>452</v>
      </c>
    </row>
    <row r="66" spans="1:9" x14ac:dyDescent="0.25">
      <c r="A66" s="298" t="s">
        <v>413</v>
      </c>
      <c r="B66" s="268"/>
      <c r="C66" s="268"/>
      <c r="D66" s="267">
        <f>-0.6955*H66</f>
        <v>-8159.4877649999999</v>
      </c>
      <c r="F66" s="268"/>
      <c r="G66" s="267">
        <f>-0.3045*H66</f>
        <v>-3572.3422350000001</v>
      </c>
      <c r="H66" s="267">
        <v>11731.83</v>
      </c>
      <c r="I66" s="160" t="s">
        <v>449</v>
      </c>
    </row>
    <row r="67" spans="1:9" ht="13" x14ac:dyDescent="0.3">
      <c r="A67" s="297">
        <v>44104</v>
      </c>
      <c r="B67" s="265">
        <f t="shared" ref="B67:G67" si="5">SUM(B63:B66)</f>
        <v>-2784.4926305427325</v>
      </c>
      <c r="C67" s="265">
        <f t="shared" si="5"/>
        <v>923.51128735764075</v>
      </c>
      <c r="D67" s="265">
        <f t="shared" si="5"/>
        <v>-8159.4877649999999</v>
      </c>
      <c r="E67" s="265">
        <f t="shared" si="5"/>
        <v>-1219.0673694572674</v>
      </c>
      <c r="F67" s="265">
        <f t="shared" si="5"/>
        <v>404.31871264235912</v>
      </c>
      <c r="G67" s="265">
        <f t="shared" si="5"/>
        <v>-3572.3422350000001</v>
      </c>
      <c r="H67" s="264">
        <f>SUM(H62:H66)</f>
        <v>770319</v>
      </c>
      <c r="I67" s="184" t="s">
        <v>457</v>
      </c>
    </row>
    <row r="68" spans="1:9" x14ac:dyDescent="0.25">
      <c r="A68" s="298" t="s">
        <v>412</v>
      </c>
      <c r="B68" s="268"/>
      <c r="C68" s="267">
        <f>-$C$2*H68</f>
        <v>942.87412314236985</v>
      </c>
      <c r="D68" s="268"/>
      <c r="E68" s="268"/>
      <c r="F68" s="267">
        <f>-$F$2*H68</f>
        <v>412.79587685763016</v>
      </c>
      <c r="H68" s="267">
        <v>-1355.67</v>
      </c>
      <c r="I68" s="160" t="s">
        <v>448</v>
      </c>
    </row>
    <row r="70" spans="1:9" x14ac:dyDescent="0.25">
      <c r="A70" s="292" t="s">
        <v>454</v>
      </c>
      <c r="B70" s="294">
        <f>B47+B52+B57+B62+B67</f>
        <v>-14548.688142376455</v>
      </c>
      <c r="C70" s="294">
        <f>C57+C62+C67+C68</f>
        <v>3702.565075377508</v>
      </c>
      <c r="D70" s="294">
        <f t="shared" ref="D70:G70" si="6">D47+D52+D57+D62+D67</f>
        <v>16306.692999999997</v>
      </c>
      <c r="E70" s="294">
        <f t="shared" si="6"/>
        <v>-6369.5018576235434</v>
      </c>
      <c r="F70" s="294">
        <f>F57+F62+F67+F68</f>
        <v>1621.0049246224924</v>
      </c>
      <c r="G70" s="294">
        <f t="shared" si="6"/>
        <v>7139.3069999999898</v>
      </c>
      <c r="H70" s="293"/>
    </row>
    <row r="71" spans="1:9" x14ac:dyDescent="0.25">
      <c r="A71" s="160" t="s">
        <v>455</v>
      </c>
      <c r="B71" s="294">
        <v>-14548.61</v>
      </c>
      <c r="C71" s="294">
        <v>3702.54</v>
      </c>
      <c r="D71" s="294">
        <v>16306.69</v>
      </c>
      <c r="E71" s="294">
        <v>-6369.58</v>
      </c>
      <c r="F71" s="294">
        <v>1621.03</v>
      </c>
      <c r="G71" s="294">
        <v>7139.31</v>
      </c>
    </row>
    <row r="72" spans="1:9" x14ac:dyDescent="0.25">
      <c r="B72" s="267">
        <f>B70-B71</f>
        <v>-7.8142376454707119E-2</v>
      </c>
      <c r="C72" s="267">
        <f t="shared" ref="C72:G72" si="7">C70-C71</f>
        <v>2.5075377508073871E-2</v>
      </c>
      <c r="D72" s="267">
        <f t="shared" si="7"/>
        <v>2.9999999969732016E-3</v>
      </c>
      <c r="E72" s="267">
        <f t="shared" si="7"/>
        <v>7.8142376456526108E-2</v>
      </c>
      <c r="F72" s="267">
        <f t="shared" si="7"/>
        <v>-2.5075377507619123E-2</v>
      </c>
      <c r="G72" s="267">
        <f t="shared" si="7"/>
        <v>-3.0000000106156222E-3</v>
      </c>
    </row>
    <row r="73" spans="1:9" x14ac:dyDescent="0.25">
      <c r="C73" s="270"/>
      <c r="F73" s="270"/>
    </row>
    <row r="76" spans="1:9" x14ac:dyDescent="0.25">
      <c r="H76" s="270"/>
    </row>
  </sheetData>
  <pageMargins left="0.7" right="0.7" top="0.75" bottom="0.75" header="0.3" footer="0.3"/>
  <pageSetup paperSize="9" scale="6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4:H18"/>
  <sheetViews>
    <sheetView workbookViewId="0">
      <selection activeCell="H26" sqref="H26"/>
    </sheetView>
  </sheetViews>
  <sheetFormatPr defaultColWidth="8.90625" defaultRowHeight="12.5" x14ac:dyDescent="0.25"/>
  <cols>
    <col min="1" max="16384" width="8.90625" style="280"/>
  </cols>
  <sheetData>
    <row r="4" spans="2:8" x14ac:dyDescent="0.25">
      <c r="B4" s="279" t="s">
        <v>434</v>
      </c>
      <c r="H4" s="281">
        <v>555793.37</v>
      </c>
    </row>
    <row r="5" spans="2:8" x14ac:dyDescent="0.25">
      <c r="B5" s="279" t="s">
        <v>435</v>
      </c>
      <c r="H5" s="281">
        <v>243329.63</v>
      </c>
    </row>
    <row r="6" spans="2:8" x14ac:dyDescent="0.25">
      <c r="B6" s="279" t="s">
        <v>436</v>
      </c>
      <c r="H6" s="284">
        <v>799123</v>
      </c>
    </row>
    <row r="10" spans="2:8" x14ac:dyDescent="0.25">
      <c r="B10" s="279" t="s">
        <v>17</v>
      </c>
      <c r="H10" s="281">
        <v>555793.37</v>
      </c>
    </row>
    <row r="11" spans="2:8" x14ac:dyDescent="0.25">
      <c r="B11" s="279" t="s">
        <v>456</v>
      </c>
      <c r="H11" s="281">
        <v>350467.10000000021</v>
      </c>
    </row>
    <row r="12" spans="2:8" x14ac:dyDescent="0.25">
      <c r="B12" s="279" t="s">
        <v>79</v>
      </c>
      <c r="H12" s="281">
        <v>19307</v>
      </c>
    </row>
    <row r="13" spans="2:8" ht="13" x14ac:dyDescent="0.25">
      <c r="B13" s="282" t="s">
        <v>19</v>
      </c>
      <c r="H13" s="285">
        <f>SUM(H10:H12)</f>
        <v>925567.4700000002</v>
      </c>
    </row>
    <row r="14" spans="2:8" x14ac:dyDescent="0.25">
      <c r="H14" s="283"/>
    </row>
    <row r="17" spans="2:8" x14ac:dyDescent="0.25">
      <c r="B17" s="286" t="s">
        <v>440</v>
      </c>
      <c r="C17" s="287"/>
      <c r="D17" s="287"/>
      <c r="E17" s="287"/>
      <c r="F17" s="287"/>
      <c r="G17" s="287"/>
      <c r="H17" s="295">
        <f>H10/H6</f>
        <v>0.69550415893423168</v>
      </c>
    </row>
    <row r="18" spans="2:8" x14ac:dyDescent="0.25">
      <c r="B18" s="288" t="s">
        <v>439</v>
      </c>
      <c r="C18" s="289"/>
      <c r="D18" s="289"/>
      <c r="E18" s="289"/>
      <c r="F18" s="289"/>
      <c r="G18" s="289"/>
      <c r="H18" s="296">
        <f>1-H17</f>
        <v>0.30449584106576832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Man Accs</vt:lpstr>
      <vt:lpstr>Man Accs F4+8</vt:lpstr>
      <vt:lpstr>Balance Sheet</vt:lpstr>
      <vt:lpstr>TB (2) -Oct</vt:lpstr>
      <vt:lpstr>TB</vt:lpstr>
      <vt:lpstr>Investec 20-21</vt:lpstr>
      <vt:lpstr>Funds Split 20-21</vt:lpstr>
      <vt:lpstr>Investec 19-20</vt:lpstr>
      <vt:lpstr>Funds Split 19-20</vt:lpstr>
      <vt:lpstr>Notes</vt:lpstr>
      <vt:lpstr>Forecast Notes</vt:lpstr>
      <vt:lpstr>'Balance Sheet'!Print_Area</vt:lpstr>
      <vt:lpstr>'Man Accs'!Print_Area</vt:lpstr>
      <vt:lpstr>'Man Accs F4+8'!Print_Area</vt:lpstr>
      <vt:lpstr>TB!Print_Area</vt:lpstr>
      <vt:lpstr>'TB (2) -Oct'!Print_Area</vt:lpstr>
    </vt:vector>
  </TitlesOfParts>
  <Company>CILT(UK)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ADG</dc:creator>
  <cp:lastModifiedBy>Keith Newton (INT)</cp:lastModifiedBy>
  <cp:lastPrinted>2020-03-05T16:20:52Z</cp:lastPrinted>
  <dcterms:created xsi:type="dcterms:W3CDTF">2009-02-26T10:12:44Z</dcterms:created>
  <dcterms:modified xsi:type="dcterms:W3CDTF">2020-11-18T15:00:03Z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ies>
</file>