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Annual Records\A Correspondence\Returns\"/>
    </mc:Choice>
  </mc:AlternateContent>
  <bookViews>
    <workbookView xWindow="120" yWindow="45" windowWidth="19440" windowHeight="10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58" i="1" l="1"/>
  <c r="V53" i="1"/>
  <c r="V42" i="1"/>
  <c r="V36" i="1"/>
  <c r="V29" i="1"/>
  <c r="V22" i="1"/>
  <c r="V64" i="1" s="1"/>
  <c r="S62" i="1" l="1"/>
  <c r="S58" i="1"/>
  <c r="S53" i="1"/>
  <c r="S42" i="1"/>
  <c r="S36" i="1"/>
  <c r="S29" i="1"/>
  <c r="S22" i="1"/>
  <c r="T32" i="1"/>
  <c r="S64" i="1" l="1"/>
  <c r="P62" i="1"/>
  <c r="P58" i="1"/>
  <c r="P53" i="1"/>
  <c r="P42" i="1"/>
  <c r="P36" i="1"/>
  <c r="P29" i="1"/>
  <c r="P22" i="1"/>
  <c r="P64" i="1" l="1"/>
  <c r="M58" i="1"/>
  <c r="M62" i="1"/>
  <c r="M53" i="1"/>
  <c r="M42" i="1"/>
  <c r="M36" i="1"/>
  <c r="M29" i="1"/>
  <c r="M22" i="1"/>
  <c r="M64" i="1" l="1"/>
  <c r="G58" i="1"/>
  <c r="G53" i="1"/>
  <c r="G42" i="1"/>
  <c r="G36" i="1"/>
  <c r="G29" i="1"/>
  <c r="G22" i="1"/>
  <c r="D22" i="1"/>
  <c r="D58" i="1"/>
  <c r="D53" i="1"/>
  <c r="D42" i="1"/>
  <c r="D36" i="1"/>
  <c r="D29" i="1"/>
  <c r="J62" i="1"/>
  <c r="J58" i="1"/>
  <c r="J53" i="1"/>
  <c r="J42" i="1"/>
  <c r="J36" i="1"/>
  <c r="J29" i="1"/>
  <c r="J22" i="1"/>
  <c r="G64" i="1" l="1"/>
  <c r="J64" i="1"/>
  <c r="D64" i="1"/>
</calcChain>
</file>

<file path=xl/sharedStrings.xml><?xml version="1.0" encoding="utf-8"?>
<sst xmlns="http://schemas.openxmlformats.org/spreadsheetml/2006/main" count="367" uniqueCount="155">
  <si>
    <t>CILT International</t>
  </si>
  <si>
    <t>Membership by Region</t>
  </si>
  <si>
    <t>(based on figures submitted in annual return)</t>
  </si>
  <si>
    <t>Members 2011</t>
  </si>
  <si>
    <t>Members 30 June 2012</t>
  </si>
  <si>
    <t>Members 30 June 2013</t>
  </si>
  <si>
    <t>Members 30 June 2014</t>
  </si>
  <si>
    <t>Members 30 June 2015</t>
  </si>
  <si>
    <t>Country</t>
  </si>
  <si>
    <t xml:space="preserve">Total </t>
  </si>
  <si>
    <t>Source</t>
  </si>
  <si>
    <t>Notes</t>
  </si>
  <si>
    <t>Total</t>
  </si>
  <si>
    <t xml:space="preserve">Source </t>
  </si>
  <si>
    <t>Egypt</t>
  </si>
  <si>
    <t>E</t>
  </si>
  <si>
    <t>as 2011</t>
  </si>
  <si>
    <t>2013 list</t>
  </si>
  <si>
    <t>Review 16/3</t>
  </si>
  <si>
    <t>Ethiopia</t>
  </si>
  <si>
    <t>New Branch June 13</t>
  </si>
  <si>
    <t>Branch still establishing</t>
  </si>
  <si>
    <t>Branch suspended</t>
  </si>
  <si>
    <t>Ghana</t>
  </si>
  <si>
    <t>declared</t>
  </si>
  <si>
    <t>AS 2013</t>
  </si>
  <si>
    <t>AS2014</t>
  </si>
  <si>
    <t>AS2015</t>
  </si>
  <si>
    <t>Kenya</t>
  </si>
  <si>
    <t>Special Measures</t>
  </si>
  <si>
    <t>Special measures</t>
  </si>
  <si>
    <t>Malawi</t>
  </si>
  <si>
    <t>Mauritius</t>
  </si>
  <si>
    <t>Nigeria</t>
  </si>
  <si>
    <t>AS2013</t>
  </si>
  <si>
    <t>TO from 01/01/14</t>
  </si>
  <si>
    <t>South Africa</t>
  </si>
  <si>
    <t>register</t>
  </si>
  <si>
    <t>to return annual statement</t>
  </si>
  <si>
    <t>46 members in good standing</t>
  </si>
  <si>
    <t>Tanzania</t>
  </si>
  <si>
    <t>2011 figure</t>
  </si>
  <si>
    <t>491 declared on As2014 for 2013</t>
  </si>
  <si>
    <t>Uganda</t>
  </si>
  <si>
    <t>2012 figure</t>
  </si>
  <si>
    <t>Member listing</t>
  </si>
  <si>
    <t>Zambia</t>
  </si>
  <si>
    <t>*previously declared 75</t>
  </si>
  <si>
    <t>Zimbabwe</t>
  </si>
  <si>
    <t>Estimate</t>
  </si>
  <si>
    <t>Data supplied for Harare (141)only</t>
  </si>
  <si>
    <t>members 233 Harare, 55 Bullawayo</t>
  </si>
  <si>
    <t>197 Harare, 84 Bullawayo</t>
  </si>
  <si>
    <t>Regional Total</t>
  </si>
  <si>
    <t>India</t>
  </si>
  <si>
    <t>731 by 21/12/12</t>
  </si>
  <si>
    <t>Pakistan</t>
  </si>
  <si>
    <t>685/1282 are life members</t>
  </si>
  <si>
    <t>Bangladesh</t>
  </si>
  <si>
    <t>Sri Lanka</t>
  </si>
  <si>
    <t>TO from 01/06/12</t>
  </si>
  <si>
    <t>Hong Kong</t>
  </si>
  <si>
    <t>AS 2013*</t>
  </si>
  <si>
    <t>* end July 2013</t>
  </si>
  <si>
    <t>China</t>
  </si>
  <si>
    <t>69 declared AS 2014 for 2013</t>
  </si>
  <si>
    <t>TO from 11/14. # see below</t>
  </si>
  <si>
    <t>Macao</t>
  </si>
  <si>
    <t>New Branch May 2014</t>
  </si>
  <si>
    <t>Taiwan</t>
  </si>
  <si>
    <t>*previously declared 31</t>
  </si>
  <si>
    <t>SOUTH EAST ASIA - Radzak Malek</t>
  </si>
  <si>
    <t>Malaysia</t>
  </si>
  <si>
    <t>Singapore</t>
  </si>
  <si>
    <t>Indonesia</t>
  </si>
  <si>
    <t>15/66 current members</t>
  </si>
  <si>
    <t>UK</t>
  </si>
  <si>
    <t>Ireland</t>
  </si>
  <si>
    <t>Malta</t>
  </si>
  <si>
    <t>112 declared email4/3/14</t>
  </si>
  <si>
    <t>JP to confirm membership figure</t>
  </si>
  <si>
    <t>UAE</t>
  </si>
  <si>
    <t>see student figures</t>
  </si>
  <si>
    <t>Oman</t>
  </si>
  <si>
    <t>Branch not functional 2103</t>
  </si>
  <si>
    <t>No response.  KN to contact</t>
  </si>
  <si>
    <t>Ukraine</t>
  </si>
  <si>
    <t>Branch established sept 2015</t>
  </si>
  <si>
    <t>AUSTRALASIA - Neville Binning</t>
  </si>
  <si>
    <t>Australia</t>
  </si>
  <si>
    <t>New Zealand</t>
  </si>
  <si>
    <t>North America</t>
  </si>
  <si>
    <t>AS2013*</t>
  </si>
  <si>
    <t>* end Dec 2013</t>
  </si>
  <si>
    <t>TOTAL</t>
  </si>
  <si>
    <t>AS: Annual Statement</t>
  </si>
  <si>
    <t>Branch inactive</t>
  </si>
  <si>
    <t>New branch</t>
  </si>
  <si>
    <t>OUTSTANDING. Due 10/12</t>
  </si>
  <si>
    <t>OUTSTANDING. No response</t>
  </si>
  <si>
    <t>Members list</t>
  </si>
  <si>
    <t>674/1243 are life members</t>
  </si>
  <si>
    <t>invoice £3,200</t>
  </si>
  <si>
    <t>plus 120 UAE</t>
  </si>
  <si>
    <t>Add to UK invoice</t>
  </si>
  <si>
    <t>SOUTH ASIA - Romesh David</t>
  </si>
  <si>
    <t>EAST ASIA - Sunny Ho</t>
  </si>
  <si>
    <t>AMERICAS - Gilles Legault</t>
  </si>
  <si>
    <t>Namibia</t>
  </si>
  <si>
    <t>New Branch May 2016</t>
  </si>
  <si>
    <t>Suspended</t>
  </si>
  <si>
    <t>New Branch</t>
  </si>
  <si>
    <t>Members 30 June 2016</t>
  </si>
  <si>
    <t>AS2016</t>
  </si>
  <si>
    <t>As2016</t>
  </si>
  <si>
    <t>1370 (685 lifers)</t>
  </si>
  <si>
    <t>Invoice non life members only in 2017  (1370 - 685)</t>
  </si>
  <si>
    <t>18260 including UAE &amp; Poland</t>
  </si>
  <si>
    <t>JE 21/12/16</t>
  </si>
  <si>
    <t>Poland</t>
  </si>
  <si>
    <t>2015 figure amended to 197 in 2016 return</t>
  </si>
  <si>
    <t>Invoice £3,200 flat fee. Failed to submit</t>
  </si>
  <si>
    <t>Add to UK figure for UK invoice</t>
  </si>
  <si>
    <t xml:space="preserve">Add to UK figure for UK Invoice </t>
  </si>
  <si>
    <t>Territory</t>
  </si>
  <si>
    <t>Branch</t>
  </si>
  <si>
    <t xml:space="preserve"># £3, 200 to be invoiced for first 2 years as TO </t>
  </si>
  <si>
    <t>See corporate member figs - individuals or companies?</t>
  </si>
  <si>
    <t>Awaiting financial report</t>
  </si>
  <si>
    <t>Membership amended 28/03/17</t>
  </si>
  <si>
    <t>Members 30 June 2017</t>
  </si>
  <si>
    <t>AS2017</t>
  </si>
  <si>
    <t>Kazakhstan</t>
  </si>
  <si>
    <t>New Branch June 2017</t>
  </si>
  <si>
    <t>17101 including UAE &amp; Poland</t>
  </si>
  <si>
    <t>Inactive</t>
  </si>
  <si>
    <t>inactive</t>
  </si>
  <si>
    <t>KN to follow up on membership figure</t>
  </si>
  <si>
    <t>OVERDUE</t>
  </si>
  <si>
    <t>OVERDUE, but set invoice fee (KN to advise)</t>
  </si>
  <si>
    <t>Membership 267 to 46?</t>
  </si>
  <si>
    <t>685 life members &amp; 271 paid members. KN to confirm</t>
  </si>
  <si>
    <t>31 paid members</t>
  </si>
  <si>
    <t>AFRICA - Teete Owusu Nortey &amp; Francis Ehiguese</t>
  </si>
  <si>
    <t>EUROPE &amp; MIDDLE EAST - Alan and Finbarr</t>
  </si>
  <si>
    <t>Members 30 June 2018</t>
  </si>
  <si>
    <t>AS2018</t>
  </si>
  <si>
    <t>Not supplied by UK</t>
  </si>
  <si>
    <t>Includes UAE, Poland &amp; Oman</t>
  </si>
  <si>
    <t>As2018</t>
  </si>
  <si>
    <t>Corporate and indiv members. Invoice £3969</t>
  </si>
  <si>
    <t>293 members non paying student members</t>
  </si>
  <si>
    <t>membership 268 by 31/112/18</t>
  </si>
  <si>
    <t>Awaiting return</t>
  </si>
  <si>
    <t>Additional 924 members 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</si>
</sst>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/>
    <xf numFmtId="3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2" borderId="6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0" xfId="0" applyFill="1" applyBorder="1"/>
    <xf numFmtId="0" fontId="3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5" xfId="0" applyNumberFormat="1" applyBorder="1"/>
    <xf numFmtId="3" fontId="0" fillId="0" borderId="1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33" xfId="0" applyFill="1" applyBorder="1"/>
    <xf numFmtId="0" fontId="0" fillId="3" borderId="34" xfId="0" applyFill="1" applyBorder="1"/>
    <xf numFmtId="0" fontId="0" fillId="3" borderId="32" xfId="0" applyFill="1" applyBorder="1"/>
    <xf numFmtId="0" fontId="0" fillId="3" borderId="31" xfId="0" applyFill="1" applyBorder="1"/>
    <xf numFmtId="0" fontId="0" fillId="3" borderId="35" xfId="0" applyFill="1" applyBorder="1"/>
    <xf numFmtId="0" fontId="0" fillId="3" borderId="30" xfId="0" applyFill="1" applyBorder="1"/>
    <xf numFmtId="0" fontId="0" fillId="0" borderId="30" xfId="0" applyBorder="1"/>
    <xf numFmtId="0" fontId="0" fillId="3" borderId="36" xfId="0" applyFill="1" applyBorder="1"/>
    <xf numFmtId="0" fontId="0" fillId="0" borderId="22" xfId="0" applyBorder="1"/>
    <xf numFmtId="0" fontId="0" fillId="3" borderId="37" xfId="0" applyFill="1" applyBorder="1"/>
    <xf numFmtId="0" fontId="0" fillId="0" borderId="38" xfId="0" applyBorder="1"/>
    <xf numFmtId="0" fontId="0" fillId="3" borderId="40" xfId="0" applyFill="1" applyBorder="1"/>
    <xf numFmtId="0" fontId="0" fillId="3" borderId="41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9" xfId="0" applyBorder="1"/>
    <xf numFmtId="0" fontId="0" fillId="0" borderId="45" xfId="0" applyBorder="1"/>
    <xf numFmtId="3" fontId="0" fillId="3" borderId="31" xfId="0" applyNumberFormat="1" applyFill="1" applyBorder="1"/>
    <xf numFmtId="3" fontId="0" fillId="3" borderId="33" xfId="0" applyNumberFormat="1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39" xfId="0" applyFill="1" applyBorder="1"/>
    <xf numFmtId="0" fontId="0" fillId="3" borderId="45" xfId="0" applyFill="1" applyBorder="1"/>
    <xf numFmtId="0" fontId="0" fillId="3" borderId="44" xfId="0" applyFill="1" applyBorder="1" applyAlignment="1">
      <alignment horizontal="right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0" xfId="0" applyBorder="1"/>
    <xf numFmtId="0" fontId="1" fillId="0" borderId="46" xfId="0" applyFont="1" applyBorder="1"/>
    <xf numFmtId="0" fontId="1" fillId="0" borderId="35" xfId="0" applyFont="1" applyBorder="1"/>
    <xf numFmtId="0" fontId="0" fillId="0" borderId="51" xfId="0" applyFill="1" applyBorder="1"/>
    <xf numFmtId="0" fontId="0" fillId="4" borderId="50" xfId="0" applyFill="1" applyBorder="1"/>
    <xf numFmtId="0" fontId="0" fillId="0" borderId="54" xfId="0" applyFill="1" applyBorder="1"/>
    <xf numFmtId="0" fontId="0" fillId="4" borderId="53" xfId="0" applyFill="1" applyBorder="1"/>
    <xf numFmtId="0" fontId="0" fillId="4" borderId="37" xfId="0" applyFill="1" applyBorder="1"/>
    <xf numFmtId="0" fontId="0" fillId="0" borderId="37" xfId="0" applyBorder="1"/>
    <xf numFmtId="0" fontId="1" fillId="0" borderId="4" xfId="0" applyFont="1" applyBorder="1"/>
    <xf numFmtId="0" fontId="1" fillId="3" borderId="35" xfId="0" applyFont="1" applyFill="1" applyBorder="1"/>
    <xf numFmtId="0" fontId="0" fillId="3" borderId="31" xfId="0" applyFont="1" applyFill="1" applyBorder="1"/>
    <xf numFmtId="0" fontId="0" fillId="0" borderId="58" xfId="0" applyBorder="1"/>
    <xf numFmtId="0" fontId="0" fillId="0" borderId="60" xfId="0" applyBorder="1"/>
    <xf numFmtId="0" fontId="0" fillId="4" borderId="57" xfId="0" applyFill="1" applyBorder="1"/>
    <xf numFmtId="0" fontId="0" fillId="4" borderId="59" xfId="0" applyFill="1" applyBorder="1"/>
    <xf numFmtId="0" fontId="0" fillId="4" borderId="56" xfId="0" applyFill="1" applyBorder="1"/>
    <xf numFmtId="0" fontId="0" fillId="3" borderId="58" xfId="0" applyFill="1" applyBorder="1"/>
    <xf numFmtId="0" fontId="0" fillId="3" borderId="60" xfId="0" applyFill="1" applyBorder="1"/>
    <xf numFmtId="0" fontId="0" fillId="3" borderId="52" xfId="0" applyFill="1" applyBorder="1"/>
    <xf numFmtId="0" fontId="0" fillId="3" borderId="61" xfId="0" applyFill="1" applyBorder="1"/>
    <xf numFmtId="0" fontId="0" fillId="4" borderId="55" xfId="0" applyFill="1" applyBorder="1"/>
    <xf numFmtId="0" fontId="0" fillId="4" borderId="62" xfId="0" applyFill="1" applyBorder="1"/>
    <xf numFmtId="0" fontId="0" fillId="0" borderId="54" xfId="0" applyBorder="1"/>
    <xf numFmtId="0" fontId="0" fillId="0" borderId="63" xfId="0" applyBorder="1"/>
    <xf numFmtId="0" fontId="0" fillId="0" borderId="64" xfId="0" applyBorder="1"/>
    <xf numFmtId="0" fontId="0" fillId="0" borderId="51" xfId="0" applyBorder="1"/>
    <xf numFmtId="0" fontId="0" fillId="4" borderId="65" xfId="0" applyFill="1" applyBorder="1"/>
    <xf numFmtId="0" fontId="1" fillId="0" borderId="45" xfId="0" applyFont="1" applyBorder="1"/>
    <xf numFmtId="0" fontId="1" fillId="0" borderId="27" xfId="0" applyFont="1" applyBorder="1"/>
    <xf numFmtId="0" fontId="0" fillId="3" borderId="51" xfId="0" applyFill="1" applyBorder="1"/>
    <xf numFmtId="0" fontId="0" fillId="3" borderId="54" xfId="0" applyFill="1" applyBorder="1"/>
    <xf numFmtId="0" fontId="0" fillId="3" borderId="63" xfId="0" applyFill="1" applyBorder="1"/>
    <xf numFmtId="0" fontId="0" fillId="0" borderId="37" xfId="0" applyFill="1" applyBorder="1"/>
    <xf numFmtId="0" fontId="0" fillId="0" borderId="63" xfId="0" applyFill="1" applyBorder="1"/>
    <xf numFmtId="0" fontId="0" fillId="0" borderId="0" xfId="0" applyFill="1"/>
    <xf numFmtId="0" fontId="0" fillId="0" borderId="14" xfId="0" applyFill="1" applyBorder="1"/>
    <xf numFmtId="0" fontId="0" fillId="0" borderId="11" xfId="0" applyFill="1" applyBorder="1"/>
    <xf numFmtId="0" fontId="0" fillId="4" borderId="18" xfId="0" applyFill="1" applyBorder="1"/>
    <xf numFmtId="0" fontId="0" fillId="3" borderId="20" xfId="0" applyFill="1" applyBorder="1"/>
    <xf numFmtId="0" fontId="0" fillId="0" borderId="20" xfId="0" applyFill="1" applyBorder="1"/>
    <xf numFmtId="0" fontId="0" fillId="4" borderId="20" xfId="0" applyFill="1" applyBorder="1"/>
    <xf numFmtId="0" fontId="0" fillId="0" borderId="66" xfId="0" applyBorder="1"/>
    <xf numFmtId="0" fontId="0" fillId="0" borderId="1" xfId="0" applyBorder="1"/>
    <xf numFmtId="0" fontId="0" fillId="4" borderId="67" xfId="0" applyFill="1" applyBorder="1"/>
    <xf numFmtId="0" fontId="0" fillId="0" borderId="68" xfId="0" applyBorder="1"/>
    <xf numFmtId="0" fontId="0" fillId="3" borderId="68" xfId="0" applyFill="1" applyBorder="1"/>
    <xf numFmtId="0" fontId="0" fillId="0" borderId="68" xfId="0" applyFill="1" applyBorder="1"/>
    <xf numFmtId="0" fontId="0" fillId="4" borderId="68" xfId="0" applyFill="1" applyBorder="1"/>
    <xf numFmtId="0" fontId="0" fillId="0" borderId="69" xfId="0" applyBorder="1"/>
    <xf numFmtId="3" fontId="0" fillId="3" borderId="20" xfId="0" applyNumberFormat="1" applyFill="1" applyBorder="1"/>
    <xf numFmtId="0" fontId="0" fillId="5" borderId="37" xfId="0" applyFill="1" applyBorder="1"/>
    <xf numFmtId="3" fontId="0" fillId="5" borderId="37" xfId="0" applyNumberFormat="1" applyFill="1" applyBorder="1"/>
    <xf numFmtId="0" fontId="0" fillId="2" borderId="37" xfId="0" applyFill="1" applyBorder="1"/>
    <xf numFmtId="3" fontId="0" fillId="0" borderId="66" xfId="0" applyNumberFormat="1" applyBorder="1"/>
    <xf numFmtId="3" fontId="0" fillId="0" borderId="2" xfId="0" applyNumberFormat="1" applyBorder="1"/>
    <xf numFmtId="0" fontId="0" fillId="5" borderId="64" xfId="0" applyFill="1" applyBorder="1"/>
    <xf numFmtId="0" fontId="0" fillId="0" borderId="64" xfId="0" applyFill="1" applyBorder="1"/>
    <xf numFmtId="0" fontId="0" fillId="5" borderId="21" xfId="0" applyFill="1" applyBorder="1"/>
    <xf numFmtId="0" fontId="0" fillId="0" borderId="0" xfId="0" applyAlignment="1">
      <alignment horizontal="right"/>
    </xf>
    <xf numFmtId="0" fontId="0" fillId="0" borderId="70" xfId="0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20" xfId="0" applyFill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2" borderId="71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5" borderId="71" xfId="0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41" xfId="0" applyFill="1" applyBorder="1"/>
    <xf numFmtId="0" fontId="0" fillId="0" borderId="30" xfId="0" applyFill="1" applyBorder="1"/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21" xfId="0" applyFill="1" applyBorder="1"/>
    <xf numFmtId="0" fontId="0" fillId="0" borderId="69" xfId="0" applyBorder="1" applyAlignment="1">
      <alignment horizontal="right"/>
    </xf>
    <xf numFmtId="0" fontId="4" fillId="5" borderId="0" xfId="0" applyFont="1" applyFill="1"/>
    <xf numFmtId="0" fontId="0" fillId="0" borderId="70" xfId="0" applyFill="1" applyBorder="1"/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72" xfId="0" applyFill="1" applyBorder="1"/>
    <xf numFmtId="0" fontId="0" fillId="2" borderId="67" xfId="0" applyFill="1" applyBorder="1" applyAlignment="1">
      <alignment horizontal="right"/>
    </xf>
    <xf numFmtId="0" fontId="0" fillId="5" borderId="68" xfId="0" applyFill="1" applyBorder="1" applyAlignment="1">
      <alignment horizontal="right"/>
    </xf>
    <xf numFmtId="0" fontId="0" fillId="0" borderId="74" xfId="0" applyBorder="1"/>
    <xf numFmtId="0" fontId="0" fillId="2" borderId="68" xfId="0" applyFill="1" applyBorder="1" applyAlignment="1">
      <alignment horizontal="right"/>
    </xf>
    <xf numFmtId="0" fontId="0" fillId="0" borderId="72" xfId="0" applyBorder="1"/>
    <xf numFmtId="0" fontId="0" fillId="0" borderId="19" xfId="0" applyBorder="1"/>
    <xf numFmtId="3" fontId="0" fillId="5" borderId="20" xfId="0" applyNumberFormat="1" applyFill="1" applyBorder="1" applyAlignment="1">
      <alignment horizontal="right"/>
    </xf>
    <xf numFmtId="3" fontId="0" fillId="0" borderId="70" xfId="0" applyNumberFormat="1" applyBorder="1"/>
    <xf numFmtId="0" fontId="0" fillId="6" borderId="20" xfId="0" applyFill="1" applyBorder="1"/>
    <xf numFmtId="0" fontId="0" fillId="6" borderId="0" xfId="0" applyFill="1"/>
    <xf numFmtId="0" fontId="0" fillId="7" borderId="20" xfId="0" applyFill="1" applyBorder="1"/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0" xfId="0" applyBorder="1" applyAlignment="1">
      <alignment wrapText="1"/>
    </xf>
    <xf numFmtId="0" fontId="0" fillId="0" borderId="5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tabSelected="1" zoomScale="160" zoomScaleNormal="160" workbookViewId="0">
      <selection activeCell="S71" sqref="S71"/>
    </sheetView>
  </sheetViews>
  <sheetFormatPr defaultRowHeight="15" x14ac:dyDescent="0.25"/>
  <cols>
    <col min="1" max="1" width="14.28515625" customWidth="1"/>
    <col min="2" max="2" width="6.85546875" hidden="1" customWidth="1"/>
    <col min="3" max="3" width="9.140625" hidden="1" customWidth="1"/>
    <col min="4" max="4" width="7.7109375" hidden="1" customWidth="1"/>
    <col min="5" max="5" width="9.5703125" hidden="1" customWidth="1"/>
    <col min="6" max="6" width="17.140625" hidden="1" customWidth="1"/>
    <col min="7" max="7" width="8.28515625" hidden="1" customWidth="1"/>
    <col min="8" max="8" width="13.140625" hidden="1" customWidth="1"/>
    <col min="9" max="9" width="26.5703125" hidden="1" customWidth="1"/>
    <col min="10" max="10" width="9.140625" hidden="1" customWidth="1"/>
    <col min="11" max="11" width="13.85546875" hidden="1" customWidth="1"/>
    <col min="12" max="12" width="33" hidden="1" customWidth="1"/>
    <col min="13" max="13" width="9.140625" hidden="1" customWidth="1"/>
    <col min="14" max="14" width="13.5703125" hidden="1" customWidth="1"/>
    <col min="15" max="15" width="26.5703125" hidden="1" customWidth="1"/>
    <col min="16" max="16" width="16.5703125" style="1" hidden="1" customWidth="1"/>
    <col min="17" max="17" width="16.42578125" style="1" hidden="1" customWidth="1"/>
    <col min="18" max="18" width="52.140625" hidden="1" customWidth="1"/>
    <col min="19" max="19" width="12.7109375" style="142" customWidth="1"/>
    <col min="20" max="20" width="15.7109375" style="142" customWidth="1"/>
    <col min="21" max="21" width="41.5703125" hidden="1" customWidth="1"/>
    <col min="23" max="23" width="12.5703125" customWidth="1"/>
    <col min="24" max="24" width="28.4257812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4" x14ac:dyDescent="0.25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"/>
    </row>
    <row r="3" spans="1:24" x14ac:dyDescent="0.25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"/>
    </row>
    <row r="4" spans="1:24" x14ac:dyDescent="0.25">
      <c r="A4" s="188" t="s">
        <v>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"/>
    </row>
    <row r="5" spans="1:2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118"/>
    </row>
    <row r="6" spans="1:24" ht="15" customHeight="1" x14ac:dyDescent="0.25">
      <c r="A6" s="14"/>
      <c r="B6" s="9" t="s">
        <v>3</v>
      </c>
      <c r="C6" s="10"/>
      <c r="D6" s="8" t="s">
        <v>4</v>
      </c>
      <c r="E6" s="10"/>
      <c r="F6" s="9"/>
      <c r="G6" s="8" t="s">
        <v>5</v>
      </c>
      <c r="H6" s="10"/>
      <c r="I6" s="9"/>
      <c r="J6" s="8" t="s">
        <v>6</v>
      </c>
      <c r="K6" s="10"/>
      <c r="L6" s="9"/>
      <c r="M6" s="189" t="s">
        <v>7</v>
      </c>
      <c r="N6" s="190"/>
      <c r="O6" s="14"/>
      <c r="P6" s="185" t="s">
        <v>112</v>
      </c>
      <c r="Q6" s="186"/>
      <c r="R6" s="119"/>
      <c r="S6" s="185" t="s">
        <v>130</v>
      </c>
      <c r="T6" s="186"/>
      <c r="U6" s="14"/>
      <c r="V6" s="182" t="s">
        <v>145</v>
      </c>
      <c r="W6" s="183"/>
      <c r="X6" s="184"/>
    </row>
    <row r="7" spans="1:24" ht="15.75" thickBot="1" x14ac:dyDescent="0.3">
      <c r="A7" s="15" t="s">
        <v>8</v>
      </c>
      <c r="B7" s="12"/>
      <c r="C7" s="13"/>
      <c r="D7" s="16" t="s">
        <v>9</v>
      </c>
      <c r="E7" s="17" t="s">
        <v>10</v>
      </c>
      <c r="F7" s="19" t="s">
        <v>11</v>
      </c>
      <c r="G7" s="16" t="s">
        <v>12</v>
      </c>
      <c r="H7" s="17" t="s">
        <v>10</v>
      </c>
      <c r="I7" s="19" t="s">
        <v>11</v>
      </c>
      <c r="J7" s="16" t="s">
        <v>12</v>
      </c>
      <c r="K7" s="17" t="s">
        <v>13</v>
      </c>
      <c r="L7" s="19" t="s">
        <v>11</v>
      </c>
      <c r="M7" s="86" t="s">
        <v>12</v>
      </c>
      <c r="N7" s="88" t="s">
        <v>10</v>
      </c>
      <c r="O7" s="15" t="s">
        <v>11</v>
      </c>
      <c r="P7" s="15" t="s">
        <v>12</v>
      </c>
      <c r="Q7" s="11" t="s">
        <v>10</v>
      </c>
      <c r="R7" s="120" t="s">
        <v>11</v>
      </c>
      <c r="S7" s="143" t="s">
        <v>12</v>
      </c>
      <c r="T7" s="148" t="s">
        <v>10</v>
      </c>
      <c r="U7" s="120" t="s">
        <v>11</v>
      </c>
      <c r="V7" s="165" t="s">
        <v>12</v>
      </c>
      <c r="W7" s="170" t="s">
        <v>10</v>
      </c>
      <c r="X7" s="162" t="s">
        <v>11</v>
      </c>
    </row>
    <row r="8" spans="1:24" s="1" customFormat="1" x14ac:dyDescent="0.25">
      <c r="A8" s="23" t="s">
        <v>143</v>
      </c>
      <c r="B8" s="23"/>
      <c r="C8" s="24"/>
      <c r="D8" s="25"/>
      <c r="E8" s="26"/>
      <c r="F8" s="27"/>
      <c r="G8" s="25"/>
      <c r="H8" s="26"/>
      <c r="I8" s="27"/>
      <c r="J8" s="25"/>
      <c r="K8" s="26"/>
      <c r="L8" s="27"/>
      <c r="M8" s="87"/>
      <c r="N8" s="89"/>
      <c r="O8" s="90"/>
      <c r="P8" s="121"/>
      <c r="Q8" s="127"/>
      <c r="R8" s="136"/>
      <c r="S8" s="144"/>
      <c r="T8" s="149"/>
      <c r="U8" s="31"/>
      <c r="V8" s="166"/>
      <c r="W8" s="171"/>
      <c r="X8" s="167"/>
    </row>
    <row r="9" spans="1:24" x14ac:dyDescent="0.25">
      <c r="A9" s="47" t="s">
        <v>14</v>
      </c>
      <c r="B9" s="47">
        <v>40</v>
      </c>
      <c r="C9" s="48" t="s">
        <v>15</v>
      </c>
      <c r="D9" s="49">
        <v>40</v>
      </c>
      <c r="E9" s="50" t="s">
        <v>16</v>
      </c>
      <c r="F9" s="51"/>
      <c r="G9" s="49">
        <v>28</v>
      </c>
      <c r="H9" s="50" t="s">
        <v>17</v>
      </c>
      <c r="I9" s="51"/>
      <c r="J9" s="49"/>
      <c r="K9" s="50"/>
      <c r="L9" s="85" t="s">
        <v>18</v>
      </c>
      <c r="M9" s="49">
        <v>27</v>
      </c>
      <c r="N9" s="65" t="s">
        <v>114</v>
      </c>
      <c r="O9" s="91" t="s">
        <v>99</v>
      </c>
      <c r="P9" s="21">
        <v>27</v>
      </c>
      <c r="Q9" s="128" t="s">
        <v>113</v>
      </c>
      <c r="R9" s="116" t="s">
        <v>128</v>
      </c>
      <c r="S9" s="145">
        <v>27</v>
      </c>
      <c r="T9" s="150" t="s">
        <v>131</v>
      </c>
      <c r="U9" s="22"/>
      <c r="V9" s="179"/>
      <c r="W9" s="128"/>
      <c r="X9" s="22"/>
    </row>
    <row r="10" spans="1:24" x14ac:dyDescent="0.25">
      <c r="A10" s="47" t="s">
        <v>19</v>
      </c>
      <c r="B10" s="47"/>
      <c r="C10" s="48"/>
      <c r="D10" s="49"/>
      <c r="E10" s="50"/>
      <c r="F10" s="51"/>
      <c r="G10" s="49">
        <v>0</v>
      </c>
      <c r="H10" s="50"/>
      <c r="I10" s="51" t="s">
        <v>20</v>
      </c>
      <c r="J10" s="49"/>
      <c r="K10" s="50"/>
      <c r="L10" s="51" t="s">
        <v>21</v>
      </c>
      <c r="M10" s="49"/>
      <c r="N10" s="65"/>
      <c r="O10" s="91" t="s">
        <v>22</v>
      </c>
      <c r="P10" s="21"/>
      <c r="Q10" s="128"/>
      <c r="R10" s="116" t="s">
        <v>110</v>
      </c>
      <c r="S10" s="145"/>
      <c r="T10" s="150"/>
      <c r="U10" s="22" t="s">
        <v>135</v>
      </c>
      <c r="V10" s="21">
        <v>0</v>
      </c>
      <c r="W10" s="128"/>
      <c r="X10" s="22"/>
    </row>
    <row r="11" spans="1:24" x14ac:dyDescent="0.25">
      <c r="A11" s="47" t="s">
        <v>23</v>
      </c>
      <c r="B11" s="47">
        <v>412</v>
      </c>
      <c r="C11" s="48"/>
      <c r="D11" s="49">
        <v>511</v>
      </c>
      <c r="E11" s="50" t="s">
        <v>24</v>
      </c>
      <c r="F11" s="51"/>
      <c r="G11" s="49">
        <v>435</v>
      </c>
      <c r="H11" s="50" t="s">
        <v>25</v>
      </c>
      <c r="I11" s="51"/>
      <c r="J11" s="49">
        <v>506</v>
      </c>
      <c r="K11" s="50" t="s">
        <v>26</v>
      </c>
      <c r="L11" s="51"/>
      <c r="M11" s="49">
        <v>536</v>
      </c>
      <c r="N11" s="65" t="s">
        <v>27</v>
      </c>
      <c r="O11" s="91"/>
      <c r="P11" s="21">
        <v>476</v>
      </c>
      <c r="Q11" s="128" t="s">
        <v>113</v>
      </c>
      <c r="R11" s="116"/>
      <c r="S11" s="145">
        <v>433</v>
      </c>
      <c r="T11" s="150" t="s">
        <v>131</v>
      </c>
      <c r="U11" s="22"/>
      <c r="V11" s="181">
        <v>537</v>
      </c>
      <c r="W11" s="128"/>
      <c r="X11" s="22" t="s">
        <v>154</v>
      </c>
    </row>
    <row r="12" spans="1:24" x14ac:dyDescent="0.25">
      <c r="A12" s="47" t="s">
        <v>28</v>
      </c>
      <c r="B12" s="47">
        <v>138</v>
      </c>
      <c r="C12" s="48" t="s">
        <v>15</v>
      </c>
      <c r="D12" s="49">
        <v>138</v>
      </c>
      <c r="E12" s="50" t="s">
        <v>16</v>
      </c>
      <c r="F12" s="51"/>
      <c r="G12" s="49"/>
      <c r="H12" s="50"/>
      <c r="I12" s="51" t="s">
        <v>29</v>
      </c>
      <c r="J12" s="49"/>
      <c r="K12" s="50"/>
      <c r="L12" s="51" t="s">
        <v>30</v>
      </c>
      <c r="M12" s="49"/>
      <c r="N12" s="65"/>
      <c r="O12" s="91" t="s">
        <v>30</v>
      </c>
      <c r="P12" s="21"/>
      <c r="Q12" s="128"/>
      <c r="R12" s="116" t="s">
        <v>110</v>
      </c>
      <c r="S12" s="145"/>
      <c r="T12" s="150"/>
      <c r="U12" s="22" t="s">
        <v>110</v>
      </c>
      <c r="V12" s="21">
        <v>0</v>
      </c>
      <c r="W12" s="128"/>
      <c r="X12" s="22"/>
    </row>
    <row r="13" spans="1:24" x14ac:dyDescent="0.25">
      <c r="A13" s="47" t="s">
        <v>31</v>
      </c>
      <c r="B13" s="47">
        <v>274</v>
      </c>
      <c r="C13" s="48" t="s">
        <v>15</v>
      </c>
      <c r="D13" s="49">
        <v>274</v>
      </c>
      <c r="E13" s="50" t="s">
        <v>16</v>
      </c>
      <c r="F13" s="51"/>
      <c r="G13" s="49">
        <v>252</v>
      </c>
      <c r="H13" s="50" t="s">
        <v>26</v>
      </c>
      <c r="I13" s="51"/>
      <c r="J13" s="49">
        <v>299</v>
      </c>
      <c r="K13" s="50" t="s">
        <v>26</v>
      </c>
      <c r="L13" s="51"/>
      <c r="M13" s="49">
        <v>259</v>
      </c>
      <c r="N13" s="65" t="s">
        <v>27</v>
      </c>
      <c r="O13" s="91"/>
      <c r="P13" s="21">
        <v>267</v>
      </c>
      <c r="Q13" s="128" t="s">
        <v>113</v>
      </c>
      <c r="R13" s="116" t="s">
        <v>128</v>
      </c>
      <c r="S13" s="145">
        <v>46</v>
      </c>
      <c r="T13" s="150"/>
      <c r="U13" s="22" t="s">
        <v>140</v>
      </c>
      <c r="V13" s="123">
        <v>356</v>
      </c>
      <c r="W13" s="128" t="s">
        <v>146</v>
      </c>
      <c r="X13" s="22"/>
    </row>
    <row r="14" spans="1:24" x14ac:dyDescent="0.25">
      <c r="A14" s="47" t="s">
        <v>32</v>
      </c>
      <c r="B14" s="47">
        <v>149</v>
      </c>
      <c r="C14" s="48" t="s">
        <v>15</v>
      </c>
      <c r="D14" s="49">
        <v>194</v>
      </c>
      <c r="E14" s="50" t="s">
        <v>24</v>
      </c>
      <c r="F14" s="51"/>
      <c r="G14" s="49">
        <v>205</v>
      </c>
      <c r="H14" s="50" t="s">
        <v>25</v>
      </c>
      <c r="I14" s="51"/>
      <c r="J14" s="49">
        <v>221</v>
      </c>
      <c r="K14" s="50" t="s">
        <v>26</v>
      </c>
      <c r="L14" s="85"/>
      <c r="M14" s="49">
        <v>199</v>
      </c>
      <c r="N14" s="65" t="s">
        <v>27</v>
      </c>
      <c r="O14" s="91"/>
      <c r="P14" s="21">
        <v>250</v>
      </c>
      <c r="Q14" s="128" t="s">
        <v>113</v>
      </c>
      <c r="R14" s="116"/>
      <c r="S14" s="145">
        <v>225</v>
      </c>
      <c r="T14" s="150" t="s">
        <v>131</v>
      </c>
      <c r="U14" s="22"/>
      <c r="V14" s="21">
        <v>236</v>
      </c>
      <c r="W14" s="128" t="s">
        <v>146</v>
      </c>
      <c r="X14" s="22" t="s">
        <v>152</v>
      </c>
    </row>
    <row r="15" spans="1:24" s="1" customFormat="1" x14ac:dyDescent="0.25">
      <c r="A15" s="47" t="s">
        <v>108</v>
      </c>
      <c r="B15" s="47"/>
      <c r="C15" s="48"/>
      <c r="D15" s="49"/>
      <c r="E15" s="50"/>
      <c r="F15" s="51"/>
      <c r="G15" s="49"/>
      <c r="H15" s="50"/>
      <c r="I15" s="51"/>
      <c r="J15" s="49"/>
      <c r="K15" s="50"/>
      <c r="L15" s="85"/>
      <c r="M15" s="49"/>
      <c r="N15" s="65"/>
      <c r="O15" s="91" t="s">
        <v>109</v>
      </c>
      <c r="P15" s="21"/>
      <c r="Q15" s="128"/>
      <c r="R15" s="116" t="s">
        <v>111</v>
      </c>
      <c r="S15" s="145"/>
      <c r="T15" s="150"/>
      <c r="U15" s="22" t="s">
        <v>138</v>
      </c>
      <c r="V15" s="21">
        <v>0</v>
      </c>
      <c r="W15" s="128"/>
      <c r="X15" s="22"/>
    </row>
    <row r="16" spans="1:24" x14ac:dyDescent="0.25">
      <c r="A16" s="47" t="s">
        <v>33</v>
      </c>
      <c r="B16" s="47">
        <v>820</v>
      </c>
      <c r="C16" s="48" t="s">
        <v>15</v>
      </c>
      <c r="D16" s="49">
        <v>820</v>
      </c>
      <c r="E16" s="50" t="s">
        <v>16</v>
      </c>
      <c r="F16" s="51"/>
      <c r="G16" s="49">
        <v>1018</v>
      </c>
      <c r="H16" s="50" t="s">
        <v>34</v>
      </c>
      <c r="I16" s="51"/>
      <c r="J16" s="52">
        <v>1563</v>
      </c>
      <c r="K16" s="53" t="s">
        <v>26</v>
      </c>
      <c r="L16" s="56" t="s">
        <v>35</v>
      </c>
      <c r="M16" s="52">
        <v>1944</v>
      </c>
      <c r="N16" s="64" t="s">
        <v>27</v>
      </c>
      <c r="O16" s="61"/>
      <c r="P16" s="122">
        <v>2341</v>
      </c>
      <c r="Q16" s="129" t="s">
        <v>114</v>
      </c>
      <c r="R16" s="134"/>
      <c r="S16" s="146">
        <v>2610</v>
      </c>
      <c r="T16" s="151" t="s">
        <v>131</v>
      </c>
      <c r="U16" s="141"/>
      <c r="V16" s="146">
        <v>3363</v>
      </c>
      <c r="W16" s="172" t="s">
        <v>146</v>
      </c>
      <c r="X16" s="168"/>
    </row>
    <row r="17" spans="1:24" x14ac:dyDescent="0.25">
      <c r="A17" s="47" t="s">
        <v>36</v>
      </c>
      <c r="B17" s="47">
        <v>300</v>
      </c>
      <c r="C17" s="48" t="s">
        <v>15</v>
      </c>
      <c r="D17" s="49">
        <v>185</v>
      </c>
      <c r="E17" s="50" t="s">
        <v>24</v>
      </c>
      <c r="F17" s="51"/>
      <c r="G17" s="49">
        <v>265</v>
      </c>
      <c r="H17" s="50" t="s">
        <v>25</v>
      </c>
      <c r="I17" s="51"/>
      <c r="J17" s="49">
        <v>284</v>
      </c>
      <c r="K17" s="50" t="s">
        <v>37</v>
      </c>
      <c r="L17" s="51" t="s">
        <v>38</v>
      </c>
      <c r="M17" s="49">
        <v>249</v>
      </c>
      <c r="N17" s="65" t="s">
        <v>27</v>
      </c>
      <c r="O17" s="116" t="s">
        <v>39</v>
      </c>
      <c r="P17" s="123">
        <v>203</v>
      </c>
      <c r="Q17" s="130" t="s">
        <v>113</v>
      </c>
      <c r="R17" s="116" t="s">
        <v>128</v>
      </c>
      <c r="S17" s="145">
        <v>359</v>
      </c>
      <c r="T17" s="150" t="s">
        <v>131</v>
      </c>
      <c r="U17" s="22"/>
      <c r="V17" s="21">
        <v>405</v>
      </c>
      <c r="W17" s="128" t="s">
        <v>146</v>
      </c>
      <c r="X17" s="22"/>
    </row>
    <row r="18" spans="1:24" x14ac:dyDescent="0.25">
      <c r="A18" s="47" t="s">
        <v>40</v>
      </c>
      <c r="B18" s="47">
        <v>521</v>
      </c>
      <c r="C18" s="48"/>
      <c r="D18" s="49">
        <v>521</v>
      </c>
      <c r="E18" s="50" t="s">
        <v>16</v>
      </c>
      <c r="F18" s="51"/>
      <c r="G18" s="49">
        <v>521</v>
      </c>
      <c r="H18" s="50" t="s">
        <v>41</v>
      </c>
      <c r="I18" s="51" t="s">
        <v>42</v>
      </c>
      <c r="J18" s="49">
        <v>582</v>
      </c>
      <c r="K18" s="50" t="s">
        <v>26</v>
      </c>
      <c r="L18" s="51"/>
      <c r="M18" s="49">
        <v>649</v>
      </c>
      <c r="N18" s="65" t="s">
        <v>27</v>
      </c>
      <c r="O18" s="91"/>
      <c r="P18" s="21">
        <v>631</v>
      </c>
      <c r="Q18" s="128" t="s">
        <v>114</v>
      </c>
      <c r="R18" s="116"/>
      <c r="S18" s="145">
        <v>661</v>
      </c>
      <c r="T18" s="150" t="s">
        <v>131</v>
      </c>
      <c r="U18" s="22"/>
      <c r="V18" s="21">
        <v>541</v>
      </c>
      <c r="W18" s="128" t="s">
        <v>146</v>
      </c>
      <c r="X18" s="22"/>
    </row>
    <row r="19" spans="1:24" x14ac:dyDescent="0.25">
      <c r="A19" s="47" t="s">
        <v>43</v>
      </c>
      <c r="B19" s="47">
        <v>172</v>
      </c>
      <c r="C19" s="48" t="s">
        <v>15</v>
      </c>
      <c r="D19" s="49">
        <v>290</v>
      </c>
      <c r="E19" s="50" t="s">
        <v>24</v>
      </c>
      <c r="F19" s="51"/>
      <c r="G19" s="49">
        <v>290</v>
      </c>
      <c r="H19" s="50" t="s">
        <v>44</v>
      </c>
      <c r="I19" s="51"/>
      <c r="J19" s="49">
        <v>325</v>
      </c>
      <c r="K19" s="50" t="s">
        <v>45</v>
      </c>
      <c r="L19" s="85"/>
      <c r="M19" s="49">
        <v>518</v>
      </c>
      <c r="N19" s="65" t="s">
        <v>27</v>
      </c>
      <c r="O19" s="91"/>
      <c r="P19" s="21"/>
      <c r="Q19" s="128"/>
      <c r="R19" s="116" t="s">
        <v>110</v>
      </c>
      <c r="S19" s="145"/>
      <c r="T19" s="150"/>
      <c r="U19" s="22" t="s">
        <v>110</v>
      </c>
      <c r="V19" s="21">
        <v>329</v>
      </c>
      <c r="W19" s="128"/>
      <c r="X19" s="22"/>
    </row>
    <row r="20" spans="1:24" x14ac:dyDescent="0.25">
      <c r="A20" s="47" t="s">
        <v>46</v>
      </c>
      <c r="B20" s="47">
        <v>75</v>
      </c>
      <c r="C20" s="48" t="s">
        <v>15</v>
      </c>
      <c r="D20" s="49">
        <v>272</v>
      </c>
      <c r="E20" s="50" t="s">
        <v>25</v>
      </c>
      <c r="F20" s="51"/>
      <c r="G20" s="49">
        <v>353</v>
      </c>
      <c r="H20" s="50" t="s">
        <v>25</v>
      </c>
      <c r="I20" s="51" t="s">
        <v>47</v>
      </c>
      <c r="J20" s="49">
        <v>512</v>
      </c>
      <c r="K20" s="50" t="s">
        <v>26</v>
      </c>
      <c r="L20" s="51"/>
      <c r="M20" s="49">
        <v>402</v>
      </c>
      <c r="N20" s="65" t="s">
        <v>114</v>
      </c>
      <c r="O20" s="91" t="s">
        <v>98</v>
      </c>
      <c r="P20" s="21">
        <v>515</v>
      </c>
      <c r="Q20" s="128" t="s">
        <v>113</v>
      </c>
      <c r="R20" s="116"/>
      <c r="S20" s="145">
        <v>518</v>
      </c>
      <c r="T20" s="150" t="s">
        <v>131</v>
      </c>
      <c r="U20" s="22"/>
      <c r="V20" s="21">
        <v>1173</v>
      </c>
      <c r="W20" s="128" t="s">
        <v>146</v>
      </c>
      <c r="X20" s="22"/>
    </row>
    <row r="21" spans="1:24" ht="15.75" thickBot="1" x14ac:dyDescent="0.3">
      <c r="A21" s="7" t="s">
        <v>48</v>
      </c>
      <c r="B21" s="7">
        <v>50</v>
      </c>
      <c r="C21" s="20" t="s">
        <v>15</v>
      </c>
      <c r="D21" s="21">
        <v>190</v>
      </c>
      <c r="E21" s="22" t="s">
        <v>24</v>
      </c>
      <c r="F21" s="18"/>
      <c r="G21" s="21">
        <v>300</v>
      </c>
      <c r="H21" s="22" t="s">
        <v>49</v>
      </c>
      <c r="I21" s="18" t="s">
        <v>50</v>
      </c>
      <c r="J21" s="21">
        <v>288</v>
      </c>
      <c r="K21" s="22" t="s">
        <v>26</v>
      </c>
      <c r="L21" s="18" t="s">
        <v>51</v>
      </c>
      <c r="M21" s="109">
        <v>281</v>
      </c>
      <c r="N21" s="106" t="s">
        <v>27</v>
      </c>
      <c r="O21" s="91" t="s">
        <v>52</v>
      </c>
      <c r="P21" s="21">
        <v>210</v>
      </c>
      <c r="Q21" s="128" t="s">
        <v>114</v>
      </c>
      <c r="R21" s="116" t="s">
        <v>120</v>
      </c>
      <c r="S21" s="145">
        <v>298</v>
      </c>
      <c r="T21" s="150" t="s">
        <v>131</v>
      </c>
      <c r="U21" s="22"/>
      <c r="V21" s="21">
        <v>391</v>
      </c>
      <c r="W21" s="128" t="s">
        <v>146</v>
      </c>
      <c r="X21" s="22"/>
    </row>
    <row r="22" spans="1:24" s="1" customFormat="1" ht="15.75" thickBot="1" x14ac:dyDescent="0.3">
      <c r="A22" s="37" t="s">
        <v>53</v>
      </c>
      <c r="B22" s="38"/>
      <c r="C22" s="39"/>
      <c r="D22" s="40">
        <f>SUM(D9:D21)</f>
        <v>3435</v>
      </c>
      <c r="E22" s="41"/>
      <c r="F22" s="42"/>
      <c r="G22" s="40">
        <f>SUM(G9:G21)</f>
        <v>3667</v>
      </c>
      <c r="H22" s="41"/>
      <c r="I22" s="42"/>
      <c r="J22" s="40">
        <f>SUM(J9:J21)</f>
        <v>4580</v>
      </c>
      <c r="K22" s="41"/>
      <c r="L22" s="42"/>
      <c r="M22" s="40">
        <f>SUM(M9:M21)</f>
        <v>5064</v>
      </c>
      <c r="N22" s="41"/>
      <c r="O22" s="62"/>
      <c r="P22" s="125">
        <f>SUM(P9:P21)</f>
        <v>4920</v>
      </c>
      <c r="Q22" s="132"/>
      <c r="R22" s="116"/>
      <c r="S22" s="147">
        <f>SUM(S9:S21)</f>
        <v>5177</v>
      </c>
      <c r="T22" s="163"/>
      <c r="U22" s="20"/>
      <c r="V22" s="125">
        <f>SUM(V9:V21)</f>
        <v>7331</v>
      </c>
      <c r="W22" s="173"/>
      <c r="X22" s="132"/>
    </row>
    <row r="23" spans="1:24" s="1" customFormat="1" x14ac:dyDescent="0.25">
      <c r="A23" s="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"/>
      <c r="N23" s="3"/>
      <c r="O23" s="20"/>
      <c r="P23" s="18"/>
      <c r="Q23" s="18"/>
      <c r="R23" s="116"/>
      <c r="S23" s="145"/>
      <c r="T23" s="150"/>
      <c r="U23" s="22"/>
      <c r="V23" s="21"/>
      <c r="W23" s="128"/>
      <c r="X23" s="22"/>
    </row>
    <row r="24" spans="1:24" s="1" customFormat="1" x14ac:dyDescent="0.25">
      <c r="A24" s="28" t="s">
        <v>105</v>
      </c>
      <c r="B24" s="28"/>
      <c r="C24" s="29"/>
      <c r="D24" s="30"/>
      <c r="E24" s="31"/>
      <c r="F24" s="32"/>
      <c r="G24" s="30"/>
      <c r="H24" s="31"/>
      <c r="I24" s="32"/>
      <c r="J24" s="30"/>
      <c r="K24" s="31"/>
      <c r="L24" s="32"/>
      <c r="M24" s="97"/>
      <c r="N24" s="98"/>
      <c r="O24" s="99"/>
      <c r="P24" s="124"/>
      <c r="Q24" s="131"/>
      <c r="R24" s="136"/>
      <c r="S24" s="144"/>
      <c r="T24" s="149"/>
      <c r="U24" s="31"/>
      <c r="V24" s="144"/>
      <c r="W24" s="174"/>
      <c r="X24" s="169"/>
    </row>
    <row r="25" spans="1:24" x14ac:dyDescent="0.25">
      <c r="A25" s="55" t="s">
        <v>54</v>
      </c>
      <c r="B25" s="55">
        <v>500</v>
      </c>
      <c r="C25" s="54" t="s">
        <v>15</v>
      </c>
      <c r="D25" s="52">
        <v>532</v>
      </c>
      <c r="E25" s="53" t="s">
        <v>24</v>
      </c>
      <c r="F25" s="56" t="s">
        <v>55</v>
      </c>
      <c r="G25" s="52">
        <v>1051</v>
      </c>
      <c r="H25" s="53" t="s">
        <v>25</v>
      </c>
      <c r="I25" s="56"/>
      <c r="J25" s="52"/>
      <c r="K25" s="53"/>
      <c r="L25" s="93" t="s">
        <v>18</v>
      </c>
      <c r="M25" s="100">
        <v>759</v>
      </c>
      <c r="N25" s="53" t="s">
        <v>27</v>
      </c>
      <c r="O25" s="54"/>
      <c r="P25" s="122">
        <v>1026</v>
      </c>
      <c r="Q25" s="129" t="s">
        <v>114</v>
      </c>
      <c r="R25" s="134"/>
      <c r="S25" s="146">
        <v>664</v>
      </c>
      <c r="T25" s="151" t="s">
        <v>131</v>
      </c>
      <c r="U25" s="141"/>
      <c r="V25" s="146">
        <v>573</v>
      </c>
      <c r="W25" s="172" t="s">
        <v>146</v>
      </c>
      <c r="X25" s="168"/>
    </row>
    <row r="26" spans="1:24" x14ac:dyDescent="0.25">
      <c r="A26" s="55" t="s">
        <v>56</v>
      </c>
      <c r="B26" s="55">
        <v>963</v>
      </c>
      <c r="C26" s="54"/>
      <c r="D26" s="56">
        <v>963</v>
      </c>
      <c r="E26" s="53" t="s">
        <v>16</v>
      </c>
      <c r="F26" s="57"/>
      <c r="G26" s="56">
        <v>1067</v>
      </c>
      <c r="H26" s="53" t="s">
        <v>34</v>
      </c>
      <c r="I26" s="57"/>
      <c r="J26" s="56">
        <v>1243</v>
      </c>
      <c r="K26" s="64" t="s">
        <v>26</v>
      </c>
      <c r="L26" s="94" t="s">
        <v>101</v>
      </c>
      <c r="M26" s="100">
        <v>1282</v>
      </c>
      <c r="N26" s="53" t="s">
        <v>27</v>
      </c>
      <c r="O26" s="54" t="s">
        <v>57</v>
      </c>
      <c r="P26" s="122" t="s">
        <v>115</v>
      </c>
      <c r="Q26" s="129" t="s">
        <v>113</v>
      </c>
      <c r="R26" s="134" t="s">
        <v>116</v>
      </c>
      <c r="S26" s="146">
        <v>956</v>
      </c>
      <c r="T26" s="151" t="s">
        <v>131</v>
      </c>
      <c r="U26" s="164" t="s">
        <v>141</v>
      </c>
      <c r="V26" s="146">
        <v>370</v>
      </c>
      <c r="W26" s="172" t="s">
        <v>146</v>
      </c>
      <c r="X26" s="168"/>
    </row>
    <row r="27" spans="1:24" x14ac:dyDescent="0.25">
      <c r="A27" s="47" t="s">
        <v>58</v>
      </c>
      <c r="B27" s="47">
        <v>35</v>
      </c>
      <c r="C27" s="48"/>
      <c r="D27" s="51">
        <v>35</v>
      </c>
      <c r="E27" s="50" t="s">
        <v>24</v>
      </c>
      <c r="F27" s="58"/>
      <c r="G27" s="51">
        <v>54</v>
      </c>
      <c r="H27" s="50" t="s">
        <v>25</v>
      </c>
      <c r="I27" s="58"/>
      <c r="J27" s="51">
        <v>85</v>
      </c>
      <c r="K27" s="65" t="s">
        <v>26</v>
      </c>
      <c r="L27" s="47"/>
      <c r="M27" s="95">
        <v>86</v>
      </c>
      <c r="N27" s="50" t="s">
        <v>27</v>
      </c>
      <c r="O27" s="48"/>
      <c r="P27" s="21">
        <v>104</v>
      </c>
      <c r="Q27" s="128" t="s">
        <v>113</v>
      </c>
      <c r="R27" s="116"/>
      <c r="S27" s="145">
        <v>115</v>
      </c>
      <c r="T27" s="150" t="s">
        <v>131</v>
      </c>
      <c r="U27" s="22"/>
      <c r="V27" s="21">
        <v>173</v>
      </c>
      <c r="W27" s="128" t="s">
        <v>146</v>
      </c>
      <c r="X27" s="22"/>
    </row>
    <row r="28" spans="1:24" ht="15.75" thickBot="1" x14ac:dyDescent="0.3">
      <c r="A28" s="33" t="s">
        <v>59</v>
      </c>
      <c r="B28" s="33">
        <v>602</v>
      </c>
      <c r="C28" s="34"/>
      <c r="D28" s="33">
        <v>976</v>
      </c>
      <c r="E28" s="35" t="s">
        <v>24</v>
      </c>
      <c r="F28" s="59" t="s">
        <v>60</v>
      </c>
      <c r="G28" s="36">
        <v>1028</v>
      </c>
      <c r="H28" s="63" t="s">
        <v>34</v>
      </c>
      <c r="I28" s="61"/>
      <c r="J28" s="36">
        <v>1004</v>
      </c>
      <c r="K28" s="63" t="s">
        <v>26</v>
      </c>
      <c r="L28" s="36"/>
      <c r="M28" s="101">
        <v>966</v>
      </c>
      <c r="N28" s="102" t="s">
        <v>27</v>
      </c>
      <c r="O28" s="103"/>
      <c r="P28" s="122">
        <v>1073</v>
      </c>
      <c r="Q28" s="129" t="s">
        <v>114</v>
      </c>
      <c r="R28" s="134"/>
      <c r="S28" s="146">
        <v>1503</v>
      </c>
      <c r="T28" s="151" t="s">
        <v>131</v>
      </c>
      <c r="U28" s="141"/>
      <c r="V28" s="146">
        <v>1683</v>
      </c>
      <c r="W28" s="172" t="s">
        <v>146</v>
      </c>
      <c r="X28" s="168"/>
    </row>
    <row r="29" spans="1:24" s="1" customFormat="1" ht="15.75" thickBot="1" x14ac:dyDescent="0.3">
      <c r="A29" s="37" t="s">
        <v>53</v>
      </c>
      <c r="B29" s="38"/>
      <c r="C29" s="39"/>
      <c r="D29" s="38">
        <f>SUM(D25:D28)</f>
        <v>2506</v>
      </c>
      <c r="E29" s="41"/>
      <c r="F29" s="42"/>
      <c r="G29" s="40">
        <f>SUM(G25:G28)</f>
        <v>3200</v>
      </c>
      <c r="H29" s="60"/>
      <c r="I29" s="62"/>
      <c r="J29" s="43">
        <f>SUM(J25:J28)</f>
        <v>2332</v>
      </c>
      <c r="K29" s="41"/>
      <c r="L29" s="42"/>
      <c r="M29" s="40">
        <f>SUM(M25:M28)</f>
        <v>3093</v>
      </c>
      <c r="N29" s="41"/>
      <c r="O29" s="39"/>
      <c r="P29" s="125">
        <f>SUM(P25:P28)</f>
        <v>2203</v>
      </c>
      <c r="Q29" s="132"/>
      <c r="R29" s="116"/>
      <c r="S29" s="147">
        <f>+SUM(S25:S28)</f>
        <v>3238</v>
      </c>
      <c r="T29" s="163"/>
      <c r="U29" s="20"/>
      <c r="V29" s="125">
        <f>SUM(V25:V28)</f>
        <v>2799</v>
      </c>
      <c r="W29" s="173"/>
      <c r="X29" s="132"/>
    </row>
    <row r="30" spans="1:24" s="1" customFormat="1" x14ac:dyDescent="0.25">
      <c r="A30" s="4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0"/>
      <c r="P30" s="18"/>
      <c r="Q30" s="18"/>
      <c r="R30" s="116"/>
      <c r="S30" s="145"/>
      <c r="T30" s="150"/>
      <c r="U30" s="22"/>
      <c r="V30" s="21"/>
      <c r="W30" s="128"/>
      <c r="X30" s="176"/>
    </row>
    <row r="31" spans="1:24" s="1" customFormat="1" x14ac:dyDescent="0.25">
      <c r="A31" s="28" t="s">
        <v>106</v>
      </c>
      <c r="B31" s="28"/>
      <c r="C31" s="29"/>
      <c r="D31" s="30"/>
      <c r="E31" s="31"/>
      <c r="F31" s="32"/>
      <c r="G31" s="30"/>
      <c r="H31" s="31"/>
      <c r="I31" s="32"/>
      <c r="J31" s="30"/>
      <c r="K31" s="31"/>
      <c r="L31" s="32"/>
      <c r="M31" s="97"/>
      <c r="N31" s="104"/>
      <c r="O31" s="105"/>
      <c r="P31" s="124"/>
      <c r="Q31" s="131"/>
      <c r="R31" s="136"/>
      <c r="S31" s="144"/>
      <c r="T31" s="149"/>
      <c r="U31" s="31"/>
      <c r="V31" s="144"/>
      <c r="W31" s="174"/>
      <c r="X31" s="169"/>
    </row>
    <row r="32" spans="1:24" x14ac:dyDescent="0.25">
      <c r="A32" s="55" t="s">
        <v>61</v>
      </c>
      <c r="B32" s="55">
        <v>1889</v>
      </c>
      <c r="C32" s="54"/>
      <c r="D32" s="52">
        <v>1781</v>
      </c>
      <c r="E32" s="53" t="s">
        <v>24</v>
      </c>
      <c r="F32" s="56"/>
      <c r="G32" s="52">
        <v>1733</v>
      </c>
      <c r="H32" s="53" t="s">
        <v>62</v>
      </c>
      <c r="I32" s="56" t="s">
        <v>63</v>
      </c>
      <c r="J32" s="52">
        <v>1716</v>
      </c>
      <c r="K32" s="53" t="s">
        <v>26</v>
      </c>
      <c r="L32" s="56"/>
      <c r="M32" s="100">
        <v>1734</v>
      </c>
      <c r="N32" s="64" t="s">
        <v>27</v>
      </c>
      <c r="O32" s="57"/>
      <c r="P32" s="122">
        <v>1727</v>
      </c>
      <c r="Q32" s="129" t="s">
        <v>113</v>
      </c>
      <c r="R32" s="134"/>
      <c r="S32" s="146">
        <v>1767</v>
      </c>
      <c r="T32" s="151" t="str">
        <f>$T$27</f>
        <v>AS2017</v>
      </c>
      <c r="U32" s="141"/>
      <c r="V32" s="146">
        <v>1956</v>
      </c>
      <c r="W32" s="172" t="s">
        <v>146</v>
      </c>
      <c r="X32" s="168"/>
    </row>
    <row r="33" spans="1:24" x14ac:dyDescent="0.25">
      <c r="A33" s="47" t="s">
        <v>64</v>
      </c>
      <c r="B33" s="47">
        <v>600</v>
      </c>
      <c r="C33" s="48" t="s">
        <v>15</v>
      </c>
      <c r="D33" s="49">
        <v>500</v>
      </c>
      <c r="E33" s="50" t="s">
        <v>49</v>
      </c>
      <c r="F33" s="51"/>
      <c r="G33" s="49">
        <v>600</v>
      </c>
      <c r="H33" s="50" t="s">
        <v>49</v>
      </c>
      <c r="I33" s="51" t="s">
        <v>65</v>
      </c>
      <c r="J33" s="49">
        <v>138</v>
      </c>
      <c r="K33" s="50" t="s">
        <v>26</v>
      </c>
      <c r="L33" s="56" t="s">
        <v>66</v>
      </c>
      <c r="M33" s="100">
        <v>159</v>
      </c>
      <c r="N33" s="64" t="s">
        <v>27</v>
      </c>
      <c r="O33" s="57" t="s">
        <v>102</v>
      </c>
      <c r="P33" s="122"/>
      <c r="Q33" s="129"/>
      <c r="R33" s="134" t="s">
        <v>121</v>
      </c>
      <c r="S33" s="146">
        <v>192</v>
      </c>
      <c r="T33" s="151" t="s">
        <v>149</v>
      </c>
      <c r="U33" s="141" t="s">
        <v>139</v>
      </c>
      <c r="V33" s="146">
        <v>208</v>
      </c>
      <c r="W33" s="172" t="s">
        <v>149</v>
      </c>
      <c r="X33" s="168" t="s">
        <v>150</v>
      </c>
    </row>
    <row r="34" spans="1:24" x14ac:dyDescent="0.25">
      <c r="A34" s="47" t="s">
        <v>67</v>
      </c>
      <c r="B34" s="47"/>
      <c r="C34" s="48"/>
      <c r="D34" s="49"/>
      <c r="E34" s="50"/>
      <c r="F34" s="51"/>
      <c r="G34" s="49"/>
      <c r="H34" s="50"/>
      <c r="I34" s="51"/>
      <c r="J34" s="49">
        <v>10</v>
      </c>
      <c r="K34" s="50" t="s">
        <v>26</v>
      </c>
      <c r="L34" s="51" t="s">
        <v>68</v>
      </c>
      <c r="M34" s="95">
        <v>30</v>
      </c>
      <c r="N34" s="65" t="s">
        <v>27</v>
      </c>
      <c r="O34" s="58"/>
      <c r="P34" s="21">
        <v>47</v>
      </c>
      <c r="Q34" s="128" t="s">
        <v>113</v>
      </c>
      <c r="R34" s="116"/>
      <c r="S34" s="145">
        <v>45</v>
      </c>
      <c r="T34" s="150" t="s">
        <v>131</v>
      </c>
      <c r="U34" s="22"/>
      <c r="V34" s="21">
        <v>42</v>
      </c>
      <c r="W34" s="128" t="s">
        <v>146</v>
      </c>
      <c r="X34" s="22"/>
    </row>
    <row r="35" spans="1:24" ht="15.75" thickBot="1" x14ac:dyDescent="0.3">
      <c r="A35" s="66" t="s">
        <v>69</v>
      </c>
      <c r="B35" s="66">
        <v>177</v>
      </c>
      <c r="C35" s="67"/>
      <c r="D35" s="68">
        <v>206</v>
      </c>
      <c r="E35" s="69" t="s">
        <v>24</v>
      </c>
      <c r="F35" s="70"/>
      <c r="G35" s="68">
        <v>235</v>
      </c>
      <c r="H35" s="69" t="s">
        <v>25</v>
      </c>
      <c r="I35" s="70" t="s">
        <v>70</v>
      </c>
      <c r="J35" s="68">
        <v>246</v>
      </c>
      <c r="K35" s="69" t="s">
        <v>26</v>
      </c>
      <c r="L35" s="70"/>
      <c r="M35" s="96">
        <v>257</v>
      </c>
      <c r="N35" s="106" t="s">
        <v>27</v>
      </c>
      <c r="O35" s="117"/>
      <c r="P35" s="123">
        <v>298</v>
      </c>
      <c r="Q35" s="130" t="s">
        <v>113</v>
      </c>
      <c r="R35" s="116"/>
      <c r="S35" s="145">
        <v>309</v>
      </c>
      <c r="T35" s="150" t="s">
        <v>131</v>
      </c>
      <c r="U35" s="22" t="s">
        <v>142</v>
      </c>
      <c r="V35" s="21">
        <v>324</v>
      </c>
      <c r="W35" s="128" t="s">
        <v>146</v>
      </c>
      <c r="X35" s="22" t="s">
        <v>151</v>
      </c>
    </row>
    <row r="36" spans="1:24" s="1" customFormat="1" ht="15.75" thickBot="1" x14ac:dyDescent="0.3">
      <c r="A36" s="37" t="s">
        <v>53</v>
      </c>
      <c r="B36" s="38"/>
      <c r="C36" s="39"/>
      <c r="D36" s="40">
        <f>SUM(D32:D35)</f>
        <v>2487</v>
      </c>
      <c r="E36" s="41"/>
      <c r="F36" s="42"/>
      <c r="G36" s="40">
        <f>SUM(G32:G35)</f>
        <v>2568</v>
      </c>
      <c r="H36" s="41"/>
      <c r="I36" s="42"/>
      <c r="J36" s="40">
        <f>SUM(J32:J35)</f>
        <v>2110</v>
      </c>
      <c r="K36" s="41"/>
      <c r="L36" s="42"/>
      <c r="M36" s="108">
        <f>SUM(M32:M35)</f>
        <v>2180</v>
      </c>
      <c r="N36" s="60"/>
      <c r="O36" s="62"/>
      <c r="P36" s="125">
        <f>SUM(P32:P35)</f>
        <v>2072</v>
      </c>
      <c r="Q36" s="132"/>
      <c r="R36" s="116"/>
      <c r="S36" s="147">
        <f>SUM(S32:S35)</f>
        <v>2313</v>
      </c>
      <c r="T36" s="163"/>
      <c r="U36" s="20"/>
      <c r="V36" s="125">
        <f>SUM(V32:V35)</f>
        <v>2530</v>
      </c>
      <c r="W36" s="173"/>
      <c r="X36" s="132"/>
    </row>
    <row r="37" spans="1:24" s="1" customFormat="1" x14ac:dyDescent="0.25">
      <c r="A37" s="4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8"/>
      <c r="N37" s="18"/>
      <c r="O37" s="20"/>
      <c r="P37" s="18"/>
      <c r="Q37" s="18"/>
      <c r="R37" s="116"/>
      <c r="S37" s="145"/>
      <c r="T37" s="150"/>
      <c r="U37" s="22"/>
      <c r="V37" s="21"/>
      <c r="W37" s="128"/>
      <c r="X37" s="176"/>
    </row>
    <row r="38" spans="1:24" s="1" customFormat="1" x14ac:dyDescent="0.25">
      <c r="A38" s="28" t="s">
        <v>71</v>
      </c>
      <c r="B38" s="28"/>
      <c r="C38" s="29"/>
      <c r="D38" s="30"/>
      <c r="E38" s="31"/>
      <c r="F38" s="32"/>
      <c r="G38" s="30"/>
      <c r="H38" s="31"/>
      <c r="I38" s="32"/>
      <c r="J38" s="30"/>
      <c r="K38" s="31"/>
      <c r="L38" s="32"/>
      <c r="M38" s="110"/>
      <c r="N38" s="104"/>
      <c r="O38" s="105"/>
      <c r="P38" s="124"/>
      <c r="Q38" s="131"/>
      <c r="R38" s="136"/>
      <c r="S38" s="144"/>
      <c r="T38" s="149"/>
      <c r="U38" s="31"/>
      <c r="V38" s="144"/>
      <c r="W38" s="174"/>
      <c r="X38" s="169"/>
    </row>
    <row r="39" spans="1:24" x14ac:dyDescent="0.25">
      <c r="A39" s="55" t="s">
        <v>72</v>
      </c>
      <c r="B39" s="55">
        <v>1430</v>
      </c>
      <c r="C39" s="54"/>
      <c r="D39" s="52">
        <v>1460</v>
      </c>
      <c r="E39" s="53" t="s">
        <v>24</v>
      </c>
      <c r="F39" s="56"/>
      <c r="G39" s="52">
        <v>1498</v>
      </c>
      <c r="H39" s="53" t="s">
        <v>25</v>
      </c>
      <c r="I39" s="56"/>
      <c r="J39" s="52">
        <v>1670</v>
      </c>
      <c r="K39" s="53" t="s">
        <v>26</v>
      </c>
      <c r="L39" s="56"/>
      <c r="M39" s="52">
        <v>2107</v>
      </c>
      <c r="N39" s="64" t="s">
        <v>27</v>
      </c>
      <c r="O39" s="57"/>
      <c r="P39" s="122">
        <v>2251</v>
      </c>
      <c r="Q39" s="129" t="s">
        <v>114</v>
      </c>
      <c r="R39" s="134"/>
      <c r="S39" s="146">
        <v>2431</v>
      </c>
      <c r="T39" s="151" t="s">
        <v>131</v>
      </c>
      <c r="U39" s="141"/>
      <c r="V39" s="146">
        <v>2435</v>
      </c>
      <c r="W39" s="172" t="s">
        <v>146</v>
      </c>
      <c r="X39" s="168"/>
    </row>
    <row r="40" spans="1:24" x14ac:dyDescent="0.25">
      <c r="A40" s="55" t="s">
        <v>73</v>
      </c>
      <c r="B40" s="55">
        <v>200</v>
      </c>
      <c r="C40" s="54"/>
      <c r="D40" s="52">
        <v>246</v>
      </c>
      <c r="E40" s="53" t="s">
        <v>24</v>
      </c>
      <c r="F40" s="56"/>
      <c r="G40" s="52">
        <v>254</v>
      </c>
      <c r="H40" s="53" t="s">
        <v>25</v>
      </c>
      <c r="I40" s="56"/>
      <c r="J40" s="52">
        <v>238</v>
      </c>
      <c r="K40" s="53" t="s">
        <v>26</v>
      </c>
      <c r="L40" s="56"/>
      <c r="M40" s="52">
        <v>167</v>
      </c>
      <c r="N40" s="64" t="s">
        <v>27</v>
      </c>
      <c r="O40" s="57"/>
      <c r="P40" s="122">
        <v>149</v>
      </c>
      <c r="Q40" s="129" t="s">
        <v>114</v>
      </c>
      <c r="R40" s="134"/>
      <c r="S40" s="146">
        <v>172</v>
      </c>
      <c r="T40" s="151" t="s">
        <v>131</v>
      </c>
      <c r="U40" s="141"/>
      <c r="V40" s="146">
        <v>93</v>
      </c>
      <c r="W40" s="172" t="s">
        <v>146</v>
      </c>
      <c r="X40" s="168"/>
    </row>
    <row r="41" spans="1:24" ht="15.75" thickBot="1" x14ac:dyDescent="0.3">
      <c r="A41" s="66" t="s">
        <v>74</v>
      </c>
      <c r="B41" s="66">
        <v>15</v>
      </c>
      <c r="C41" s="67"/>
      <c r="D41" s="68">
        <v>25</v>
      </c>
      <c r="E41" s="69" t="s">
        <v>24</v>
      </c>
      <c r="F41" s="70"/>
      <c r="G41" s="68">
        <v>84</v>
      </c>
      <c r="H41" s="69" t="s">
        <v>25</v>
      </c>
      <c r="I41" s="70"/>
      <c r="J41" s="68">
        <v>18</v>
      </c>
      <c r="K41" s="69" t="s">
        <v>26</v>
      </c>
      <c r="L41" s="70" t="s">
        <v>75</v>
      </c>
      <c r="M41" s="109">
        <v>66</v>
      </c>
      <c r="N41" s="106" t="s">
        <v>27</v>
      </c>
      <c r="O41" s="107"/>
      <c r="P41" s="21">
        <v>0</v>
      </c>
      <c r="Q41" s="128" t="s">
        <v>114</v>
      </c>
      <c r="R41" s="116"/>
      <c r="S41" s="145">
        <v>0</v>
      </c>
      <c r="T41" s="150" t="s">
        <v>131</v>
      </c>
      <c r="U41" s="22" t="s">
        <v>137</v>
      </c>
      <c r="V41" s="21">
        <v>40</v>
      </c>
      <c r="W41" s="128" t="s">
        <v>146</v>
      </c>
      <c r="X41" s="22"/>
    </row>
    <row r="42" spans="1:24" s="1" customFormat="1" ht="15.75" thickBot="1" x14ac:dyDescent="0.3">
      <c r="A42" s="37" t="s">
        <v>53</v>
      </c>
      <c r="B42" s="38"/>
      <c r="C42" s="39"/>
      <c r="D42" s="40">
        <f>SUM(D39:D41)</f>
        <v>1731</v>
      </c>
      <c r="E42" s="41"/>
      <c r="F42" s="42"/>
      <c r="G42" s="40">
        <f>SUM(G39:G41)</f>
        <v>1836</v>
      </c>
      <c r="H42" s="41"/>
      <c r="I42" s="42"/>
      <c r="J42" s="40">
        <f>SUM(J39:J41)</f>
        <v>1926</v>
      </c>
      <c r="K42" s="41"/>
      <c r="L42" s="42"/>
      <c r="M42" s="40">
        <f>SUM(M39:M41)</f>
        <v>2340</v>
      </c>
      <c r="N42" s="60"/>
      <c r="O42" s="62"/>
      <c r="P42" s="125">
        <f>SUM(P39:P41)</f>
        <v>2400</v>
      </c>
      <c r="Q42" s="132"/>
      <c r="R42" s="116"/>
      <c r="S42" s="147">
        <f>SUM(S39:S41)</f>
        <v>2603</v>
      </c>
      <c r="T42" s="163"/>
      <c r="U42" s="20"/>
      <c r="V42" s="125">
        <f>SUM(V39:V41)</f>
        <v>2568</v>
      </c>
      <c r="W42" s="173"/>
      <c r="X42" s="132"/>
    </row>
    <row r="43" spans="1:24" s="1" customFormat="1" x14ac:dyDescent="0.25">
      <c r="A43" s="4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0"/>
      <c r="P43" s="18"/>
      <c r="Q43" s="18"/>
      <c r="R43" s="116"/>
      <c r="S43" s="145"/>
      <c r="T43" s="150"/>
      <c r="U43" s="22"/>
      <c r="V43" s="21"/>
      <c r="W43" s="128"/>
      <c r="X43" s="176"/>
    </row>
    <row r="44" spans="1:24" s="1" customFormat="1" x14ac:dyDescent="0.25">
      <c r="A44" s="28" t="s">
        <v>144</v>
      </c>
      <c r="B44" s="28"/>
      <c r="C44" s="29"/>
      <c r="D44" s="30"/>
      <c r="E44" s="31"/>
      <c r="F44" s="32"/>
      <c r="G44" s="30"/>
      <c r="H44" s="31"/>
      <c r="I44" s="32"/>
      <c r="J44" s="30"/>
      <c r="K44" s="31"/>
      <c r="L44" s="32"/>
      <c r="M44" s="110"/>
      <c r="N44" s="104"/>
      <c r="O44" s="105"/>
      <c r="P44" s="124"/>
      <c r="Q44" s="131"/>
      <c r="R44" s="136"/>
      <c r="S44" s="144"/>
      <c r="T44" s="149"/>
      <c r="U44" s="31"/>
      <c r="V44" s="144"/>
      <c r="W44" s="174"/>
      <c r="X44" s="169"/>
    </row>
    <row r="45" spans="1:24" x14ac:dyDescent="0.25">
      <c r="A45" s="55" t="s">
        <v>76</v>
      </c>
      <c r="B45" s="71">
        <v>17808</v>
      </c>
      <c r="C45" s="54"/>
      <c r="D45" s="72">
        <v>17186</v>
      </c>
      <c r="E45" s="53" t="s">
        <v>24</v>
      </c>
      <c r="F45" s="56"/>
      <c r="G45" s="72">
        <v>16732</v>
      </c>
      <c r="H45" s="53" t="s">
        <v>25</v>
      </c>
      <c r="I45" s="56"/>
      <c r="J45" s="72">
        <v>17044</v>
      </c>
      <c r="K45" s="53" t="s">
        <v>26</v>
      </c>
      <c r="L45" s="56"/>
      <c r="M45" s="52">
        <v>17834</v>
      </c>
      <c r="N45" s="64" t="s">
        <v>27</v>
      </c>
      <c r="O45" s="57" t="s">
        <v>103</v>
      </c>
      <c r="P45" s="133">
        <v>17858</v>
      </c>
      <c r="Q45" s="129" t="s">
        <v>113</v>
      </c>
      <c r="R45" s="135" t="s">
        <v>117</v>
      </c>
      <c r="S45" s="146">
        <v>16679</v>
      </c>
      <c r="T45" s="151" t="s">
        <v>131</v>
      </c>
      <c r="U45" s="141" t="s">
        <v>134</v>
      </c>
      <c r="V45" s="177">
        <v>15375</v>
      </c>
      <c r="W45" s="172" t="s">
        <v>146</v>
      </c>
      <c r="X45" s="168" t="s">
        <v>148</v>
      </c>
    </row>
    <row r="46" spans="1:24" x14ac:dyDescent="0.25">
      <c r="A46" s="55" t="s">
        <v>77</v>
      </c>
      <c r="B46" s="55">
        <v>1000</v>
      </c>
      <c r="C46" s="54" t="s">
        <v>15</v>
      </c>
      <c r="D46" s="52">
        <v>522</v>
      </c>
      <c r="E46" s="53" t="s">
        <v>24</v>
      </c>
      <c r="F46" s="56"/>
      <c r="G46" s="52">
        <v>636</v>
      </c>
      <c r="H46" s="53" t="s">
        <v>25</v>
      </c>
      <c r="I46" s="56"/>
      <c r="J46" s="52">
        <v>640</v>
      </c>
      <c r="K46" s="53" t="s">
        <v>26</v>
      </c>
      <c r="L46" s="56"/>
      <c r="M46" s="52">
        <v>838</v>
      </c>
      <c r="N46" s="64" t="s">
        <v>27</v>
      </c>
      <c r="O46" s="57"/>
      <c r="P46" s="122">
        <v>737</v>
      </c>
      <c r="Q46" s="129" t="s">
        <v>113</v>
      </c>
      <c r="R46" s="134"/>
      <c r="S46" s="146">
        <v>464</v>
      </c>
      <c r="T46" s="151" t="s">
        <v>131</v>
      </c>
      <c r="U46" s="141"/>
      <c r="V46" s="146">
        <v>463</v>
      </c>
      <c r="W46" s="172" t="s">
        <v>146</v>
      </c>
      <c r="X46" s="168"/>
    </row>
    <row r="47" spans="1:24" s="118" customFormat="1" x14ac:dyDescent="0.25">
      <c r="A47" s="153" t="s">
        <v>132</v>
      </c>
      <c r="B47" s="153"/>
      <c r="C47" s="154"/>
      <c r="D47" s="155"/>
      <c r="E47" s="156"/>
      <c r="F47" s="157"/>
      <c r="G47" s="155"/>
      <c r="H47" s="156"/>
      <c r="I47" s="157"/>
      <c r="J47" s="155"/>
      <c r="K47" s="156"/>
      <c r="L47" s="157"/>
      <c r="M47" s="155"/>
      <c r="N47" s="158"/>
      <c r="O47" s="159"/>
      <c r="P47" s="123"/>
      <c r="Q47" s="130"/>
      <c r="R47" s="116"/>
      <c r="S47" s="160"/>
      <c r="T47" s="161"/>
      <c r="U47" s="162" t="s">
        <v>133</v>
      </c>
      <c r="V47" s="123">
        <v>0</v>
      </c>
      <c r="W47" s="130" t="s">
        <v>146</v>
      </c>
      <c r="X47" s="162"/>
    </row>
    <row r="48" spans="1:24" x14ac:dyDescent="0.25">
      <c r="A48" s="47" t="s">
        <v>78</v>
      </c>
      <c r="B48" s="47">
        <v>100</v>
      </c>
      <c r="C48" s="48" t="s">
        <v>15</v>
      </c>
      <c r="D48" s="49">
        <v>100</v>
      </c>
      <c r="E48" s="50" t="s">
        <v>16</v>
      </c>
      <c r="F48" s="51"/>
      <c r="G48" s="49">
        <v>100</v>
      </c>
      <c r="H48" s="50" t="s">
        <v>41</v>
      </c>
      <c r="I48" s="51" t="s">
        <v>79</v>
      </c>
      <c r="J48" s="49">
        <v>59</v>
      </c>
      <c r="K48" s="50" t="s">
        <v>26</v>
      </c>
      <c r="L48" s="51" t="s">
        <v>80</v>
      </c>
      <c r="M48" s="49">
        <v>135</v>
      </c>
      <c r="N48" s="65" t="s">
        <v>100</v>
      </c>
      <c r="O48" s="58"/>
      <c r="P48" s="21">
        <v>64</v>
      </c>
      <c r="Q48" s="128" t="s">
        <v>113</v>
      </c>
      <c r="R48" s="116"/>
      <c r="S48" s="145"/>
      <c r="T48" s="150"/>
      <c r="U48" s="22" t="s">
        <v>138</v>
      </c>
      <c r="V48" s="179"/>
      <c r="W48" s="128"/>
      <c r="X48" s="22"/>
    </row>
    <row r="49" spans="1:24" x14ac:dyDescent="0.25">
      <c r="A49" s="47" t="s">
        <v>81</v>
      </c>
      <c r="B49" s="47">
        <v>329</v>
      </c>
      <c r="C49" s="48"/>
      <c r="D49" s="49">
        <v>500</v>
      </c>
      <c r="E49" s="50" t="s">
        <v>24</v>
      </c>
      <c r="F49" s="51"/>
      <c r="G49" s="49">
        <v>500</v>
      </c>
      <c r="H49" s="50" t="s">
        <v>44</v>
      </c>
      <c r="I49" s="51"/>
      <c r="J49" s="49">
        <v>545</v>
      </c>
      <c r="K49" s="50" t="s">
        <v>26</v>
      </c>
      <c r="L49" s="51" t="s">
        <v>82</v>
      </c>
      <c r="M49" s="49">
        <v>120</v>
      </c>
      <c r="N49" s="65"/>
      <c r="O49" s="58" t="s">
        <v>104</v>
      </c>
      <c r="P49" s="21">
        <v>120</v>
      </c>
      <c r="Q49" s="128" t="s">
        <v>118</v>
      </c>
      <c r="R49" s="116" t="s">
        <v>122</v>
      </c>
      <c r="S49" s="145">
        <v>78</v>
      </c>
      <c r="T49" s="150" t="s">
        <v>131</v>
      </c>
      <c r="U49" s="116" t="s">
        <v>122</v>
      </c>
      <c r="V49" s="21" t="s">
        <v>147</v>
      </c>
      <c r="W49" s="128"/>
      <c r="X49" s="22"/>
    </row>
    <row r="50" spans="1:24" x14ac:dyDescent="0.25">
      <c r="A50" s="66" t="s">
        <v>83</v>
      </c>
      <c r="B50" s="66">
        <v>0</v>
      </c>
      <c r="C50" s="67"/>
      <c r="D50" s="68"/>
      <c r="E50" s="69"/>
      <c r="F50" s="70"/>
      <c r="G50" s="68"/>
      <c r="H50" s="69"/>
      <c r="I50" s="70" t="s">
        <v>84</v>
      </c>
      <c r="J50" s="68"/>
      <c r="K50" s="69"/>
      <c r="L50" s="111" t="s">
        <v>85</v>
      </c>
      <c r="M50" s="49"/>
      <c r="N50" s="65"/>
      <c r="O50" s="58" t="s">
        <v>96</v>
      </c>
      <c r="P50" s="21"/>
      <c r="Q50" s="128"/>
      <c r="R50" s="116" t="s">
        <v>96</v>
      </c>
      <c r="S50" s="145"/>
      <c r="T50" s="150"/>
      <c r="U50" s="22" t="s">
        <v>136</v>
      </c>
      <c r="V50" s="21" t="s">
        <v>147</v>
      </c>
      <c r="W50" s="128"/>
      <c r="X50" s="22"/>
    </row>
    <row r="51" spans="1:24" s="1" customFormat="1" x14ac:dyDescent="0.25">
      <c r="A51" s="79" t="s">
        <v>119</v>
      </c>
      <c r="B51" s="80"/>
      <c r="C51" s="81"/>
      <c r="D51" s="82"/>
      <c r="E51" s="83"/>
      <c r="F51" s="79"/>
      <c r="G51" s="82"/>
      <c r="H51" s="83"/>
      <c r="I51" s="79"/>
      <c r="J51" s="82"/>
      <c r="K51" s="83"/>
      <c r="L51" s="84"/>
      <c r="M51" s="109"/>
      <c r="N51" s="106"/>
      <c r="O51" s="107"/>
      <c r="P51" s="21">
        <v>282</v>
      </c>
      <c r="Q51" s="128" t="s">
        <v>118</v>
      </c>
      <c r="R51" s="116" t="s">
        <v>123</v>
      </c>
      <c r="S51" s="145">
        <v>344</v>
      </c>
      <c r="T51" s="150" t="s">
        <v>131</v>
      </c>
      <c r="U51" s="116" t="s">
        <v>122</v>
      </c>
      <c r="V51" s="21" t="s">
        <v>147</v>
      </c>
      <c r="W51" s="128"/>
      <c r="X51" s="22"/>
    </row>
    <row r="52" spans="1:24" s="1" customFormat="1" ht="15.75" thickBot="1" x14ac:dyDescent="0.3">
      <c r="A52" s="79" t="s">
        <v>86</v>
      </c>
      <c r="B52" s="80"/>
      <c r="C52" s="81"/>
      <c r="D52" s="82"/>
      <c r="E52" s="83"/>
      <c r="F52" s="79"/>
      <c r="G52" s="82"/>
      <c r="H52" s="83"/>
      <c r="I52" s="79"/>
      <c r="J52" s="82"/>
      <c r="K52" s="83"/>
      <c r="L52" s="84" t="s">
        <v>87</v>
      </c>
      <c r="M52" s="109"/>
      <c r="N52" s="106"/>
      <c r="O52" s="107" t="s">
        <v>97</v>
      </c>
      <c r="P52" s="21"/>
      <c r="Q52" s="128"/>
      <c r="R52" s="116"/>
      <c r="S52" s="145">
        <v>1</v>
      </c>
      <c r="T52" s="150"/>
      <c r="U52" s="22"/>
      <c r="V52" s="21">
        <v>1</v>
      </c>
      <c r="W52" s="128" t="s">
        <v>146</v>
      </c>
      <c r="X52" s="22"/>
    </row>
    <row r="53" spans="1:24" s="1" customFormat="1" ht="15.75" thickBot="1" x14ac:dyDescent="0.3">
      <c r="A53" s="37" t="s">
        <v>53</v>
      </c>
      <c r="B53" s="38"/>
      <c r="C53" s="39"/>
      <c r="D53" s="45">
        <f>SUM(D45:D50)</f>
        <v>18308</v>
      </c>
      <c r="E53" s="41"/>
      <c r="F53" s="42"/>
      <c r="G53" s="45">
        <f>SUM(G45:G50)</f>
        <v>17968</v>
      </c>
      <c r="H53" s="41"/>
      <c r="I53" s="42"/>
      <c r="J53" s="45">
        <f>SUM(J45:J50)</f>
        <v>18288</v>
      </c>
      <c r="K53" s="41"/>
      <c r="L53" s="112"/>
      <c r="M53" s="40">
        <f>SUM(M45:M52)</f>
        <v>18927</v>
      </c>
      <c r="N53" s="60"/>
      <c r="O53" s="62"/>
      <c r="P53" s="137">
        <f>SUM(P45:P52)</f>
        <v>19061</v>
      </c>
      <c r="Q53" s="132"/>
      <c r="R53" s="116"/>
      <c r="S53" s="147">
        <f>SUM(S45:S52)</f>
        <v>17566</v>
      </c>
      <c r="T53" s="163"/>
      <c r="U53" s="20"/>
      <c r="V53" s="137">
        <f>SUM(V45:V52)</f>
        <v>15839</v>
      </c>
      <c r="W53" s="173"/>
      <c r="X53" s="132"/>
    </row>
    <row r="54" spans="1:24" s="1" customFormat="1" x14ac:dyDescent="0.25">
      <c r="A54" s="44"/>
      <c r="B54" s="3"/>
      <c r="C54" s="3"/>
      <c r="D54" s="3"/>
      <c r="E54" s="3"/>
      <c r="F54" s="3"/>
      <c r="G54" s="3"/>
      <c r="H54" s="3"/>
      <c r="I54" s="3"/>
      <c r="J54" s="3"/>
      <c r="K54" s="3"/>
      <c r="L54" s="92"/>
      <c r="M54" s="18"/>
      <c r="N54" s="18"/>
      <c r="O54" s="20"/>
      <c r="P54" s="18"/>
      <c r="Q54" s="18"/>
      <c r="R54" s="116"/>
      <c r="S54" s="145"/>
      <c r="T54" s="150"/>
      <c r="U54" s="22"/>
      <c r="V54" s="21"/>
      <c r="W54" s="128"/>
      <c r="X54" s="176"/>
    </row>
    <row r="55" spans="1:24" s="1" customFormat="1" x14ac:dyDescent="0.25">
      <c r="A55" s="28" t="s">
        <v>88</v>
      </c>
      <c r="B55" s="28"/>
      <c r="C55" s="29"/>
      <c r="D55" s="30"/>
      <c r="E55" s="31"/>
      <c r="F55" s="32"/>
      <c r="G55" s="30"/>
      <c r="H55" s="31"/>
      <c r="I55" s="32"/>
      <c r="J55" s="30"/>
      <c r="K55" s="31"/>
      <c r="L55" s="32"/>
      <c r="M55" s="110"/>
      <c r="N55" s="104"/>
      <c r="O55" s="105"/>
      <c r="P55" s="124"/>
      <c r="Q55" s="131"/>
      <c r="R55" s="136"/>
      <c r="S55" s="144"/>
      <c r="T55" s="149"/>
      <c r="U55" s="31"/>
      <c r="V55" s="144"/>
      <c r="W55" s="174"/>
      <c r="X55" s="169"/>
    </row>
    <row r="56" spans="1:24" x14ac:dyDescent="0.25">
      <c r="A56" s="55" t="s">
        <v>89</v>
      </c>
      <c r="B56" s="55">
        <v>1375</v>
      </c>
      <c r="C56" s="54"/>
      <c r="D56" s="52">
        <v>1584</v>
      </c>
      <c r="E56" s="53" t="s">
        <v>24</v>
      </c>
      <c r="F56" s="56"/>
      <c r="G56" s="52">
        <v>1513</v>
      </c>
      <c r="H56" s="53" t="s">
        <v>25</v>
      </c>
      <c r="I56" s="56"/>
      <c r="J56" s="52">
        <v>1439</v>
      </c>
      <c r="K56" s="53" t="s">
        <v>26</v>
      </c>
      <c r="L56" s="56"/>
      <c r="M56" s="52">
        <v>1431</v>
      </c>
      <c r="N56" s="64" t="s">
        <v>27</v>
      </c>
      <c r="O56" s="57"/>
      <c r="P56" s="122">
        <v>1012</v>
      </c>
      <c r="Q56" s="129" t="s">
        <v>113</v>
      </c>
      <c r="R56" s="134"/>
      <c r="S56" s="146">
        <v>883</v>
      </c>
      <c r="T56" s="151" t="s">
        <v>131</v>
      </c>
      <c r="U56" s="141"/>
      <c r="V56" s="146">
        <v>812</v>
      </c>
      <c r="W56" s="172" t="s">
        <v>146</v>
      </c>
      <c r="X56" s="168"/>
    </row>
    <row r="57" spans="1:24" ht="15.75" thickBot="1" x14ac:dyDescent="0.3">
      <c r="A57" s="73" t="s">
        <v>90</v>
      </c>
      <c r="B57" s="73">
        <v>868</v>
      </c>
      <c r="C57" s="74"/>
      <c r="D57" s="75">
        <v>890</v>
      </c>
      <c r="E57" s="76" t="s">
        <v>24</v>
      </c>
      <c r="F57" s="77"/>
      <c r="G57" s="75">
        <v>841</v>
      </c>
      <c r="H57" s="76" t="s">
        <v>25</v>
      </c>
      <c r="I57" s="77"/>
      <c r="J57" s="75">
        <v>780</v>
      </c>
      <c r="K57" s="76" t="s">
        <v>26</v>
      </c>
      <c r="L57" s="77"/>
      <c r="M57" s="113">
        <v>617</v>
      </c>
      <c r="N57" s="114" t="s">
        <v>27</v>
      </c>
      <c r="O57" s="115"/>
      <c r="P57" s="122">
        <v>592</v>
      </c>
      <c r="Q57" s="129" t="s">
        <v>113</v>
      </c>
      <c r="R57" s="134" t="s">
        <v>127</v>
      </c>
      <c r="S57" s="146">
        <v>641</v>
      </c>
      <c r="T57" s="151" t="s">
        <v>131</v>
      </c>
      <c r="U57" s="141"/>
      <c r="V57" s="146">
        <v>442</v>
      </c>
      <c r="W57" s="172" t="s">
        <v>146</v>
      </c>
      <c r="X57" s="168"/>
    </row>
    <row r="58" spans="1:24" s="1" customFormat="1" ht="15.75" thickBot="1" x14ac:dyDescent="0.3">
      <c r="A58" s="37" t="s">
        <v>53</v>
      </c>
      <c r="B58" s="38"/>
      <c r="C58" s="39"/>
      <c r="D58" s="40">
        <f>+SUM(D56:D57)</f>
        <v>2474</v>
      </c>
      <c r="E58" s="41"/>
      <c r="F58" s="42"/>
      <c r="G58" s="40">
        <f>SUM(G56:G57)</f>
        <v>2354</v>
      </c>
      <c r="H58" s="41"/>
      <c r="I58" s="42"/>
      <c r="J58" s="40">
        <f>SUM(J56:J57)</f>
        <v>2219</v>
      </c>
      <c r="K58" s="41"/>
      <c r="L58" s="42"/>
      <c r="M58" s="40">
        <f>SUM(M56:M57)</f>
        <v>2048</v>
      </c>
      <c r="N58" s="60"/>
      <c r="O58" s="62"/>
      <c r="P58" s="125">
        <f>+SUM(P56:P57)</f>
        <v>1604</v>
      </c>
      <c r="Q58" s="132"/>
      <c r="R58" s="116"/>
      <c r="S58" s="147">
        <f>SUM(S56:S57)</f>
        <v>1524</v>
      </c>
      <c r="T58" s="163"/>
      <c r="U58" s="20"/>
      <c r="V58" s="125">
        <f>SUM(V56:V57)</f>
        <v>1254</v>
      </c>
      <c r="W58" s="173"/>
      <c r="X58" s="132"/>
    </row>
    <row r="59" spans="1:24" s="1" customFormat="1" x14ac:dyDescent="0.25">
      <c r="A59" s="4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8"/>
      <c r="N59" s="18"/>
      <c r="O59" s="20"/>
      <c r="P59" s="18"/>
      <c r="Q59" s="18"/>
      <c r="R59" s="116"/>
      <c r="S59" s="145"/>
      <c r="T59" s="150"/>
      <c r="U59" s="22"/>
      <c r="V59" s="21"/>
      <c r="W59" s="128"/>
      <c r="X59" s="176"/>
    </row>
    <row r="60" spans="1:24" s="1" customFormat="1" x14ac:dyDescent="0.25">
      <c r="A60" s="28" t="s">
        <v>107</v>
      </c>
      <c r="B60" s="28"/>
      <c r="C60" s="29"/>
      <c r="D60" s="30"/>
      <c r="E60" s="31"/>
      <c r="F60" s="32"/>
      <c r="G60" s="30"/>
      <c r="H60" s="31"/>
      <c r="I60" s="32"/>
      <c r="J60" s="30"/>
      <c r="K60" s="31"/>
      <c r="L60" s="32"/>
      <c r="M60" s="110"/>
      <c r="N60" s="104"/>
      <c r="O60" s="105"/>
      <c r="P60" s="124"/>
      <c r="Q60" s="131"/>
      <c r="R60" s="136"/>
      <c r="S60" s="144"/>
      <c r="T60" s="149"/>
      <c r="U60" s="31"/>
      <c r="V60" s="144"/>
      <c r="W60" s="174"/>
      <c r="X60" s="169"/>
    </row>
    <row r="61" spans="1:24" ht="15.75" thickBot="1" x14ac:dyDescent="0.3">
      <c r="A61" s="73" t="s">
        <v>91</v>
      </c>
      <c r="B61" s="73">
        <v>167</v>
      </c>
      <c r="C61" s="74"/>
      <c r="D61" s="75">
        <v>390</v>
      </c>
      <c r="E61" s="76" t="s">
        <v>24</v>
      </c>
      <c r="F61" s="77"/>
      <c r="G61" s="78">
        <v>398</v>
      </c>
      <c r="H61" s="76" t="s">
        <v>92</v>
      </c>
      <c r="I61" s="77" t="s">
        <v>93</v>
      </c>
      <c r="J61" s="75">
        <v>219</v>
      </c>
      <c r="K61" s="76" t="s">
        <v>26</v>
      </c>
      <c r="L61" s="77"/>
      <c r="M61" s="113">
        <v>268</v>
      </c>
      <c r="N61" s="114" t="s">
        <v>27</v>
      </c>
      <c r="O61" s="115"/>
      <c r="P61" s="122">
        <v>205</v>
      </c>
      <c r="Q61" s="129" t="s">
        <v>113</v>
      </c>
      <c r="R61" s="134" t="s">
        <v>129</v>
      </c>
      <c r="S61" s="146">
        <v>191</v>
      </c>
      <c r="T61" s="151" t="s">
        <v>131</v>
      </c>
      <c r="U61" s="141"/>
      <c r="V61" s="146">
        <v>224</v>
      </c>
      <c r="W61" s="172" t="s">
        <v>146</v>
      </c>
      <c r="X61" s="168"/>
    </row>
    <row r="62" spans="1:24" s="1" customFormat="1" ht="15.75" thickBot="1" x14ac:dyDescent="0.3">
      <c r="A62" s="37" t="s">
        <v>53</v>
      </c>
      <c r="B62" s="38"/>
      <c r="C62" s="39"/>
      <c r="D62" s="40">
        <v>390</v>
      </c>
      <c r="E62" s="41"/>
      <c r="F62" s="42"/>
      <c r="G62" s="40">
        <v>398</v>
      </c>
      <c r="H62" s="41"/>
      <c r="I62" s="42"/>
      <c r="J62" s="40">
        <f>SUM(J61)</f>
        <v>219</v>
      </c>
      <c r="K62" s="41"/>
      <c r="L62" s="42"/>
      <c r="M62" s="40">
        <f>SUM(M61)</f>
        <v>268</v>
      </c>
      <c r="N62" s="60"/>
      <c r="O62" s="62"/>
      <c r="P62" s="125">
        <f>+SUM(P61)</f>
        <v>205</v>
      </c>
      <c r="Q62" s="132"/>
      <c r="R62" s="116"/>
      <c r="S62" s="147">
        <f>SUM(S61)</f>
        <v>191</v>
      </c>
      <c r="T62" s="163"/>
      <c r="U62" s="20"/>
      <c r="V62" s="21">
        <v>224</v>
      </c>
      <c r="W62" s="128"/>
      <c r="X62" s="22"/>
    </row>
    <row r="63" spans="1:24" ht="15.75" thickBot="1" x14ac:dyDescent="0.3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"/>
      <c r="N63" s="3"/>
      <c r="O63" s="18"/>
      <c r="P63" s="12"/>
      <c r="Q63" s="18"/>
      <c r="R63" s="116"/>
      <c r="S63" s="145"/>
      <c r="T63" s="150"/>
      <c r="U63" s="22"/>
      <c r="V63" s="125"/>
      <c r="W63" s="173"/>
      <c r="X63" s="176"/>
    </row>
    <row r="64" spans="1:24" ht="15.75" thickBot="1" x14ac:dyDescent="0.3">
      <c r="A64" s="5" t="s">
        <v>94</v>
      </c>
      <c r="B64" s="4"/>
      <c r="C64" s="4"/>
      <c r="D64" s="46">
        <f>SUM(D62+D58+D53+D42+D36+D29+D22)</f>
        <v>31331</v>
      </c>
      <c r="E64" s="4"/>
      <c r="F64" s="4"/>
      <c r="G64" s="46">
        <f>SUM(G62+G58+G53+G42+G36+G29+G22)</f>
        <v>31991</v>
      </c>
      <c r="H64" s="4"/>
      <c r="I64" s="4"/>
      <c r="J64" s="46">
        <f>SUM(J62+J58+J53+J42+J36+J29+J22)</f>
        <v>31674</v>
      </c>
      <c r="K64" s="4"/>
      <c r="L64" s="6"/>
      <c r="M64" s="5">
        <f>+SUM(M62+M58+M53+M42+M36+M29+M22)</f>
        <v>33920</v>
      </c>
      <c r="N64" s="5"/>
      <c r="O64" s="6"/>
      <c r="P64" s="138">
        <f>SUM(P62+P58+P53+P42+P36+P29+P22)</f>
        <v>32465</v>
      </c>
      <c r="Q64" s="5"/>
      <c r="R64" s="126"/>
      <c r="S64" s="147">
        <f>SUM(S62+S58+S53+S42+S36+S29+S22)</f>
        <v>32612</v>
      </c>
      <c r="T64" s="152"/>
      <c r="U64" s="132"/>
      <c r="V64" s="178">
        <f>SUM(V22+V29+V36+V42+V53+V58+V62)</f>
        <v>32545</v>
      </c>
      <c r="W64" s="175"/>
      <c r="X64" s="132"/>
    </row>
    <row r="65" spans="1:22" s="1" customForma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P65" s="2"/>
      <c r="S65" s="142"/>
      <c r="T65" s="142"/>
      <c r="V65" s="180" t="s">
        <v>153</v>
      </c>
    </row>
    <row r="66" spans="1:22" x14ac:dyDescent="0.25">
      <c r="A66" s="1" t="s">
        <v>126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22" x14ac:dyDescent="0.25">
      <c r="A67" s="1" t="s">
        <v>95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2" x14ac:dyDescent="0.25">
      <c r="A68" s="139" t="s">
        <v>124</v>
      </c>
    </row>
    <row r="69" spans="1:22" x14ac:dyDescent="0.25">
      <c r="A69" s="140" t="s">
        <v>125</v>
      </c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2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mergeCells count="7">
    <mergeCell ref="V6:X6"/>
    <mergeCell ref="S6:T6"/>
    <mergeCell ref="A2:N2"/>
    <mergeCell ref="A3:N3"/>
    <mergeCell ref="A4:N4"/>
    <mergeCell ref="M6:N6"/>
    <mergeCell ref="P6:Q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</dc:creator>
  <cp:lastModifiedBy>Ceri Williams (INT)</cp:lastModifiedBy>
  <cp:revision/>
  <cp:lastPrinted>2016-05-12T12:10:44Z</cp:lastPrinted>
  <dcterms:created xsi:type="dcterms:W3CDTF">2015-01-28T10:40:00Z</dcterms:created>
  <dcterms:modified xsi:type="dcterms:W3CDTF">2019-02-28T10:30:20Z</dcterms:modified>
</cp:coreProperties>
</file>